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0" yWindow="495" windowWidth="28800" windowHeight="16755"/>
  </bookViews>
  <sheets>
    <sheet name="Resum Valoració Lot 8" sheetId="1" r:id="rId1"/>
    <sheet name="Empresa 1" sheetId="2" r:id="rId2"/>
    <sheet name="Empresa 2" sheetId="3" r:id="rId3"/>
    <sheet name="Empresa 3" sheetId="4" r:id="rId4"/>
    <sheet name="Empresa 3 (2)" sheetId="5" r:id="rId5"/>
  </sheets>
  <calcPr calcId="162913" iterate="1"/>
</workbook>
</file>

<file path=xl/calcChain.xml><?xml version="1.0" encoding="utf-8"?>
<calcChain xmlns="http://schemas.openxmlformats.org/spreadsheetml/2006/main">
  <c r="G22" i="5" l="1"/>
  <c r="G21" i="5"/>
  <c r="G20" i="5"/>
  <c r="G23" i="5" s="1"/>
  <c r="H23" i="5" s="1"/>
  <c r="B29" i="5" s="1"/>
  <c r="E5" i="1" s="1"/>
  <c r="G12" i="5"/>
  <c r="G11" i="5"/>
  <c r="G10" i="5"/>
  <c r="G9" i="5"/>
  <c r="G23" i="4"/>
  <c r="H23" i="4" s="1"/>
  <c r="B29" i="4" s="1"/>
  <c r="E4" i="1" s="1"/>
  <c r="G22" i="4"/>
  <c r="G21" i="4"/>
  <c r="G20" i="4"/>
  <c r="G12" i="4"/>
  <c r="G11" i="4"/>
  <c r="G10" i="4"/>
  <c r="G14" i="4" s="1"/>
  <c r="H14" i="4" s="1"/>
  <c r="B28" i="4" s="1"/>
  <c r="G9" i="4"/>
  <c r="G13" i="4" s="1"/>
  <c r="H23" i="3"/>
  <c r="G22" i="3"/>
  <c r="H22" i="3" s="1"/>
  <c r="B28" i="3" s="1"/>
  <c r="E3" i="1" s="1"/>
  <c r="G21" i="3"/>
  <c r="G20" i="3"/>
  <c r="G19" i="3"/>
  <c r="G11" i="3"/>
  <c r="G10" i="3"/>
  <c r="G9" i="3"/>
  <c r="G8" i="3"/>
  <c r="G21" i="2"/>
  <c r="G20" i="2"/>
  <c r="G19" i="2"/>
  <c r="G22" i="2" s="1"/>
  <c r="H22" i="2" s="1"/>
  <c r="B29" i="2" s="1"/>
  <c r="E2" i="1" s="1"/>
  <c r="G11" i="2"/>
  <c r="G10" i="2"/>
  <c r="G9" i="2"/>
  <c r="G8" i="2"/>
  <c r="G12" i="2" s="1"/>
  <c r="C5" i="1"/>
  <c r="B5" i="1"/>
  <c r="C4" i="1"/>
  <c r="B4" i="1"/>
  <c r="C3" i="1"/>
  <c r="B3" i="1"/>
  <c r="C2" i="1"/>
  <c r="B2" i="1"/>
  <c r="D4" i="1" l="1"/>
  <c r="B30" i="4"/>
  <c r="F4" i="1" s="1"/>
  <c r="G13" i="2"/>
  <c r="H13" i="2" s="1"/>
  <c r="B28" i="2" s="1"/>
  <c r="G13" i="5"/>
  <c r="G14" i="5" s="1"/>
  <c r="H14" i="5" s="1"/>
  <c r="B28" i="5" s="1"/>
  <c r="G12" i="3"/>
  <c r="G13" i="3" s="1"/>
  <c r="H13" i="3" s="1"/>
  <c r="B27" i="3" s="1"/>
  <c r="B30" i="5" l="1"/>
  <c r="F5" i="1" s="1"/>
  <c r="D5" i="1"/>
  <c r="D3" i="1"/>
  <c r="B29" i="3"/>
  <c r="F3" i="1" s="1"/>
  <c r="B30" i="2"/>
  <c r="F2" i="1" s="1"/>
  <c r="D2" i="1"/>
</calcChain>
</file>

<file path=xl/sharedStrings.xml><?xml version="1.0" encoding="utf-8"?>
<sst xmlns="http://schemas.openxmlformats.org/spreadsheetml/2006/main" count="279" uniqueCount="78">
  <si>
    <t>Empresa</t>
  </si>
  <si>
    <t>Nom empresa</t>
  </si>
  <si>
    <t>Professional</t>
  </si>
  <si>
    <t>Criteri 1</t>
  </si>
  <si>
    <t>Criteri 2</t>
  </si>
  <si>
    <t>TOTAL (40)</t>
  </si>
  <si>
    <t>Observacions</t>
  </si>
  <si>
    <t>Empresa 1</t>
  </si>
  <si>
    <t>Empresa 2</t>
  </si>
  <si>
    <t>Empresa 3</t>
  </si>
  <si>
    <t>No hi ha desenvolupament de les propostes</t>
  </si>
  <si>
    <t>Empresa 3 (2)</t>
  </si>
  <si>
    <t>Lot</t>
  </si>
  <si>
    <t>Servei de Personal de Sala (Lot 8)</t>
  </si>
  <si>
    <t>Licitador</t>
  </si>
  <si>
    <t>Alejandro Ferrandiz Meyer</t>
  </si>
  <si>
    <t>CRITERI 1 — Trajectòria professional en serveis de sala i atenció al públic en espais culturals  (fins a 25 punts)</t>
  </si>
  <si>
    <t>Aspectes a valorar (descripció i )</t>
  </si>
  <si>
    <t>L’experiència acumulada en serveis d’atenció al públic en teatres, festivals, cen-tres culturals i altres espais escènics.</t>
  </si>
  <si>
    <t>El tipus de tasques assumides: control d’accés, acomodament, suport a públics específics, resolució d’incidències....</t>
  </si>
  <si>
    <t>La diversitat de contextos on s’ha treballat i la seva continuïtat professional</t>
  </si>
  <si>
    <t>en coordinació d’equips de sala i lideratge d’operatives</t>
  </si>
  <si>
    <t>Nº</t>
  </si>
  <si>
    <t>Títol / descripció de l'acció / experiència</t>
  </si>
  <si>
    <t>(0–4)</t>
  </si>
  <si>
    <t>(0-4)</t>
  </si>
  <si>
    <t>Mitjana acció</t>
  </si>
  <si>
    <t>Punts criteri</t>
  </si>
  <si>
    <t>Doc acreditativa (✔️)</t>
  </si>
  <si>
    <t>Festival Ítaca</t>
  </si>
  <si>
    <t>✔️ Sí</t>
  </si>
  <si>
    <t>Festival Internacional de Teatre Temporada Alta + programació estable Teatre de Salt</t>
  </si>
  <si>
    <t>Festival Internacional de Disseny OFFF (Barcelona)</t>
  </si>
  <si>
    <t>Mitjana total criteri</t>
  </si>
  <si>
    <t>CRITERI 2 — Coneixement del sector de les arts escèniques i de les seves lògiques de producció (fins a 15 punts)</t>
  </si>
  <si>
    <t>El grau de coneixement dels protocols de seguretat, evacuació i normativa d’ús dels espais escènics oberts al públic.</t>
  </si>
  <si>
    <t>La formació específica en atenció al públic, seguretat en espectacles o emergèn-cies</t>
  </si>
  <si>
    <t>L’habilitat per aplicar aquest coneixement en situacions reals: gestió d’incidències, control de fluxos, resolució de conflictes lleus.</t>
  </si>
  <si>
    <t xml:space="preserve">L’adequació i realisme de les accions descrites pel licitador. </t>
  </si>
  <si>
    <t>(0–3,33)</t>
  </si>
  <si>
    <t>(0-3,33)</t>
  </si>
  <si>
    <t>Evacuació parcial per incidència tècnica</t>
  </si>
  <si>
    <t>Resolució d'un conflicte entre espectadors</t>
  </si>
  <si>
    <t>Gestió de Fluxos en situació d'aforament complert</t>
  </si>
  <si>
    <t>RESUM FINAL SOBRE B (fins a 40 punts)</t>
  </si>
  <si>
    <t>Criteri</t>
  </si>
  <si>
    <t>Puntuació final</t>
  </si>
  <si>
    <t>màxim</t>
  </si>
  <si>
    <t>1.</t>
  </si>
  <si>
    <t>2.</t>
  </si>
  <si>
    <t>TOTAL SOBRE B</t>
  </si>
  <si>
    <t>Àlex van Wijhe</t>
  </si>
  <si>
    <t>Festival Sons del Món</t>
  </si>
  <si>
    <t>Auditori de Girona</t>
  </si>
  <si>
    <t>Nintendo Espanya</t>
  </si>
  <si>
    <t>Temps de flors de Girona</t>
  </si>
  <si>
    <t>Festival Strenes</t>
  </si>
  <si>
    <t>aglomeració a l’entrada principal</t>
  </si>
  <si>
    <t>mareig sobtat</t>
  </si>
  <si>
    <t>temta sobtada amb vent fort.</t>
  </si>
  <si>
    <t>EUROHOSTESSES, SL</t>
  </si>
  <si>
    <t>Anna Sellabona i Cullel</t>
  </si>
  <si>
    <t>Cap de Sala Auditori de Girona</t>
  </si>
  <si>
    <t>🟡 Parcial</t>
  </si>
  <si>
    <t>No hi ha explicació</t>
  </si>
  <si>
    <t>Girona i Salt (Teatres)</t>
  </si>
  <si>
    <t>Temps de Flors Girona</t>
  </si>
  <si>
    <t>No presenta proposta</t>
  </si>
  <si>
    <t>L’adequació i realisme de les accions descrites pel licitador.</t>
  </si>
  <si>
    <t>Gestió Evacuació Auditori Girona</t>
  </si>
  <si>
    <t>Gran afluència de public</t>
  </si>
  <si>
    <t>Resolució de conflictes ordre i seguretat</t>
  </si>
  <si>
    <t>Anna Villodre i Armengol</t>
  </si>
  <si>
    <t>Esdevenimets AVAC</t>
  </si>
  <si>
    <t>Esdeveniments Clinica Girexx</t>
  </si>
  <si>
    <t>Aplicació de protocols</t>
  </si>
  <si>
    <t>Gestió de conflicte amb espectadors a l'entrada d'un esdeveniment multitudinari</t>
  </si>
  <si>
    <t>Gestió de públic conflictiu en esdeveniments amb caràcter polític amb alta seguretat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</si>
</sst>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/>
    <xf numFmtId="14" fontId="0" fillId="0" borderId="0" xfId="0" applyNumberForma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3" fillId="0" borderId="1" xfId="0" applyFont="1" applyBorder="1"/>
    <xf numFmtId="14" fontId="3" fillId="0" borderId="0" xfId="0" applyNumberFormat="1" applyFont="1"/>
    <xf numFmtId="2" fontId="3" fillId="0" borderId="1" xfId="0" applyNumberFormat="1" applyFont="1" applyBorder="1" applyAlignment="1">
      <alignment horizontal="center"/>
    </xf>
    <xf numFmtId="0" fontId="0" fillId="0" borderId="0" xfId="0"/>
    <xf numFmtId="2" fontId="6" fillId="0" borderId="0" xfId="0" applyNumberFormat="1" applyFont="1"/>
    <xf numFmtId="2" fontId="7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98" zoomScaleNormal="98" workbookViewId="0">
      <pane ySplit="1" topLeftCell="A2" activePane="bottomLeft" state="frozen"/>
      <selection pane="bottomLeft" activeCell="C2" sqref="C2:E5"/>
    </sheetView>
  </sheetViews>
  <sheetFormatPr baseColWidth="10" defaultColWidth="9.140625" defaultRowHeight="15" x14ac:dyDescent="0.25"/>
  <cols>
    <col min="1" max="1" width="14.42578125" style="24" customWidth="1"/>
    <col min="2" max="3" width="24.7109375" style="24" customWidth="1"/>
    <col min="4" max="5" width="13.42578125" style="24" customWidth="1"/>
    <col min="6" max="6" width="16.140625" style="24" customWidth="1"/>
    <col min="7" max="7" width="49" style="24" customWidth="1"/>
  </cols>
  <sheetData>
    <row r="1" spans="1:7" x14ac:dyDescent="0.25">
      <c r="A1" s="7" t="s">
        <v>0</v>
      </c>
      <c r="B1" s="21" t="s">
        <v>1</v>
      </c>
      <c r="C1" s="21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x14ac:dyDescent="0.25">
      <c r="A2" s="8" t="s">
        <v>7</v>
      </c>
      <c r="B2" s="20" t="str">
        <f>'Empresa 1'!B2</f>
        <v>Alejandro Ferrandiz Meyer</v>
      </c>
      <c r="C2" s="20" t="str">
        <f>'Empresa 1'!B2</f>
        <v>Alejandro Ferrandiz Meyer</v>
      </c>
      <c r="D2" s="14">
        <f>'Empresa 1'!B28</f>
        <v>16.6015625</v>
      </c>
      <c r="E2" s="14">
        <f>'Empresa 1'!B29</f>
        <v>13.513513500000002</v>
      </c>
      <c r="F2" s="5">
        <f>'Empresa 1'!B30</f>
        <v>30.115076000000002</v>
      </c>
      <c r="G2" s="2"/>
    </row>
    <row r="3" spans="1:7" x14ac:dyDescent="0.25">
      <c r="A3" s="8" t="s">
        <v>8</v>
      </c>
      <c r="B3" s="20" t="str">
        <f>'Empresa 2'!B2</f>
        <v>Àlex van Wijhe</v>
      </c>
      <c r="C3" s="20" t="str">
        <f>'Empresa 2'!B2</f>
        <v>Àlex van Wijhe</v>
      </c>
      <c r="D3" s="14">
        <f>'Empresa 2'!B27</f>
        <v>22.4609375</v>
      </c>
      <c r="E3" s="14">
        <f>'Empresa 2'!B28</f>
        <v>13.513513500000002</v>
      </c>
      <c r="F3" s="5">
        <f>'Empresa 2'!B29</f>
        <v>35.974451000000002</v>
      </c>
      <c r="G3" s="2"/>
    </row>
    <row r="4" spans="1:7" x14ac:dyDescent="0.25">
      <c r="A4" s="8" t="s">
        <v>9</v>
      </c>
      <c r="B4" s="20" t="str">
        <f>'Empresa 3'!B2</f>
        <v>EUROHOSTESSES, SL</v>
      </c>
      <c r="C4" s="20" t="str">
        <f>'Empresa 3'!B3</f>
        <v>Anna Sellabona i Cullel</v>
      </c>
      <c r="D4" s="14">
        <f>'Empresa 3'!B28</f>
        <v>8.0078125</v>
      </c>
      <c r="E4" s="14">
        <f>'Empresa 3'!B29</f>
        <v>4.5045045000000004</v>
      </c>
      <c r="F4" s="5">
        <f>'Empresa 3'!B30</f>
        <v>12.512316999999999</v>
      </c>
      <c r="G4" s="2" t="s">
        <v>10</v>
      </c>
    </row>
    <row r="5" spans="1:7" x14ac:dyDescent="0.25">
      <c r="A5" s="8" t="s">
        <v>11</v>
      </c>
      <c r="B5" s="20" t="str">
        <f>'Empresa 3 (2)'!B2</f>
        <v>EUROHOSTESSES, SL</v>
      </c>
      <c r="C5" s="20" t="str">
        <f>'Empresa 3 (2)'!B3</f>
        <v>Anna Villodre i Armengol</v>
      </c>
      <c r="D5" s="14">
        <f>'Empresa 3 (2)'!B28</f>
        <v>7.8125</v>
      </c>
      <c r="E5" s="14">
        <f>'Empresa 3 (2)'!B29</f>
        <v>4.5045045000000004</v>
      </c>
      <c r="F5" s="23">
        <f>'Empresa 3 (2)'!B30</f>
        <v>12.317004499999999</v>
      </c>
      <c r="G5" s="2" t="s">
        <v>10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6" zoomScaleNormal="86" workbookViewId="0">
      <pane ySplit="4" topLeftCell="A9" activePane="bottomLeft" state="frozen"/>
      <selection pane="bottomLeft" activeCell="H22" sqref="H22"/>
    </sheetView>
  </sheetViews>
  <sheetFormatPr baseColWidth="10" defaultColWidth="9.140625" defaultRowHeight="15" x14ac:dyDescent="0.25"/>
  <cols>
    <col min="1" max="1" width="34" style="24" customWidth="1"/>
    <col min="2" max="2" width="36.42578125" style="24" customWidth="1"/>
    <col min="3" max="4" width="34" style="24" customWidth="1"/>
    <col min="5" max="6" width="30.28515625" style="24" customWidth="1"/>
    <col min="7" max="7" width="25" style="24" customWidth="1"/>
    <col min="8" max="8" width="14.7109375" style="24" customWidth="1"/>
    <col min="9" max="10" width="17.85546875" style="24" customWidth="1"/>
    <col min="11" max="11" width="7.7109375" style="24" customWidth="1"/>
  </cols>
  <sheetData>
    <row r="1" spans="1:11" x14ac:dyDescent="0.25">
      <c r="A1" s="9" t="s">
        <v>12</v>
      </c>
      <c r="B1" t="s">
        <v>13</v>
      </c>
    </row>
    <row r="2" spans="1:11" x14ac:dyDescent="0.25">
      <c r="A2" s="9" t="s">
        <v>14</v>
      </c>
      <c r="B2" s="15" t="s">
        <v>15</v>
      </c>
    </row>
    <row r="3" spans="1:11" x14ac:dyDescent="0.25">
      <c r="A3" s="9"/>
      <c r="B3" s="16"/>
    </row>
    <row r="5" spans="1:11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73.5" customHeight="1" x14ac:dyDescent="0.25">
      <c r="A6" s="29" t="s">
        <v>17</v>
      </c>
      <c r="B6" s="28"/>
      <c r="C6" s="1" t="s">
        <v>18</v>
      </c>
      <c r="D6" s="1" t="s">
        <v>19</v>
      </c>
      <c r="E6" s="1" t="s">
        <v>20</v>
      </c>
      <c r="F6" s="1" t="s">
        <v>21</v>
      </c>
      <c r="G6" s="2"/>
      <c r="H6" s="2"/>
      <c r="I6" s="2"/>
      <c r="J6" s="2"/>
    </row>
    <row r="7" spans="1:11" ht="30" customHeight="1" x14ac:dyDescent="0.25">
      <c r="A7" s="3" t="s">
        <v>22</v>
      </c>
      <c r="B7" s="3" t="s">
        <v>23</v>
      </c>
      <c r="C7" s="3" t="s">
        <v>24</v>
      </c>
      <c r="D7" s="3" t="s">
        <v>24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6</v>
      </c>
    </row>
    <row r="8" spans="1:11" ht="15.95" customHeight="1" x14ac:dyDescent="0.25">
      <c r="A8" s="4">
        <v>1</v>
      </c>
      <c r="B8" s="1" t="s">
        <v>29</v>
      </c>
      <c r="C8" s="10">
        <v>1.5</v>
      </c>
      <c r="D8" s="10">
        <v>3</v>
      </c>
      <c r="E8" s="10">
        <v>3</v>
      </c>
      <c r="F8" s="10">
        <v>3</v>
      </c>
      <c r="G8" s="11">
        <f>(C8+D8+E8+F8)/4</f>
        <v>2.625</v>
      </c>
      <c r="H8" s="4"/>
      <c r="I8" s="4" t="s">
        <v>30</v>
      </c>
      <c r="J8" s="1"/>
    </row>
    <row r="9" spans="1:11" ht="45" customHeight="1" x14ac:dyDescent="0.25">
      <c r="A9" s="4">
        <v>2</v>
      </c>
      <c r="B9" s="1" t="s">
        <v>31</v>
      </c>
      <c r="C9" s="10">
        <v>3</v>
      </c>
      <c r="D9" s="10">
        <v>2.5</v>
      </c>
      <c r="E9" s="10">
        <v>1.5</v>
      </c>
      <c r="F9" s="10">
        <v>0.5</v>
      </c>
      <c r="G9" s="11">
        <f>(C9+D9+E9+F9)/4</f>
        <v>1.875</v>
      </c>
      <c r="H9" s="4"/>
      <c r="I9" s="4" t="s">
        <v>30</v>
      </c>
      <c r="J9" s="1"/>
    </row>
    <row r="10" spans="1:11" ht="45" customHeight="1" x14ac:dyDescent="0.25">
      <c r="A10" s="4">
        <v>3</v>
      </c>
      <c r="B10" s="1" t="s">
        <v>31</v>
      </c>
      <c r="C10" s="10">
        <v>3</v>
      </c>
      <c r="D10" s="10">
        <v>2.5</v>
      </c>
      <c r="E10" s="10">
        <v>2.5</v>
      </c>
      <c r="F10" s="10">
        <v>2.5</v>
      </c>
      <c r="G10" s="11">
        <f>(C10+D10+E10+F10)/4</f>
        <v>2.625</v>
      </c>
      <c r="H10" s="4"/>
      <c r="I10" s="4" t="s">
        <v>30</v>
      </c>
      <c r="J10" s="1"/>
    </row>
    <row r="11" spans="1:11" ht="45" customHeight="1" x14ac:dyDescent="0.25">
      <c r="A11" s="4">
        <v>4</v>
      </c>
      <c r="B11" s="1" t="s">
        <v>31</v>
      </c>
      <c r="C11" s="10">
        <v>4</v>
      </c>
      <c r="D11" s="10">
        <v>2.5</v>
      </c>
      <c r="E11" s="10">
        <v>3.5</v>
      </c>
      <c r="F11" s="10">
        <v>4</v>
      </c>
      <c r="G11" s="11">
        <f>(C11+D11+E11+F11)/4</f>
        <v>3.5</v>
      </c>
      <c r="H11" s="4"/>
      <c r="I11" s="4" t="s">
        <v>30</v>
      </c>
      <c r="J11" s="1"/>
    </row>
    <row r="12" spans="1:11" ht="30" customHeight="1" x14ac:dyDescent="0.25">
      <c r="A12" s="4">
        <v>5</v>
      </c>
      <c r="B12" s="1" t="s">
        <v>32</v>
      </c>
      <c r="C12" s="10">
        <v>2.5</v>
      </c>
      <c r="D12" s="10">
        <v>3</v>
      </c>
      <c r="E12" s="10">
        <v>3.5</v>
      </c>
      <c r="F12" s="10">
        <v>4</v>
      </c>
      <c r="G12" s="11">
        <f>IF(COUNTA(G8:G11)=0,"",AVERAGE(G8:G11))</f>
        <v>2.65625</v>
      </c>
      <c r="H12" s="4"/>
      <c r="I12" s="4" t="s">
        <v>30</v>
      </c>
      <c r="J12" s="1"/>
    </row>
    <row r="13" spans="1:11" x14ac:dyDescent="0.25">
      <c r="A13" s="12" t="s">
        <v>33</v>
      </c>
      <c r="G13" s="13">
        <f>IF(COUNTA(G8:G12)=0,"",AVERAGE(G8:G12))</f>
        <v>2.65625</v>
      </c>
      <c r="H13" s="5">
        <f>IF(G13="","",G13*6.25)</f>
        <v>16.6015625</v>
      </c>
      <c r="I13" s="2"/>
      <c r="J13" s="2"/>
    </row>
    <row r="16" spans="1:11" x14ac:dyDescent="0.25">
      <c r="A16" s="27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0" ht="79.5" customHeight="1" x14ac:dyDescent="0.25">
      <c r="A17" s="29" t="s">
        <v>17</v>
      </c>
      <c r="B17" s="28"/>
      <c r="C17" s="1" t="s">
        <v>35</v>
      </c>
      <c r="D17" s="1" t="s">
        <v>36</v>
      </c>
      <c r="E17" s="1" t="s">
        <v>37</v>
      </c>
      <c r="F17" s="1" t="s">
        <v>38</v>
      </c>
      <c r="G17" s="2"/>
      <c r="H17" s="2"/>
      <c r="I17" s="2"/>
      <c r="J17" s="2"/>
    </row>
    <row r="18" spans="1:10" ht="32.25" customHeight="1" x14ac:dyDescent="0.25">
      <c r="A18" s="3" t="s">
        <v>22</v>
      </c>
      <c r="B18" s="3" t="s">
        <v>23</v>
      </c>
      <c r="C18" s="3" t="s">
        <v>39</v>
      </c>
      <c r="D18" s="3" t="s">
        <v>39</v>
      </c>
      <c r="E18" s="3" t="s">
        <v>39</v>
      </c>
      <c r="F18" s="3" t="s">
        <v>40</v>
      </c>
      <c r="G18" s="3" t="s">
        <v>26</v>
      </c>
      <c r="H18" s="3" t="s">
        <v>27</v>
      </c>
      <c r="I18" s="3" t="s">
        <v>28</v>
      </c>
      <c r="J18" s="3" t="s">
        <v>6</v>
      </c>
    </row>
    <row r="19" spans="1:10" ht="15.95" customHeight="1" x14ac:dyDescent="0.25">
      <c r="A19" s="4">
        <v>1</v>
      </c>
      <c r="B19" s="1" t="s">
        <v>41</v>
      </c>
      <c r="C19" s="10">
        <v>3</v>
      </c>
      <c r="D19" s="10">
        <v>3</v>
      </c>
      <c r="E19" s="10">
        <v>3</v>
      </c>
      <c r="F19" s="10">
        <v>3</v>
      </c>
      <c r="G19" s="11">
        <f>(C19+D19+E19+F19)/4</f>
        <v>3</v>
      </c>
      <c r="H19" s="4"/>
      <c r="I19" s="4" t="s">
        <v>30</v>
      </c>
      <c r="J19" s="1"/>
    </row>
    <row r="20" spans="1:10" ht="30" customHeight="1" x14ac:dyDescent="0.25">
      <c r="A20" s="4">
        <v>2</v>
      </c>
      <c r="B20" s="1" t="s">
        <v>42</v>
      </c>
      <c r="C20" s="10">
        <v>3</v>
      </c>
      <c r="D20" s="10">
        <v>3</v>
      </c>
      <c r="E20" s="10">
        <v>3</v>
      </c>
      <c r="F20" s="10">
        <v>3</v>
      </c>
      <c r="G20" s="11">
        <f>(C20+D20+E20+F20)/4</f>
        <v>3</v>
      </c>
      <c r="H20" s="4"/>
      <c r="I20" s="4" t="s">
        <v>30</v>
      </c>
      <c r="J20" s="1"/>
    </row>
    <row r="21" spans="1:10" ht="30" customHeight="1" x14ac:dyDescent="0.25">
      <c r="A21" s="4">
        <v>3</v>
      </c>
      <c r="B21" s="1" t="s">
        <v>43</v>
      </c>
      <c r="C21" s="10">
        <v>3</v>
      </c>
      <c r="D21" s="10">
        <v>3</v>
      </c>
      <c r="E21" s="10">
        <v>3</v>
      </c>
      <c r="F21" s="10">
        <v>3</v>
      </c>
      <c r="G21" s="11">
        <f>(C21+D21+E21+F21)/4</f>
        <v>3</v>
      </c>
      <c r="H21" s="4"/>
      <c r="I21" s="4" t="s">
        <v>30</v>
      </c>
      <c r="J21" s="1"/>
    </row>
    <row r="22" spans="1:10" x14ac:dyDescent="0.25">
      <c r="A22" s="12" t="s">
        <v>33</v>
      </c>
      <c r="G22" s="13">
        <f>IF(COUNTA(G19:G21)=0,"",AVERAGE(G19:G21))</f>
        <v>3</v>
      </c>
      <c r="H22" s="5">
        <f>IF(G22="","", G22*4.5045045)</f>
        <v>13.513513500000002</v>
      </c>
      <c r="I22" s="2"/>
      <c r="J22" s="2"/>
    </row>
    <row r="26" spans="1:10" x14ac:dyDescent="0.25">
      <c r="A26" s="27" t="s">
        <v>44</v>
      </c>
      <c r="B26" s="28"/>
      <c r="C26" s="28"/>
      <c r="D26" s="28"/>
      <c r="E26" s="28"/>
    </row>
    <row r="27" spans="1:10" x14ac:dyDescent="0.25">
      <c r="A27" s="6" t="s">
        <v>45</v>
      </c>
      <c r="B27" s="6" t="s">
        <v>46</v>
      </c>
      <c r="C27" s="6" t="s">
        <v>47</v>
      </c>
    </row>
    <row r="28" spans="1:10" x14ac:dyDescent="0.25">
      <c r="A28" s="8" t="s">
        <v>48</v>
      </c>
      <c r="B28" s="17">
        <f>H13</f>
        <v>16.6015625</v>
      </c>
      <c r="C28" s="2">
        <v>20</v>
      </c>
    </row>
    <row r="29" spans="1:10" x14ac:dyDescent="0.25">
      <c r="A29" s="8" t="s">
        <v>49</v>
      </c>
      <c r="B29" s="17">
        <f>H22</f>
        <v>13.513513500000002</v>
      </c>
      <c r="C29" s="2">
        <v>10</v>
      </c>
    </row>
    <row r="30" spans="1:10" x14ac:dyDescent="0.25">
      <c r="A30" s="18" t="s">
        <v>50</v>
      </c>
      <c r="B30" s="19">
        <f>SUM(B28:B29)</f>
        <v>30.115076000000002</v>
      </c>
      <c r="C30" s="18">
        <v>40</v>
      </c>
    </row>
  </sheetData>
  <mergeCells count="5">
    <mergeCell ref="A26:E26"/>
    <mergeCell ref="A5:K5"/>
    <mergeCell ref="A6:B6"/>
    <mergeCell ref="A16:K16"/>
    <mergeCell ref="A17:B17"/>
  </mergeCells>
  <dataValidations count="5">
    <dataValidation type="list" allowBlank="1" showInputMessage="1" showErrorMessage="1" sqref="I8:I12 I19:I21">
      <formula1>"✔️ Sí,🟡 Parcial,❌ No (no puntua)"</formula1>
    </dataValidation>
    <dataValidation type="decimal" allowBlank="1" showInputMessage="1" showErrorMessage="1" sqref="C8:F12">
      <formula1>0</formula1>
      <formula2>4</formula2>
    </dataValidation>
    <dataValidation type="decimal" allowBlank="1" showInputMessage="1" showErrorMessage="1" sqref="C19:F21">
      <formula1>0</formula1>
      <formula2>3.33</formula2>
    </dataValidation>
    <dataValidation type="decimal" showInputMessage="1" showErrorMessage="1" sqref="C8:F12">
      <formula1>0</formula1>
      <formula2>4</formula2>
    </dataValidation>
    <dataValidation type="decimal" showInputMessage="1" showErrorMessage="1" sqref="C19:F21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B1" workbookViewId="0">
      <pane ySplit="4" topLeftCell="A5" activePane="bottomLeft" state="frozen"/>
      <selection pane="bottomLeft" activeCell="F17" sqref="F17"/>
    </sheetView>
  </sheetViews>
  <sheetFormatPr baseColWidth="10" defaultColWidth="9.140625" defaultRowHeight="15" x14ac:dyDescent="0.25"/>
  <cols>
    <col min="1" max="2" width="34" style="24" customWidth="1"/>
    <col min="3" max="3" width="32.7109375" style="24" customWidth="1"/>
    <col min="4" max="6" width="34" style="24" customWidth="1"/>
    <col min="7" max="7" width="18.85546875" style="24" customWidth="1"/>
    <col min="8" max="8" width="17.140625" style="24" customWidth="1"/>
    <col min="9" max="9" width="16" style="24" customWidth="1"/>
    <col min="10" max="10" width="13" style="24" hidden="1" customWidth="1"/>
    <col min="11" max="11" width="14.85546875" style="24" customWidth="1"/>
  </cols>
  <sheetData>
    <row r="1" spans="1:11" x14ac:dyDescent="0.25">
      <c r="A1" s="9" t="s">
        <v>12</v>
      </c>
      <c r="B1" t="s">
        <v>13</v>
      </c>
    </row>
    <row r="2" spans="1:11" x14ac:dyDescent="0.25">
      <c r="A2" s="9" t="s">
        <v>14</v>
      </c>
      <c r="B2" s="15" t="s">
        <v>51</v>
      </c>
    </row>
    <row r="3" spans="1:11" x14ac:dyDescent="0.25">
      <c r="A3" s="9"/>
    </row>
    <row r="5" spans="1:11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60.75" customHeight="1" x14ac:dyDescent="0.25">
      <c r="A6" s="29" t="s">
        <v>17</v>
      </c>
      <c r="B6" s="28"/>
      <c r="C6" s="1" t="s">
        <v>18</v>
      </c>
      <c r="D6" s="1" t="s">
        <v>19</v>
      </c>
      <c r="E6" s="1" t="s">
        <v>20</v>
      </c>
      <c r="F6" s="1" t="s">
        <v>21</v>
      </c>
      <c r="G6" s="2"/>
      <c r="H6" s="2"/>
      <c r="I6" s="2"/>
      <c r="J6" s="2"/>
      <c r="K6" s="2"/>
    </row>
    <row r="7" spans="1:11" ht="30" customHeight="1" x14ac:dyDescent="0.25">
      <c r="A7" s="3" t="s">
        <v>22</v>
      </c>
      <c r="B7" s="3" t="s">
        <v>23</v>
      </c>
      <c r="C7" s="3" t="s">
        <v>24</v>
      </c>
      <c r="D7" s="3" t="s">
        <v>24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6</v>
      </c>
      <c r="K7" s="3" t="s">
        <v>6</v>
      </c>
    </row>
    <row r="8" spans="1:11" ht="15.95" customHeight="1" x14ac:dyDescent="0.25">
      <c r="A8" s="4">
        <v>1</v>
      </c>
      <c r="B8" s="1" t="s">
        <v>52</v>
      </c>
      <c r="C8" s="10">
        <v>4</v>
      </c>
      <c r="D8" s="10">
        <v>3</v>
      </c>
      <c r="E8" s="10">
        <v>3</v>
      </c>
      <c r="F8" s="10">
        <v>4</v>
      </c>
      <c r="G8" s="11">
        <f>(C8+D8+E8+F8)/4</f>
        <v>3.5</v>
      </c>
      <c r="H8" s="4"/>
      <c r="I8" s="4" t="s">
        <v>30</v>
      </c>
      <c r="J8" s="1"/>
      <c r="K8" s="1"/>
    </row>
    <row r="9" spans="1:11" ht="15.95" customHeight="1" x14ac:dyDescent="0.25">
      <c r="A9" s="4">
        <v>2</v>
      </c>
      <c r="B9" s="1" t="s">
        <v>53</v>
      </c>
      <c r="C9" s="10">
        <v>4</v>
      </c>
      <c r="D9" s="10">
        <v>3</v>
      </c>
      <c r="E9" s="10">
        <v>3</v>
      </c>
      <c r="F9" s="10">
        <v>4</v>
      </c>
      <c r="G9" s="11">
        <f>(C9+D9+E9+F9)/4</f>
        <v>3.5</v>
      </c>
      <c r="H9" s="4"/>
      <c r="I9" s="4" t="s">
        <v>30</v>
      </c>
      <c r="J9" s="1"/>
      <c r="K9" s="1"/>
    </row>
    <row r="10" spans="1:11" ht="15.95" customHeight="1" x14ac:dyDescent="0.25">
      <c r="A10" s="4">
        <v>3</v>
      </c>
      <c r="B10" s="1" t="s">
        <v>54</v>
      </c>
      <c r="C10" s="10">
        <v>4</v>
      </c>
      <c r="D10" s="10">
        <v>4</v>
      </c>
      <c r="E10" s="10">
        <v>4</v>
      </c>
      <c r="F10" s="10">
        <v>4</v>
      </c>
      <c r="G10" s="11">
        <f>(C10+D10+E10+F10)/4</f>
        <v>4</v>
      </c>
      <c r="H10" s="4"/>
      <c r="I10" s="4" t="s">
        <v>30</v>
      </c>
      <c r="J10" s="1"/>
      <c r="K10" s="1"/>
    </row>
    <row r="11" spans="1:11" ht="15.95" customHeight="1" x14ac:dyDescent="0.25">
      <c r="A11" s="4">
        <v>4</v>
      </c>
      <c r="B11" s="1" t="s">
        <v>55</v>
      </c>
      <c r="C11" s="10">
        <v>4</v>
      </c>
      <c r="D11" s="10">
        <v>3</v>
      </c>
      <c r="E11" s="10">
        <v>3</v>
      </c>
      <c r="F11" s="10">
        <v>3.5</v>
      </c>
      <c r="G11" s="11">
        <f>(C11+D11+E11+F11)/4</f>
        <v>3.375</v>
      </c>
      <c r="H11" s="4"/>
      <c r="I11" s="4" t="s">
        <v>30</v>
      </c>
      <c r="J11" s="1"/>
      <c r="K11" s="1"/>
    </row>
    <row r="12" spans="1:11" ht="15.95" customHeight="1" x14ac:dyDescent="0.25">
      <c r="A12" s="4">
        <v>5</v>
      </c>
      <c r="B12" s="1" t="s">
        <v>56</v>
      </c>
      <c r="C12" s="10">
        <v>4</v>
      </c>
      <c r="D12" s="10">
        <v>3</v>
      </c>
      <c r="E12" s="10">
        <v>3</v>
      </c>
      <c r="F12" s="10">
        <v>4</v>
      </c>
      <c r="G12" s="11">
        <f>IF(COUNTA(G8:G11)=0,"",AVERAGE(G8:G11))</f>
        <v>3.59375</v>
      </c>
      <c r="H12" s="4"/>
      <c r="I12" s="4" t="s">
        <v>30</v>
      </c>
      <c r="J12" s="1"/>
      <c r="K12" s="1"/>
    </row>
    <row r="13" spans="1:11" x14ac:dyDescent="0.25">
      <c r="A13" s="12" t="s">
        <v>33</v>
      </c>
      <c r="G13" s="13">
        <f>IF(COUNTA(G8:G12)=0,"",AVERAGE(G8:G12))</f>
        <v>3.59375</v>
      </c>
      <c r="H13" s="5">
        <f>IF(G13="","",G13*6.25)</f>
        <v>22.4609375</v>
      </c>
      <c r="I13" s="2"/>
      <c r="J13" s="2"/>
      <c r="K13" s="2"/>
    </row>
    <row r="16" spans="1:11" x14ac:dyDescent="0.25">
      <c r="A16" s="27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71.25" customHeight="1" x14ac:dyDescent="0.25">
      <c r="A17" s="29" t="s">
        <v>17</v>
      </c>
      <c r="B17" s="28"/>
      <c r="C17" s="1" t="s">
        <v>35</v>
      </c>
      <c r="D17" s="1" t="s">
        <v>36</v>
      </c>
      <c r="E17" s="1" t="s">
        <v>37</v>
      </c>
      <c r="F17" s="1" t="s">
        <v>38</v>
      </c>
      <c r="G17" s="2"/>
      <c r="H17" s="2"/>
      <c r="I17" s="2"/>
      <c r="J17" s="2"/>
      <c r="K17" s="2"/>
    </row>
    <row r="18" spans="1:11" ht="66" customHeight="1" x14ac:dyDescent="0.25">
      <c r="A18" s="3" t="s">
        <v>22</v>
      </c>
      <c r="B18" s="3" t="s">
        <v>23</v>
      </c>
      <c r="C18" s="3" t="s">
        <v>39</v>
      </c>
      <c r="D18" s="3" t="s">
        <v>39</v>
      </c>
      <c r="E18" s="3" t="s">
        <v>39</v>
      </c>
      <c r="F18" s="3" t="s">
        <v>40</v>
      </c>
      <c r="G18" s="3" t="s">
        <v>26</v>
      </c>
      <c r="H18" s="3" t="s">
        <v>27</v>
      </c>
      <c r="I18" s="3" t="s">
        <v>28</v>
      </c>
      <c r="J18" s="3" t="s">
        <v>6</v>
      </c>
      <c r="K18" s="3" t="s">
        <v>6</v>
      </c>
    </row>
    <row r="19" spans="1:11" ht="15.95" customHeight="1" x14ac:dyDescent="0.25">
      <c r="A19" s="4">
        <v>1</v>
      </c>
      <c r="B19" s="1" t="s">
        <v>57</v>
      </c>
      <c r="C19" s="10">
        <v>3</v>
      </c>
      <c r="D19" s="10">
        <v>3</v>
      </c>
      <c r="E19" s="10">
        <v>3</v>
      </c>
      <c r="F19" s="10">
        <v>3</v>
      </c>
      <c r="G19" s="11">
        <f>(C19+D19+E19+F19)/4</f>
        <v>3</v>
      </c>
      <c r="H19" s="4"/>
      <c r="I19" s="4" t="s">
        <v>30</v>
      </c>
      <c r="J19" s="1"/>
      <c r="K19" s="1"/>
    </row>
    <row r="20" spans="1:11" ht="15.95" customHeight="1" x14ac:dyDescent="0.25">
      <c r="A20" s="4">
        <v>2</v>
      </c>
      <c r="B20" s="1" t="s">
        <v>58</v>
      </c>
      <c r="C20" s="10">
        <v>3</v>
      </c>
      <c r="D20" s="10">
        <v>3</v>
      </c>
      <c r="E20" s="10">
        <v>3</v>
      </c>
      <c r="F20" s="10">
        <v>3</v>
      </c>
      <c r="G20" s="11">
        <f>(C20+D20+E20+F20)/4</f>
        <v>3</v>
      </c>
      <c r="H20" s="4"/>
      <c r="I20" s="4" t="s">
        <v>30</v>
      </c>
      <c r="J20" s="1"/>
      <c r="K20" s="1"/>
    </row>
    <row r="21" spans="1:11" ht="15.95" customHeight="1" x14ac:dyDescent="0.25">
      <c r="A21" s="4">
        <v>3</v>
      </c>
      <c r="B21" s="1" t="s">
        <v>59</v>
      </c>
      <c r="C21" s="10">
        <v>3</v>
      </c>
      <c r="D21" s="10">
        <v>3</v>
      </c>
      <c r="E21" s="10">
        <v>3</v>
      </c>
      <c r="F21" s="10">
        <v>3</v>
      </c>
      <c r="G21" s="11">
        <f>(C21+D21+E21+F21)/4</f>
        <v>3</v>
      </c>
      <c r="H21" s="4"/>
      <c r="I21" s="4" t="s">
        <v>30</v>
      </c>
      <c r="J21" s="1"/>
      <c r="K21" s="1"/>
    </row>
    <row r="22" spans="1:11" x14ac:dyDescent="0.25">
      <c r="A22" s="12" t="s">
        <v>33</v>
      </c>
      <c r="G22" s="13">
        <f>IF(COUNTA(G18:G21)=0,"",AVERAGE(G18:G21))</f>
        <v>3</v>
      </c>
      <c r="H22" s="5">
        <f>IF(G22="","", G22*4.5045045)</f>
        <v>13.513513500000002</v>
      </c>
      <c r="I22" s="2"/>
      <c r="J22" s="2"/>
      <c r="K22" s="2"/>
    </row>
    <row r="23" spans="1:11" x14ac:dyDescent="0.25">
      <c r="H23" t="str">
        <f>IF(G23="","",G23*3.75)</f>
        <v/>
      </c>
    </row>
    <row r="25" spans="1:11" x14ac:dyDescent="0.25">
      <c r="A25" s="27" t="s">
        <v>44</v>
      </c>
      <c r="B25" s="28"/>
      <c r="C25" s="28"/>
      <c r="D25" s="28"/>
      <c r="E25" s="28"/>
    </row>
    <row r="26" spans="1:11" x14ac:dyDescent="0.25">
      <c r="A26" s="6" t="s">
        <v>45</v>
      </c>
      <c r="B26" s="6" t="s">
        <v>46</v>
      </c>
      <c r="C26" s="6" t="s">
        <v>47</v>
      </c>
    </row>
    <row r="27" spans="1:11" x14ac:dyDescent="0.25">
      <c r="A27" s="8" t="s">
        <v>48</v>
      </c>
      <c r="B27" s="17">
        <f>H13</f>
        <v>22.4609375</v>
      </c>
      <c r="C27" s="2">
        <v>20</v>
      </c>
    </row>
    <row r="28" spans="1:11" x14ac:dyDescent="0.25">
      <c r="A28" s="8" t="s">
        <v>49</v>
      </c>
      <c r="B28" s="17">
        <f>H22</f>
        <v>13.513513500000002</v>
      </c>
      <c r="C28" s="2">
        <v>10</v>
      </c>
    </row>
    <row r="29" spans="1:11" x14ac:dyDescent="0.25">
      <c r="A29" s="18" t="s">
        <v>50</v>
      </c>
      <c r="B29" s="19">
        <f>SUM(B27:B28)</f>
        <v>35.974451000000002</v>
      </c>
      <c r="C29" s="18">
        <v>40</v>
      </c>
    </row>
  </sheetData>
  <mergeCells count="5">
    <mergeCell ref="A25:E25"/>
    <mergeCell ref="A6:B6"/>
    <mergeCell ref="A17:B17"/>
    <mergeCell ref="A5:K5"/>
    <mergeCell ref="A16:K16"/>
  </mergeCells>
  <dataValidations count="5">
    <dataValidation type="list" allowBlank="1" showInputMessage="1" showErrorMessage="1" sqref="I8:I12 I19:I21">
      <formula1>"✔️ Sí,🟡 Parcial,❌ No (no puntua)"</formula1>
    </dataValidation>
    <dataValidation type="decimal" allowBlank="1" showInputMessage="1" showErrorMessage="1" sqref="C8:F12">
      <formula1>0</formula1>
      <formula2>4</formula2>
    </dataValidation>
    <dataValidation type="decimal" allowBlank="1" showInputMessage="1" showErrorMessage="1" sqref="C19:F21">
      <formula1>0</formula1>
      <formula2>3.33</formula2>
    </dataValidation>
    <dataValidation type="decimal" showInputMessage="1" showErrorMessage="1" sqref="C8:F12">
      <formula1>0</formula1>
      <formula2>4</formula2>
    </dataValidation>
    <dataValidation type="decimal" showInputMessage="1" showErrorMessage="1" sqref="C19:F21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pane ySplit="5" topLeftCell="A6" activePane="bottomLeft" state="frozen"/>
      <selection pane="bottomLeft" activeCell="F18" sqref="F18"/>
    </sheetView>
  </sheetViews>
  <sheetFormatPr baseColWidth="10" defaultColWidth="9.140625" defaultRowHeight="15" x14ac:dyDescent="0.25"/>
  <cols>
    <col min="1" max="1" width="34" style="24" customWidth="1"/>
    <col min="2" max="2" width="35.140625" style="24" customWidth="1"/>
    <col min="3" max="5" width="34" style="24" customWidth="1"/>
    <col min="6" max="6" width="27.42578125" style="24" customWidth="1"/>
    <col min="7" max="7" width="17.42578125" style="24" customWidth="1"/>
    <col min="8" max="8" width="16.7109375" style="24" customWidth="1"/>
    <col min="9" max="9" width="20.140625" style="24" customWidth="1"/>
    <col min="10" max="10" width="13" style="24" hidden="1" customWidth="1"/>
    <col min="11" max="11" width="21.85546875" style="24" customWidth="1"/>
  </cols>
  <sheetData>
    <row r="1" spans="1:11" x14ac:dyDescent="0.25">
      <c r="A1" s="9" t="s">
        <v>12</v>
      </c>
      <c r="B1" t="s">
        <v>13</v>
      </c>
    </row>
    <row r="2" spans="1:11" x14ac:dyDescent="0.25">
      <c r="A2" s="9" t="s">
        <v>14</v>
      </c>
      <c r="B2" s="15" t="s">
        <v>60</v>
      </c>
    </row>
    <row r="3" spans="1:11" x14ac:dyDescent="0.25">
      <c r="A3" s="9" t="s">
        <v>2</v>
      </c>
      <c r="B3" s="22" t="s">
        <v>61</v>
      </c>
    </row>
    <row r="4" spans="1:11" x14ac:dyDescent="0.25">
      <c r="A4" s="9"/>
      <c r="B4" s="16"/>
    </row>
    <row r="6" spans="1:11" x14ac:dyDescent="0.25">
      <c r="A6" s="27" t="s">
        <v>16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64.5" customHeight="1" x14ac:dyDescent="0.25">
      <c r="A7" s="29" t="s">
        <v>17</v>
      </c>
      <c r="B7" s="28"/>
      <c r="C7" s="1" t="s">
        <v>18</v>
      </c>
      <c r="D7" s="1" t="s">
        <v>19</v>
      </c>
      <c r="E7" s="1" t="s">
        <v>20</v>
      </c>
      <c r="F7" s="1" t="s">
        <v>21</v>
      </c>
      <c r="G7" s="2"/>
      <c r="H7" s="2"/>
      <c r="I7" s="2"/>
      <c r="J7" s="2"/>
      <c r="K7" s="2"/>
    </row>
    <row r="8" spans="1:11" ht="30" customHeight="1" x14ac:dyDescent="0.25">
      <c r="A8" s="3" t="s">
        <v>22</v>
      </c>
      <c r="B8" s="3" t="s">
        <v>23</v>
      </c>
      <c r="C8" s="3" t="s">
        <v>24</v>
      </c>
      <c r="D8" s="3" t="s">
        <v>24</v>
      </c>
      <c r="E8" s="3" t="s">
        <v>24</v>
      </c>
      <c r="F8" s="3" t="s">
        <v>25</v>
      </c>
      <c r="G8" s="3" t="s">
        <v>26</v>
      </c>
      <c r="H8" s="3" t="s">
        <v>27</v>
      </c>
      <c r="I8" s="3" t="s">
        <v>28</v>
      </c>
      <c r="J8" s="3" t="s">
        <v>6</v>
      </c>
      <c r="K8" s="3" t="s">
        <v>6</v>
      </c>
    </row>
    <row r="9" spans="1:11" ht="15.95" customHeight="1" x14ac:dyDescent="0.25">
      <c r="A9" s="4">
        <v>1</v>
      </c>
      <c r="B9" s="1" t="s">
        <v>62</v>
      </c>
      <c r="C9" s="10">
        <v>3.5</v>
      </c>
      <c r="D9" s="10">
        <v>1</v>
      </c>
      <c r="E9" s="10">
        <v>1</v>
      </c>
      <c r="F9" s="10">
        <v>1</v>
      </c>
      <c r="G9" s="11">
        <f>(C9+D9+E9+F9)/4</f>
        <v>1.625</v>
      </c>
      <c r="H9" s="4"/>
      <c r="I9" s="4" t="s">
        <v>63</v>
      </c>
      <c r="J9" s="1"/>
      <c r="K9" s="1" t="s">
        <v>64</v>
      </c>
    </row>
    <row r="10" spans="1:11" ht="15.95" customHeight="1" x14ac:dyDescent="0.25">
      <c r="A10" s="4">
        <v>2</v>
      </c>
      <c r="B10" s="1" t="s">
        <v>65</v>
      </c>
      <c r="C10" s="10">
        <v>4</v>
      </c>
      <c r="D10" s="10">
        <v>1</v>
      </c>
      <c r="E10" s="10">
        <v>1</v>
      </c>
      <c r="F10" s="10">
        <v>1</v>
      </c>
      <c r="G10" s="11">
        <f>(C10+D10+E10+F10)/4</f>
        <v>1.75</v>
      </c>
      <c r="H10" s="4"/>
      <c r="I10" s="4" t="s">
        <v>63</v>
      </c>
      <c r="J10" s="1"/>
      <c r="K10" s="1" t="s">
        <v>64</v>
      </c>
    </row>
    <row r="11" spans="1:11" ht="15.95" customHeight="1" x14ac:dyDescent="0.25">
      <c r="A11" s="4">
        <v>3</v>
      </c>
      <c r="B11" s="1" t="s">
        <v>66</v>
      </c>
      <c r="C11" s="10">
        <v>4</v>
      </c>
      <c r="D11" s="10">
        <v>1</v>
      </c>
      <c r="E11" s="10">
        <v>1</v>
      </c>
      <c r="F11" s="10">
        <v>1</v>
      </c>
      <c r="G11" s="11">
        <f>(C11+D11+E11+F11)/4</f>
        <v>1.75</v>
      </c>
      <c r="H11" s="4"/>
      <c r="I11" s="4" t="s">
        <v>63</v>
      </c>
      <c r="J11" s="1"/>
      <c r="K11" s="1" t="s">
        <v>64</v>
      </c>
    </row>
    <row r="12" spans="1:11" ht="15.95" customHeight="1" x14ac:dyDescent="0.25">
      <c r="A12" s="4">
        <v>4</v>
      </c>
      <c r="B12" s="1"/>
      <c r="C12" s="10">
        <v>0</v>
      </c>
      <c r="D12" s="10">
        <v>0</v>
      </c>
      <c r="E12" s="10">
        <v>0</v>
      </c>
      <c r="F12" s="10">
        <v>0</v>
      </c>
      <c r="G12" s="11">
        <f>(C12+D12+E12+F12)/4</f>
        <v>0</v>
      </c>
      <c r="H12" s="4"/>
      <c r="I12" s="4" t="s">
        <v>63</v>
      </c>
      <c r="J12" s="1"/>
      <c r="K12" s="1" t="s">
        <v>67</v>
      </c>
    </row>
    <row r="13" spans="1:11" ht="15.95" customHeight="1" x14ac:dyDescent="0.25">
      <c r="A13" s="4">
        <v>5</v>
      </c>
      <c r="B13" s="1"/>
      <c r="C13" s="10">
        <v>0</v>
      </c>
      <c r="D13" s="10">
        <v>0</v>
      </c>
      <c r="E13" s="10">
        <v>0</v>
      </c>
      <c r="F13" s="10">
        <v>0</v>
      </c>
      <c r="G13" s="11">
        <f>IF(COUNTA(G9:G12)=0,"",AVERAGE(G9:G12))</f>
        <v>1.28125</v>
      </c>
      <c r="H13" s="4"/>
      <c r="I13" s="4" t="s">
        <v>63</v>
      </c>
      <c r="J13" s="1"/>
      <c r="K13" s="1" t="s">
        <v>67</v>
      </c>
    </row>
    <row r="14" spans="1:11" x14ac:dyDescent="0.25">
      <c r="A14" s="12" t="s">
        <v>33</v>
      </c>
      <c r="G14" s="25">
        <f>IF(COUNTA(G8:G12)=0,"",AVERAGE(G8:G12))</f>
        <v>1.28125</v>
      </c>
      <c r="H14" s="26">
        <f>IF(G14="","",G14*6.25)</f>
        <v>8.0078125</v>
      </c>
      <c r="I14" s="2"/>
      <c r="J14" s="2"/>
      <c r="K14" s="2"/>
    </row>
    <row r="17" spans="1:11" x14ac:dyDescent="0.25">
      <c r="A17" s="27" t="s">
        <v>34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83.25" customHeight="1" x14ac:dyDescent="0.25">
      <c r="A18" s="29" t="s">
        <v>17</v>
      </c>
      <c r="B18" s="28"/>
      <c r="C18" s="1" t="s">
        <v>35</v>
      </c>
      <c r="D18" s="1" t="s">
        <v>36</v>
      </c>
      <c r="E18" s="1" t="s">
        <v>37</v>
      </c>
      <c r="F18" s="1" t="s">
        <v>68</v>
      </c>
      <c r="G18" s="2"/>
      <c r="H18" s="2"/>
      <c r="I18" s="2"/>
      <c r="J18" s="2"/>
      <c r="K18" s="2"/>
    </row>
    <row r="19" spans="1:11" ht="66" customHeight="1" x14ac:dyDescent="0.25">
      <c r="A19" s="3" t="s">
        <v>22</v>
      </c>
      <c r="B19" s="3" t="s">
        <v>23</v>
      </c>
      <c r="C19" s="3" t="s">
        <v>39</v>
      </c>
      <c r="D19" s="3" t="s">
        <v>39</v>
      </c>
      <c r="E19" s="3" t="s">
        <v>39</v>
      </c>
      <c r="F19" s="3" t="s">
        <v>40</v>
      </c>
      <c r="G19" s="3" t="s">
        <v>26</v>
      </c>
      <c r="H19" s="3" t="s">
        <v>27</v>
      </c>
      <c r="I19" s="3" t="s">
        <v>28</v>
      </c>
      <c r="J19" s="3" t="s">
        <v>6</v>
      </c>
      <c r="K19" s="3" t="s">
        <v>6</v>
      </c>
    </row>
    <row r="20" spans="1:11" ht="15.95" customHeight="1" x14ac:dyDescent="0.25">
      <c r="A20" s="4">
        <v>1</v>
      </c>
      <c r="B20" s="1" t="s">
        <v>69</v>
      </c>
      <c r="C20" s="10">
        <v>1</v>
      </c>
      <c r="D20" s="10">
        <v>1</v>
      </c>
      <c r="E20" s="10">
        <v>1</v>
      </c>
      <c r="F20" s="10">
        <v>1</v>
      </c>
      <c r="G20" s="11">
        <f>(C20+D20+E20+F20)/4</f>
        <v>1</v>
      </c>
      <c r="H20" s="4"/>
      <c r="I20" s="4" t="s">
        <v>63</v>
      </c>
      <c r="J20" s="1"/>
      <c r="K20" s="1" t="s">
        <v>64</v>
      </c>
    </row>
    <row r="21" spans="1:11" ht="15.95" customHeight="1" x14ac:dyDescent="0.25">
      <c r="A21" s="4">
        <v>2</v>
      </c>
      <c r="B21" s="1" t="s">
        <v>70</v>
      </c>
      <c r="C21" s="10">
        <v>1</v>
      </c>
      <c r="D21" s="10">
        <v>1</v>
      </c>
      <c r="E21" s="10">
        <v>1</v>
      </c>
      <c r="F21" s="10">
        <v>1</v>
      </c>
      <c r="G21" s="11">
        <f>(C21+D21+E21+F21)/4</f>
        <v>1</v>
      </c>
      <c r="H21" s="4"/>
      <c r="I21" s="4" t="s">
        <v>63</v>
      </c>
      <c r="J21" s="1"/>
      <c r="K21" s="1" t="s">
        <v>64</v>
      </c>
    </row>
    <row r="22" spans="1:11" ht="30" customHeight="1" x14ac:dyDescent="0.25">
      <c r="A22" s="4">
        <v>3</v>
      </c>
      <c r="B22" s="1" t="s">
        <v>71</v>
      </c>
      <c r="C22" s="10">
        <v>1</v>
      </c>
      <c r="D22" s="10">
        <v>1</v>
      </c>
      <c r="E22" s="10">
        <v>1</v>
      </c>
      <c r="F22" s="10">
        <v>1</v>
      </c>
      <c r="G22" s="11">
        <f>(C22+D22+E22+F22)/4</f>
        <v>1</v>
      </c>
      <c r="H22" s="4"/>
      <c r="I22" s="4" t="s">
        <v>63</v>
      </c>
      <c r="J22" s="1"/>
      <c r="K22" s="1" t="s">
        <v>64</v>
      </c>
    </row>
    <row r="23" spans="1:11" x14ac:dyDescent="0.25">
      <c r="A23" s="12" t="s">
        <v>33</v>
      </c>
      <c r="G23" s="13">
        <f>IF(COUNTA(G20:G22)=0,"",AVERAGE(G20:G22))</f>
        <v>1</v>
      </c>
      <c r="H23" s="5">
        <f>IF(G23="","", G23*4.5045045)</f>
        <v>4.5045045000000004</v>
      </c>
      <c r="I23" s="2"/>
      <c r="J23" s="2"/>
      <c r="K23" s="2"/>
    </row>
    <row r="26" spans="1:11" x14ac:dyDescent="0.25">
      <c r="A26" s="27" t="s">
        <v>44</v>
      </c>
      <c r="B26" s="28"/>
      <c r="C26" s="28"/>
      <c r="D26" s="28"/>
      <c r="E26" s="28"/>
    </row>
    <row r="27" spans="1:11" x14ac:dyDescent="0.25">
      <c r="A27" s="6" t="s">
        <v>45</v>
      </c>
      <c r="B27" s="6" t="s">
        <v>46</v>
      </c>
      <c r="C27" s="6" t="s">
        <v>47</v>
      </c>
    </row>
    <row r="28" spans="1:11" x14ac:dyDescent="0.25">
      <c r="A28" s="8" t="s">
        <v>48</v>
      </c>
      <c r="B28" s="17">
        <f>H14</f>
        <v>8.0078125</v>
      </c>
      <c r="C28" s="2">
        <v>20</v>
      </c>
    </row>
    <row r="29" spans="1:11" x14ac:dyDescent="0.25">
      <c r="A29" s="8" t="s">
        <v>49</v>
      </c>
      <c r="B29" s="17">
        <f>H23</f>
        <v>4.5045045000000004</v>
      </c>
      <c r="C29" s="2">
        <v>10</v>
      </c>
    </row>
    <row r="30" spans="1:11" x14ac:dyDescent="0.25">
      <c r="A30" s="18" t="s">
        <v>50</v>
      </c>
      <c r="B30" s="19">
        <f>SUM(B28:B29)</f>
        <v>12.512316999999999</v>
      </c>
      <c r="C30" s="18">
        <v>40</v>
      </c>
    </row>
  </sheetData>
  <mergeCells count="5">
    <mergeCell ref="A26:E26"/>
    <mergeCell ref="A7:B7"/>
    <mergeCell ref="A18:B18"/>
    <mergeCell ref="A6:K6"/>
    <mergeCell ref="A17:K17"/>
  </mergeCells>
  <dataValidations disablePrompts="1" count="5">
    <dataValidation type="list" allowBlank="1" showInputMessage="1" showErrorMessage="1" sqref="I9:I13 I20:I22">
      <formula1>"✔️ Sí,🟡 Parcial,❌ No (no puntua)"</formula1>
    </dataValidation>
    <dataValidation type="decimal" allowBlank="1" showInputMessage="1" showErrorMessage="1" sqref="C9:F13">
      <formula1>0</formula1>
      <formula2>4</formula2>
    </dataValidation>
    <dataValidation type="decimal" allowBlank="1" showInputMessage="1" showErrorMessage="1" sqref="C20:F22">
      <formula1>0</formula1>
      <formula2>3.33</formula2>
    </dataValidation>
    <dataValidation type="decimal" showInputMessage="1" showErrorMessage="1" sqref="C9:F13">
      <formula1>0</formula1>
      <formula2>4</formula2>
    </dataValidation>
    <dataValidation type="decimal" showInputMessage="1" showErrorMessage="1" sqref="C20:F22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pane ySplit="5" topLeftCell="A7" activePane="bottomLeft" state="frozen"/>
      <selection pane="bottomLeft" activeCell="F18" sqref="F18"/>
    </sheetView>
  </sheetViews>
  <sheetFormatPr baseColWidth="10" defaultColWidth="9.140625" defaultRowHeight="15" x14ac:dyDescent="0.25"/>
  <cols>
    <col min="1" max="1" width="34" style="24" customWidth="1"/>
    <col min="2" max="2" width="35.140625" style="24" customWidth="1"/>
    <col min="3" max="5" width="34" style="24" customWidth="1"/>
    <col min="6" max="6" width="27.42578125" style="24" customWidth="1"/>
    <col min="7" max="7" width="17.42578125" style="24" customWidth="1"/>
    <col min="8" max="8" width="15" style="24" customWidth="1"/>
    <col min="9" max="9" width="20.140625" style="24" customWidth="1"/>
    <col min="10" max="10" width="13" style="24" hidden="1" customWidth="1"/>
    <col min="11" max="11" width="21.85546875" style="24" customWidth="1"/>
    <col min="12" max="12" width="9.140625" style="24" customWidth="1"/>
  </cols>
  <sheetData>
    <row r="1" spans="1:11" x14ac:dyDescent="0.25">
      <c r="A1" s="9" t="s">
        <v>12</v>
      </c>
      <c r="B1" t="s">
        <v>13</v>
      </c>
    </row>
    <row r="2" spans="1:11" x14ac:dyDescent="0.25">
      <c r="A2" s="9" t="s">
        <v>14</v>
      </c>
      <c r="B2" s="15" t="s">
        <v>60</v>
      </c>
    </row>
    <row r="3" spans="1:11" x14ac:dyDescent="0.25">
      <c r="A3" s="9" t="s">
        <v>2</v>
      </c>
      <c r="B3" s="22" t="s">
        <v>72</v>
      </c>
    </row>
    <row r="4" spans="1:11" x14ac:dyDescent="0.25">
      <c r="A4" s="9"/>
      <c r="B4" s="16"/>
    </row>
    <row r="6" spans="1:11" x14ac:dyDescent="0.25">
      <c r="A6" s="27" t="s">
        <v>16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69.75" customHeight="1" x14ac:dyDescent="0.25">
      <c r="A7" s="29" t="s">
        <v>17</v>
      </c>
      <c r="B7" s="28"/>
      <c r="C7" s="1" t="s">
        <v>18</v>
      </c>
      <c r="D7" s="1" t="s">
        <v>19</v>
      </c>
      <c r="E7" s="1" t="s">
        <v>20</v>
      </c>
      <c r="F7" s="1" t="s">
        <v>21</v>
      </c>
      <c r="G7" s="2"/>
      <c r="H7" s="2"/>
      <c r="I7" s="2"/>
      <c r="J7" s="2"/>
      <c r="K7" s="2"/>
    </row>
    <row r="8" spans="1:11" ht="30" customHeight="1" x14ac:dyDescent="0.25">
      <c r="A8" s="3" t="s">
        <v>22</v>
      </c>
      <c r="B8" s="3" t="s">
        <v>23</v>
      </c>
      <c r="C8" s="3" t="s">
        <v>24</v>
      </c>
      <c r="D8" s="3" t="s">
        <v>24</v>
      </c>
      <c r="E8" s="3" t="s">
        <v>24</v>
      </c>
      <c r="F8" s="3" t="s">
        <v>25</v>
      </c>
      <c r="G8" s="3" t="s">
        <v>26</v>
      </c>
      <c r="H8" s="3" t="s">
        <v>27</v>
      </c>
      <c r="I8" s="3" t="s">
        <v>28</v>
      </c>
      <c r="J8" s="3" t="s">
        <v>6</v>
      </c>
      <c r="K8" s="3" t="s">
        <v>6</v>
      </c>
    </row>
    <row r="9" spans="1:11" ht="15.95" customHeight="1" x14ac:dyDescent="0.25">
      <c r="A9" s="4">
        <v>1</v>
      </c>
      <c r="B9" s="1" t="s">
        <v>65</v>
      </c>
      <c r="C9" s="10">
        <v>4</v>
      </c>
      <c r="D9" s="10">
        <v>1</v>
      </c>
      <c r="E9" s="10">
        <v>1</v>
      </c>
      <c r="F9" s="10">
        <v>1</v>
      </c>
      <c r="G9" s="11">
        <f>(C9+D9+E9+F9)/4</f>
        <v>1.75</v>
      </c>
      <c r="H9" s="4"/>
      <c r="I9" s="4" t="s">
        <v>63</v>
      </c>
      <c r="J9" s="1"/>
      <c r="K9" s="1" t="s">
        <v>64</v>
      </c>
    </row>
    <row r="10" spans="1:11" ht="15.95" customHeight="1" x14ac:dyDescent="0.25">
      <c r="A10" s="4">
        <v>2</v>
      </c>
      <c r="B10" s="1" t="s">
        <v>73</v>
      </c>
      <c r="C10" s="10">
        <v>4</v>
      </c>
      <c r="D10" s="10">
        <v>1</v>
      </c>
      <c r="E10" s="10">
        <v>1</v>
      </c>
      <c r="F10" s="10">
        <v>1</v>
      </c>
      <c r="G10" s="11">
        <f>(C10+D10+E10+F10)/4</f>
        <v>1.75</v>
      </c>
      <c r="H10" s="4"/>
      <c r="I10" s="4" t="s">
        <v>63</v>
      </c>
      <c r="J10" s="1"/>
      <c r="K10" s="1" t="s">
        <v>64</v>
      </c>
    </row>
    <row r="11" spans="1:11" ht="15.95" customHeight="1" x14ac:dyDescent="0.25">
      <c r="A11" s="4">
        <v>3</v>
      </c>
      <c r="B11" s="1" t="s">
        <v>74</v>
      </c>
      <c r="C11" s="10">
        <v>3</v>
      </c>
      <c r="D11" s="10">
        <v>1</v>
      </c>
      <c r="E11" s="10">
        <v>1</v>
      </c>
      <c r="F11" s="10">
        <v>1</v>
      </c>
      <c r="G11" s="11">
        <f>(C11+D11+E11+F11)/4</f>
        <v>1.5</v>
      </c>
      <c r="H11" s="4"/>
      <c r="I11" s="4" t="s">
        <v>63</v>
      </c>
      <c r="J11" s="1"/>
      <c r="K11" s="1" t="s">
        <v>64</v>
      </c>
    </row>
    <row r="12" spans="1:11" ht="15.95" customHeight="1" x14ac:dyDescent="0.25">
      <c r="A12" s="4">
        <v>4</v>
      </c>
      <c r="B12" s="1"/>
      <c r="C12" s="10"/>
      <c r="D12" s="10"/>
      <c r="E12" s="10"/>
      <c r="F12" s="10"/>
      <c r="G12" s="11">
        <f>(C12+D12+E12+F12)/4</f>
        <v>0</v>
      </c>
      <c r="H12" s="4"/>
      <c r="I12" s="4" t="s">
        <v>63</v>
      </c>
      <c r="J12" s="1"/>
      <c r="K12" s="1" t="s">
        <v>67</v>
      </c>
    </row>
    <row r="13" spans="1:11" ht="15.95" customHeight="1" x14ac:dyDescent="0.25">
      <c r="A13" s="4">
        <v>5</v>
      </c>
      <c r="B13" s="1"/>
      <c r="C13" s="10"/>
      <c r="D13" s="10"/>
      <c r="E13" s="10"/>
      <c r="F13" s="10"/>
      <c r="G13" s="11">
        <f>IF(COUNTA(G9:G12)=0,"",AVERAGE(G9:G12))</f>
        <v>1.25</v>
      </c>
      <c r="H13" s="4"/>
      <c r="I13" s="4" t="s">
        <v>63</v>
      </c>
      <c r="J13" s="1"/>
      <c r="K13" s="1" t="s">
        <v>67</v>
      </c>
    </row>
    <row r="14" spans="1:11" x14ac:dyDescent="0.25">
      <c r="A14" s="12" t="s">
        <v>33</v>
      </c>
      <c r="G14" s="13">
        <f>IF(COUNTA(G9:G13)=0,"",AVERAGE(G9:G13))</f>
        <v>1.25</v>
      </c>
      <c r="H14" s="5">
        <f>IF(G14="","",G14*6.25)</f>
        <v>7.8125</v>
      </c>
      <c r="I14" s="2"/>
      <c r="J14" s="2"/>
      <c r="K14" s="2"/>
    </row>
    <row r="17" spans="1:11" x14ac:dyDescent="0.25">
      <c r="A17" s="27" t="s">
        <v>34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63" customHeight="1" x14ac:dyDescent="0.25">
      <c r="A18" s="29" t="s">
        <v>17</v>
      </c>
      <c r="B18" s="28"/>
      <c r="C18" s="1" t="s">
        <v>35</v>
      </c>
      <c r="D18" s="1" t="s">
        <v>36</v>
      </c>
      <c r="E18" s="1" t="s">
        <v>37</v>
      </c>
      <c r="F18" s="1" t="s">
        <v>68</v>
      </c>
      <c r="G18" s="2"/>
      <c r="H18" s="2"/>
      <c r="I18" s="2"/>
      <c r="J18" s="2"/>
      <c r="K18" s="2"/>
    </row>
    <row r="19" spans="1:11" ht="66" customHeight="1" x14ac:dyDescent="0.25">
      <c r="A19" s="3" t="s">
        <v>22</v>
      </c>
      <c r="B19" s="3" t="s">
        <v>23</v>
      </c>
      <c r="C19" s="3" t="s">
        <v>39</v>
      </c>
      <c r="D19" s="3" t="s">
        <v>39</v>
      </c>
      <c r="E19" s="3" t="s">
        <v>39</v>
      </c>
      <c r="F19" s="3" t="s">
        <v>40</v>
      </c>
      <c r="G19" s="3" t="s">
        <v>26</v>
      </c>
      <c r="H19" s="3" t="s">
        <v>27</v>
      </c>
      <c r="I19" s="3" t="s">
        <v>28</v>
      </c>
      <c r="J19" s="3" t="s">
        <v>6</v>
      </c>
      <c r="K19" s="3" t="s">
        <v>6</v>
      </c>
    </row>
    <row r="20" spans="1:11" ht="15.95" customHeight="1" x14ac:dyDescent="0.25">
      <c r="A20" s="4">
        <v>1</v>
      </c>
      <c r="B20" s="1" t="s">
        <v>75</v>
      </c>
      <c r="C20" s="10">
        <v>1</v>
      </c>
      <c r="D20" s="10">
        <v>1</v>
      </c>
      <c r="E20" s="10">
        <v>1</v>
      </c>
      <c r="F20" s="10">
        <v>1</v>
      </c>
      <c r="G20" s="11">
        <f>(C20+D20+E20+F20)/4</f>
        <v>1</v>
      </c>
      <c r="H20" s="4"/>
      <c r="I20" s="4" t="s">
        <v>63</v>
      </c>
      <c r="J20" s="1"/>
      <c r="K20" s="1" t="s">
        <v>64</v>
      </c>
    </row>
    <row r="21" spans="1:11" ht="45" customHeight="1" x14ac:dyDescent="0.25">
      <c r="A21" s="4">
        <v>2</v>
      </c>
      <c r="B21" s="1" t="s">
        <v>76</v>
      </c>
      <c r="C21" s="10">
        <v>1</v>
      </c>
      <c r="D21" s="10">
        <v>1</v>
      </c>
      <c r="E21" s="10">
        <v>1</v>
      </c>
      <c r="F21" s="10">
        <v>1</v>
      </c>
      <c r="G21" s="11">
        <f>(C21+D21+E21+F21)/4</f>
        <v>1</v>
      </c>
      <c r="H21" s="4"/>
      <c r="I21" s="4" t="s">
        <v>63</v>
      </c>
      <c r="J21" s="1"/>
      <c r="K21" s="1" t="s">
        <v>64</v>
      </c>
    </row>
    <row r="22" spans="1:11" ht="45" customHeight="1" x14ac:dyDescent="0.25">
      <c r="A22" s="4">
        <v>3</v>
      </c>
      <c r="B22" s="1" t="s">
        <v>77</v>
      </c>
      <c r="C22" s="10">
        <v>1</v>
      </c>
      <c r="D22" s="10">
        <v>1</v>
      </c>
      <c r="E22" s="10">
        <v>1</v>
      </c>
      <c r="F22" s="10">
        <v>1</v>
      </c>
      <c r="G22" s="11">
        <f>(C22+D22+E22+F22)/4</f>
        <v>1</v>
      </c>
      <c r="H22" s="4"/>
      <c r="I22" s="4" t="s">
        <v>63</v>
      </c>
      <c r="J22" s="1"/>
      <c r="K22" s="1" t="s">
        <v>64</v>
      </c>
    </row>
    <row r="23" spans="1:11" x14ac:dyDescent="0.25">
      <c r="A23" s="12" t="s">
        <v>33</v>
      </c>
      <c r="G23">
        <f>IF(COUNTA(G20:G22)=0,"",AVERAGE(G20:G22))</f>
        <v>1</v>
      </c>
      <c r="H23" s="5">
        <f>IF(G23="","", G23*4.5045045)</f>
        <v>4.5045045000000004</v>
      </c>
      <c r="I23" s="2"/>
      <c r="J23" s="2"/>
      <c r="K23" s="2"/>
    </row>
    <row r="26" spans="1:11" x14ac:dyDescent="0.25">
      <c r="A26" s="27" t="s">
        <v>44</v>
      </c>
      <c r="B26" s="28"/>
      <c r="C26" s="28"/>
      <c r="D26" s="28"/>
      <c r="E26" s="28"/>
    </row>
    <row r="27" spans="1:11" x14ac:dyDescent="0.25">
      <c r="A27" s="6" t="s">
        <v>45</v>
      </c>
      <c r="B27" s="6" t="s">
        <v>46</v>
      </c>
      <c r="C27" s="6" t="s">
        <v>47</v>
      </c>
    </row>
    <row r="28" spans="1:11" x14ac:dyDescent="0.25">
      <c r="A28" s="8" t="s">
        <v>48</v>
      </c>
      <c r="B28" s="17">
        <f>H14</f>
        <v>7.8125</v>
      </c>
      <c r="C28" s="2">
        <v>20</v>
      </c>
    </row>
    <row r="29" spans="1:11" x14ac:dyDescent="0.25">
      <c r="A29" s="8" t="s">
        <v>49</v>
      </c>
      <c r="B29" s="17">
        <f>H23</f>
        <v>4.5045045000000004</v>
      </c>
      <c r="C29" s="2">
        <v>10</v>
      </c>
    </row>
    <row r="30" spans="1:11" x14ac:dyDescent="0.25">
      <c r="A30" s="18" t="s">
        <v>50</v>
      </c>
      <c r="B30" s="19">
        <f>SUM(B28:B29)</f>
        <v>12.317004499999999</v>
      </c>
      <c r="C30" s="18">
        <v>40</v>
      </c>
    </row>
  </sheetData>
  <mergeCells count="5">
    <mergeCell ref="A6:K6"/>
    <mergeCell ref="A7:B7"/>
    <mergeCell ref="A17:K17"/>
    <mergeCell ref="A18:B18"/>
    <mergeCell ref="A26:E26"/>
  </mergeCells>
  <dataValidations count="5">
    <dataValidation type="decimal" showInputMessage="1" showErrorMessage="1" sqref="C20:F22">
      <formula1>0</formula1>
      <formula2>3.33</formula2>
    </dataValidation>
    <dataValidation type="decimal" showInputMessage="1" showErrorMessage="1" sqref="C9:F13">
      <formula1>0</formula1>
      <formula2>4</formula2>
    </dataValidation>
    <dataValidation type="decimal" allowBlank="1" showInputMessage="1" showErrorMessage="1" sqref="C20:F22">
      <formula1>0</formula1>
      <formula2>3.33</formula2>
    </dataValidation>
    <dataValidation type="decimal" allowBlank="1" showInputMessage="1" showErrorMessage="1" sqref="C9:F13">
      <formula1>0</formula1>
      <formula2>4</formula2>
    </dataValidation>
    <dataValidation type="list" allowBlank="1" showInputMessage="1" showErrorMessage="1" sqref="I9:I13 I20:I22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9TteOk7OTQZ0DN+Qd0wE31K7QczzZz8Typr+qowYWSo=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UZxbZVe/YoKgWHF5CgXBa4vIn23G54C403fqG5s+Ycw=</DigestValue>
    </Reference>
  </SignedInfo>
  <SignatureValue>YPhgLXJVCIexPndVqFnQF0MwU+dthE7zTMWF52wMOxUTyfbrxxPOShFpQRnZaSxgW2k/sM8d5jZ0
swYkltQf9sT3jAM2Gh9oO0lFSoER8Ivskdp+T4Q7jt0hdyJHvEu9MTa4Cr2wv/bTqtoMxgx2A1nb
yBrQ5NcguzxUJeOO8WcVQ68MKLXA1eeOe4y3+/THLJS2R+p0YfZx7bbXMaBIN29Zm2ixTG0lD8P7
pqiL8Til3+HAoioAmqvTkOtqDgWMzRwn2A610TketAJQ1V40j9jLdXngjNCRIOPlyIs2JGwFGR4s
EQ2C7pC8honJqA/fztnfdqP0IetKV5Gn0IjQ7g==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H5SgPelREMTBx14lA3knLIGbMAPhsFgu5SLhGTt57Eo=</DigestValue>
      </Reference>
      <Reference URI="/xl/sharedStrings.xml?ContentType=application/vnd.openxmlformats-officedocument.spreadsheetml.sharedStrings+xml">
        <DigestMethod Algorithm="http://www.w3.org/2001/04/xmlenc#sha256"/>
        <DigestValue>zRjX2Z5hj8iTGLWXem7Rnj+5Gu6JEieCfS9i21f+jRw=</DigestValue>
      </Reference>
      <Reference URI="/xl/styles.xml?ContentType=application/vnd.openxmlformats-officedocument.spreadsheetml.styles+xml">
        <DigestMethod Algorithm="http://www.w3.org/2001/04/xmlenc#sha256"/>
        <DigestValue>hCDImwI+j4NNxDD4IsONByjYJFHF3h3gnM7m0na9V6M=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SQyY5aVqlb2PBTAUyaSGjNXTG4zlG5SEgm4BDlq7Ow0=</DigestValue>
      </Reference>
      <Reference URI="/xl/worksheets/sheet1.xml?ContentType=application/vnd.openxmlformats-officedocument.spreadsheetml.worksheet+xml">
        <DigestMethod Algorithm="http://www.w3.org/2001/04/xmlenc#sha256"/>
        <DigestValue>OrPqIUflJWlmxf3NhICMSGTdcUReyiehxoAsvorgcdQ=</DigestValue>
      </Reference>
      <Reference URI="/xl/worksheets/sheet2.xml?ContentType=application/vnd.openxmlformats-officedocument.spreadsheetml.worksheet+xml">
        <DigestMethod Algorithm="http://www.w3.org/2001/04/xmlenc#sha256"/>
        <DigestValue>4zdCBC+uIqK7TC87uHSWxmoFbJyjvmrLpI3iH24K8d0=</DigestValue>
      </Reference>
      <Reference URI="/xl/worksheets/sheet3.xml?ContentType=application/vnd.openxmlformats-officedocument.spreadsheetml.worksheet+xml">
        <DigestMethod Algorithm="http://www.w3.org/2001/04/xmlenc#sha256"/>
        <DigestValue>5v1l50/i8ebXWx9o0vkpP90SeaatD/7osduTHiKMXbc=</DigestValue>
      </Reference>
      <Reference URI="/xl/worksheets/sheet4.xml?ContentType=application/vnd.openxmlformats-officedocument.spreadsheetml.worksheet+xml">
        <DigestMethod Algorithm="http://www.w3.org/2001/04/xmlenc#sha256"/>
        <DigestValue>W0rB/vKZ7jHQlqyaK5yOrBYDaIhOQPsRvbPNeS4pQ4M=</DigestValue>
      </Reference>
      <Reference URI="/xl/worksheets/sheet5.xml?ContentType=application/vnd.openxmlformats-officedocument.spreadsheetml.worksheet+xml">
        <DigestMethod Algorithm="http://www.w3.org/2001/04/xmlenc#sha256"/>
        <DigestValue>iUmnNJ225hApTc8ETaC7c4mOecTe3AwB9Hy4trRXtLQ=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2026-01-11T17:27:28Z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2026-01-11T17:27:28Z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 Valoració Lot 8</vt:lpstr>
      <vt:lpstr>Empresa 1</vt:lpstr>
      <vt:lpstr>Empresa 2</vt:lpstr>
      <vt:lpstr>Empresa 3</vt:lpstr>
      <vt:lpstr>Empresa 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dcterms:created xsi:type="dcterms:W3CDTF">2025-11-05T19:29:18Z</dcterms:created>
  <dcterms:modified xsi:type="dcterms:W3CDTF">2026-01-11T17:27:07Z</dcterms:modified>
</cp:coreProperties>
</file>