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xavi/Desktop/Valoracions definitives concurs acord marc/Poves Canvis Pesos/"/>
    </mc:Choice>
  </mc:AlternateContent>
  <xr:revisionPtr revIDLastSave="0" documentId="13_ncr:1_{53DB2FD5-12C6-A848-B820-C9A0BD0D9A05}" xr6:coauthVersionLast="47" xr6:coauthVersionMax="47" xr10:uidLastSave="{00000000-0000-0000-0000-000000000000}"/>
  <bookViews>
    <workbookView xWindow="0" yWindow="500" windowWidth="28800" windowHeight="16760" xr2:uid="{00000000-000D-0000-FFFF-FFFF00000000}"/>
  </bookViews>
  <sheets>
    <sheet name="Resum Valoració Lot 4" sheetId="1" r:id="rId1"/>
    <sheet name="Empresa 1" sheetId="2" r:id="rId2"/>
    <sheet name="Empresa 2" sheetId="3" r:id="rId3"/>
    <sheet name="Empresa 3" sheetId="4" r:id="rId4"/>
    <sheet name="Empresa 4" sheetId="5" r:id="rId5"/>
    <sheet name="Empresa 5" sheetId="6" r:id="rId6"/>
    <sheet name="Empresa 6" sheetId="7" r:id="rId7"/>
    <sheet name="Empresa 7" sheetId="8" r:id="rId8"/>
    <sheet name="Empresa 8" sheetId="9" r:id="rId9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9" l="1"/>
  <c r="F28" i="9"/>
  <c r="F27" i="9"/>
  <c r="F30" i="9" s="1"/>
  <c r="G30" i="9" s="1"/>
  <c r="B37" i="9" s="1"/>
  <c r="F9" i="1" s="1"/>
  <c r="F20" i="9"/>
  <c r="F19" i="9"/>
  <c r="F21" i="9" s="1"/>
  <c r="G21" i="9" s="1"/>
  <c r="B36" i="9" s="1"/>
  <c r="E9" i="1" s="1"/>
  <c r="F18" i="9"/>
  <c r="F11" i="9"/>
  <c r="F10" i="9"/>
  <c r="F9" i="9"/>
  <c r="F8" i="9"/>
  <c r="F7" i="9"/>
  <c r="F12" i="9" s="1"/>
  <c r="G12" i="9" s="1"/>
  <c r="B35" i="9" s="1"/>
  <c r="F30" i="8"/>
  <c r="F31" i="8" s="1"/>
  <c r="G31" i="8" s="1"/>
  <c r="B38" i="8" s="1"/>
  <c r="F8" i="1" s="1"/>
  <c r="F29" i="8"/>
  <c r="F28" i="8"/>
  <c r="F22" i="8"/>
  <c r="G22" i="8" s="1"/>
  <c r="B37" i="8" s="1"/>
  <c r="E8" i="1" s="1"/>
  <c r="F21" i="8"/>
  <c r="F20" i="8"/>
  <c r="F19" i="8"/>
  <c r="G13" i="8"/>
  <c r="B36" i="8" s="1"/>
  <c r="F11" i="8"/>
  <c r="F10" i="8"/>
  <c r="F9" i="8"/>
  <c r="F8" i="8"/>
  <c r="F13" i="8" s="1"/>
  <c r="F30" i="7"/>
  <c r="F29" i="7"/>
  <c r="F28" i="7"/>
  <c r="F31" i="7" s="1"/>
  <c r="G31" i="7" s="1"/>
  <c r="B38" i="7" s="1"/>
  <c r="F7" i="1" s="1"/>
  <c r="F22" i="7"/>
  <c r="G22" i="7" s="1"/>
  <c r="B37" i="7" s="1"/>
  <c r="E7" i="1" s="1"/>
  <c r="F21" i="7"/>
  <c r="F20" i="7"/>
  <c r="F19" i="7"/>
  <c r="F11" i="7"/>
  <c r="F10" i="7"/>
  <c r="F9" i="7"/>
  <c r="F8" i="7"/>
  <c r="F31" i="6"/>
  <c r="G31" i="6" s="1"/>
  <c r="B38" i="6" s="1"/>
  <c r="F6" i="1" s="1"/>
  <c r="F30" i="6"/>
  <c r="F29" i="6"/>
  <c r="F28" i="6"/>
  <c r="F21" i="6"/>
  <c r="F20" i="6"/>
  <c r="F19" i="6"/>
  <c r="F22" i="6" s="1"/>
  <c r="G22" i="6" s="1"/>
  <c r="B37" i="6" s="1"/>
  <c r="E6" i="1" s="1"/>
  <c r="F12" i="6"/>
  <c r="G13" i="6" s="1"/>
  <c r="B36" i="6" s="1"/>
  <c r="F11" i="6"/>
  <c r="F10" i="6"/>
  <c r="F9" i="6"/>
  <c r="F8" i="6"/>
  <c r="F13" i="6" s="1"/>
  <c r="F29" i="5"/>
  <c r="F28" i="5"/>
  <c r="F27" i="5"/>
  <c r="F30" i="5" s="1"/>
  <c r="G30" i="5" s="1"/>
  <c r="B37" i="5" s="1"/>
  <c r="F5" i="1" s="1"/>
  <c r="F20" i="5"/>
  <c r="F19" i="5"/>
  <c r="F21" i="5" s="1"/>
  <c r="G21" i="5" s="1"/>
  <c r="B36" i="5" s="1"/>
  <c r="E5" i="1" s="1"/>
  <c r="F18" i="5"/>
  <c r="F11" i="5"/>
  <c r="F10" i="5"/>
  <c r="F9" i="5"/>
  <c r="F8" i="5"/>
  <c r="F7" i="5"/>
  <c r="F12" i="5" s="1"/>
  <c r="G12" i="5" s="1"/>
  <c r="B35" i="5" s="1"/>
  <c r="F29" i="4"/>
  <c r="F28" i="4"/>
  <c r="F27" i="4"/>
  <c r="F30" i="4" s="1"/>
  <c r="G30" i="4" s="1"/>
  <c r="B37" i="4" s="1"/>
  <c r="F4" i="1" s="1"/>
  <c r="F20" i="4"/>
  <c r="F19" i="4"/>
  <c r="F18" i="4"/>
  <c r="F21" i="4" s="1"/>
  <c r="G21" i="4" s="1"/>
  <c r="B36" i="4" s="1"/>
  <c r="E4" i="1" s="1"/>
  <c r="F11" i="4"/>
  <c r="F10" i="4"/>
  <c r="F9" i="4"/>
  <c r="F8" i="4"/>
  <c r="F12" i="4" s="1"/>
  <c r="G12" i="4" s="1"/>
  <c r="B35" i="4" s="1"/>
  <c r="F7" i="4"/>
  <c r="F30" i="3"/>
  <c r="F29" i="3"/>
  <c r="F28" i="3"/>
  <c r="F31" i="3" s="1"/>
  <c r="G31" i="3" s="1"/>
  <c r="B38" i="3" s="1"/>
  <c r="F3" i="1" s="1"/>
  <c r="F22" i="3"/>
  <c r="G22" i="3" s="1"/>
  <c r="B37" i="3" s="1"/>
  <c r="E3" i="1" s="1"/>
  <c r="F21" i="3"/>
  <c r="F20" i="3"/>
  <c r="F19" i="3"/>
  <c r="F12" i="3"/>
  <c r="F11" i="3"/>
  <c r="F10" i="3"/>
  <c r="F9" i="3"/>
  <c r="F8" i="3"/>
  <c r="F13" i="3" s="1"/>
  <c r="G13" i="3" s="1"/>
  <c r="B36" i="3" s="1"/>
  <c r="F30" i="2"/>
  <c r="G30" i="2" s="1"/>
  <c r="B37" i="2" s="1"/>
  <c r="F2" i="1" s="1"/>
  <c r="F29" i="2"/>
  <c r="F28" i="2"/>
  <c r="F27" i="2"/>
  <c r="F20" i="2"/>
  <c r="F19" i="2"/>
  <c r="F18" i="2"/>
  <c r="F21" i="2" s="1"/>
  <c r="G21" i="2" s="1"/>
  <c r="B36" i="2" s="1"/>
  <c r="E2" i="1" s="1"/>
  <c r="F11" i="2"/>
  <c r="F10" i="2"/>
  <c r="F9" i="2"/>
  <c r="F8" i="2"/>
  <c r="F12" i="2" s="1"/>
  <c r="G12" i="2" s="1"/>
  <c r="B35" i="2" s="1"/>
  <c r="F7" i="2"/>
  <c r="C9" i="1"/>
  <c r="B9" i="1"/>
  <c r="C8" i="1"/>
  <c r="B8" i="1"/>
  <c r="C7" i="1"/>
  <c r="B7" i="1"/>
  <c r="C6" i="1"/>
  <c r="B6" i="1"/>
  <c r="C5" i="1"/>
  <c r="B5" i="1"/>
  <c r="C4" i="1"/>
  <c r="B4" i="1"/>
  <c r="C3" i="1"/>
  <c r="B3" i="1"/>
  <c r="C2" i="1"/>
  <c r="B2" i="1"/>
  <c r="D2" i="1" l="1"/>
  <c r="B38" i="2"/>
  <c r="G2" i="1" s="1"/>
  <c r="D5" i="1"/>
  <c r="B38" i="5"/>
  <c r="G5" i="1" s="1"/>
  <c r="B39" i="3"/>
  <c r="G3" i="1" s="1"/>
  <c r="D3" i="1"/>
  <c r="B38" i="4"/>
  <c r="G4" i="1" s="1"/>
  <c r="D4" i="1"/>
  <c r="D8" i="1"/>
  <c r="B39" i="8"/>
  <c r="G8" i="1" s="1"/>
  <c r="B38" i="9"/>
  <c r="G9" i="1" s="1"/>
  <c r="D9" i="1"/>
  <c r="D6" i="1"/>
  <c r="B39" i="6"/>
  <c r="G6" i="1" s="1"/>
  <c r="F12" i="7"/>
  <c r="G13" i="7" s="1"/>
  <c r="B36" i="7" s="1"/>
  <c r="B39" i="7" l="1"/>
  <c r="G7" i="1" s="1"/>
  <c r="D7" i="1"/>
  <c r="F13" i="7"/>
</calcChain>
</file>

<file path=xl/sharedStrings.xml><?xml version="1.0" encoding="utf-8"?>
<sst xmlns="http://schemas.openxmlformats.org/spreadsheetml/2006/main" count="619" uniqueCount="151">
  <si>
    <t>Empresa</t>
  </si>
  <si>
    <t>Nom empresa</t>
  </si>
  <si>
    <t>Professional</t>
  </si>
  <si>
    <t>Criteri 1</t>
  </si>
  <si>
    <t>Criteri 2</t>
  </si>
  <si>
    <t>Criteri 3</t>
  </si>
  <si>
    <t>TOTAL (40)</t>
  </si>
  <si>
    <t>Observacions</t>
  </si>
  <si>
    <t>Empresa 1</t>
  </si>
  <si>
    <t>Empresa 2</t>
  </si>
  <si>
    <t>Empresa 3</t>
  </si>
  <si>
    <t>Empresa 4</t>
  </si>
  <si>
    <t>Empresa 5</t>
  </si>
  <si>
    <t>Empresa 6</t>
  </si>
  <si>
    <t>Empresa 7</t>
  </si>
  <si>
    <t>Empresa 8</t>
  </si>
  <si>
    <t>Lot 4</t>
  </si>
  <si>
    <t>Lot</t>
  </si>
  <si>
    <t>Servei de mediació cultural (Lot 4)</t>
  </si>
  <si>
    <t>Licitador</t>
  </si>
  <si>
    <t>Richard Schmutz</t>
  </si>
  <si>
    <t>CRITERI 1 — Trajectòria professional en mediació cultural i treball amb comunitats educatives, associatives i col·lectius diversos (fins a 20 punts)</t>
  </si>
  <si>
    <t>Aspectes a valorar (descripció i )</t>
  </si>
  <si>
    <t>El volum i continuïtat dels projectes desenvolupats.</t>
  </si>
  <si>
    <t>La diversitat de col·lectius i entitats amb què s’ha treballat.</t>
  </si>
  <si>
    <t>El tipus de rol i grau de responsabilitat assumit.</t>
  </si>
  <si>
    <t>Nº</t>
  </si>
  <si>
    <t>Títol / descripció de l'acció / experiència</t>
  </si>
  <si>
    <t>El volum i continuïtat dels projectes desenvolupats. (0–4)</t>
  </si>
  <si>
    <t>La diversitat de col·lectius i entitats amb què s’ha treballat. (0–4)</t>
  </si>
  <si>
    <t>El tipus de rol i grau de responsabilitat assumit. (0–4)</t>
  </si>
  <si>
    <t>Mitjana acció</t>
  </si>
  <si>
    <t>Punts criteri</t>
  </si>
  <si>
    <t>Doc acreditativa (✔️)</t>
  </si>
  <si>
    <t>Jove Concert Teatre de berna KTB</t>
  </si>
  <si>
    <t>✔️ Sí</t>
  </si>
  <si>
    <t>Associació FimKids</t>
  </si>
  <si>
    <t>Emmagatzemat! D.Desola</t>
  </si>
  <si>
    <t>Exàmens finals de diploma EFZ Mediamatics</t>
  </si>
  <si>
    <t>Mestre de classe, 4rt de primària Escola Suïssa</t>
  </si>
  <si>
    <t>Mitjana total criteri</t>
  </si>
  <si>
    <t>CRITERI 2 — Coneixement del territori i capacitat de generar vincles i xarxes de col·laboració (fins a 10 punts)</t>
  </si>
  <si>
    <t>L’experiència en col·laboració amb escoles, instituts, associacions i col·lectius locals.</t>
  </si>
  <si>
    <t>El coneixement pràctic de les dinàmiques socioculturals de l’entorn d’El Canal.</t>
  </si>
  <si>
    <t>La capacitat de teixir vincles i xarxes estables que facilitin la implementació de
projectes de mediació</t>
  </si>
  <si>
    <t>L’experiència en col·laboració amb escoles, instituts, associacions i col·lectius locals. (0–3,33)</t>
  </si>
  <si>
    <t>El coneixement pràctic de les dinàmiques socioculturals de l’entorn d’El Canal.(0–3,33)</t>
  </si>
  <si>
    <t>La capacitat de teixir vincles i xarxes estables que facilitin la implementació de
projectes de mediació (0–3,33)</t>
  </si>
  <si>
    <t>Abducció al Palneta Robot</t>
  </si>
  <si>
    <t>Professor d'idiomes</t>
  </si>
  <si>
    <t>CRITERI 3 — Capacitat propositiva i adequació de les accions al projecte d’El Canal (fins a 10 punts)</t>
  </si>
  <si>
    <t>L’adequació de les accions proposades al tipus d’activitat i al perfil de les com- panyies residents</t>
  </si>
  <si>
    <t>L’enfocament inclusiu i participatiu de les accions suggerides.</t>
  </si>
  <si>
    <t>La capacitat de generar connexions significatives entre processos de creació i
comunitats diverses.</t>
  </si>
  <si>
    <t>L’adequació de les accions proposades al tipus d’activitat i al perfil de les com- panyies residents (0–3,33)</t>
  </si>
  <si>
    <t>L’enfocament inclusiu i participatiu de les accions suggerides. (0–3,33)</t>
  </si>
  <si>
    <t>La capacitat de generar connexions significatives entre processos de creació i
comunitats diverses. (0–3,33)</t>
  </si>
  <si>
    <t>Club Juvenil EL CANAL</t>
  </si>
  <si>
    <t>no hi ha proposta</t>
  </si>
  <si>
    <t>Criteri</t>
  </si>
  <si>
    <t>Puntuació final</t>
  </si>
  <si>
    <t>màxim</t>
  </si>
  <si>
    <t>1.</t>
  </si>
  <si>
    <t>2.</t>
  </si>
  <si>
    <t>3.</t>
  </si>
  <si>
    <t>TOTAL SOBRE B</t>
  </si>
  <si>
    <t>30DEFEBRER SCCL</t>
  </si>
  <si>
    <t>Thomas Louvat</t>
  </si>
  <si>
    <t>Teatro DENTRO</t>
  </si>
  <si>
    <t>Som aquí per millorr les nostrs vides</t>
  </si>
  <si>
    <t>La Plaça íntima - Llum d'emergència</t>
  </si>
  <si>
    <t>Projecte TOB - Teatre objecte IES Roquetes</t>
  </si>
  <si>
    <t>Projecte Circ a les Escoles Ateneu popular Nou Barris</t>
  </si>
  <si>
    <t>Territoris, comunitats i pràctiques artístiques</t>
  </si>
  <si>
    <t>Reescriure els cossos</t>
  </si>
  <si>
    <t>Caixa d'eines - comunitat</t>
  </si>
  <si>
    <t>Nous Criteris culturals a les ones</t>
  </si>
  <si>
    <t>Dialèctica en clau de ….</t>
  </si>
  <si>
    <t>Salt escèna tèxtil</t>
  </si>
  <si>
    <t>RESUM FINAL SOBRE B (fins a 40 punts)</t>
  </si>
  <si>
    <t>Laura Pujol Rabasseda</t>
  </si>
  <si>
    <t>Bitò Produccions - Coordinació Voluntariat</t>
  </si>
  <si>
    <t>Bitò Produccions - People Power Partnership</t>
  </si>
  <si>
    <t>"Els nostres cossos (no) són un cos de batalla"</t>
  </si>
  <si>
    <t>Cerca del lema del Festival Z</t>
  </si>
  <si>
    <t>ImproXou</t>
  </si>
  <si>
    <t>gent gran del centre cívic del mercadal actuant a l’espectacle Vudú de l’Angelica Liddell</t>
  </si>
  <si>
    <t>vincle entre la xarxa professional de les arts escèniques amb companyies emergents</t>
  </si>
  <si>
    <t>pràctiques curriculars de l’estudiantat de l’ERAM amb agents culturals de territori</t>
  </si>
  <si>
    <t>Crear una xarxa de prescripció</t>
  </si>
  <si>
    <t>Interrelació entre les temàtiques dels projectes de les companyies residents d’El Canal i entitats de Salt i/o Girona</t>
  </si>
  <si>
    <t>Què és la creació escènica? Explicar El Canal als centres educatius del poble</t>
  </si>
  <si>
    <t>Berta Camps Mora</t>
  </si>
  <si>
    <t>Escenaris Especials</t>
  </si>
  <si>
    <t>Teatre amb Gent Gran</t>
  </si>
  <si>
    <t>La Incòmode</t>
  </si>
  <si>
    <t>❌ No (no puntua)</t>
  </si>
  <si>
    <t>no presetna proposta</t>
  </si>
  <si>
    <t>no presenta proposta</t>
  </si>
  <si>
    <t>El futur a l'IES Narcís Xifra</t>
  </si>
  <si>
    <t>Curs de dramaturgia adaptat</t>
  </si>
  <si>
    <t>assajos oberts accessibles per a l'alumnat sord de La Massana</t>
  </si>
  <si>
    <t>Mesures d'accessibilitat als assajos oberts</t>
  </si>
  <si>
    <t>Visites guiades inclusive per a escoles de Salt</t>
  </si>
  <si>
    <t>Jordi Duran Roldós</t>
  </si>
  <si>
    <t>Planters Conarte Internacional</t>
  </si>
  <si>
    <t>Tesi Doctoral[…]</t>
  </si>
  <si>
    <t>Cartas Das Indias</t>
  </si>
  <si>
    <t>WE FEAR EPISODE V: LEVIATHAN</t>
  </si>
  <si>
    <t>Close encounters of the differrents Kind […]</t>
  </si>
  <si>
    <t>Projecte Arxipèlag</t>
  </si>
  <si>
    <t>Col·laboració Festival Inevitable</t>
  </si>
  <si>
    <t>Roselles a la testa</t>
  </si>
  <si>
    <t>Res sobre nosaltres sense nosaltres</t>
  </si>
  <si>
    <t>Rutes de Creació pedagògica</t>
  </si>
  <si>
    <t>Eva ferré Bemabeu</t>
  </si>
  <si>
    <t>Sant Narcís, cartografia de records - La incòmode</t>
  </si>
  <si>
    <t>Escenaris especials</t>
  </si>
  <si>
    <t>Avui és demà</t>
  </si>
  <si>
    <t>Projecte de gestió coparticipativa Festival Z</t>
  </si>
  <si>
    <t>Definició del lema del Festival Z</t>
  </si>
  <si>
    <t>Constel·lació Z</t>
  </si>
  <si>
    <t>projecte d'accessibilitat del Festival Z</t>
  </si>
  <si>
    <t>Projecte teatre comunitari amb persones grans Girona i Salt</t>
  </si>
  <si>
    <t>Programa embaixadores joves d'El Canal</t>
  </si>
  <si>
    <t>Accessibilitat cultural com a dret</t>
  </si>
  <si>
    <t>Arxiu viu de processos i memòria comunitària</t>
  </si>
  <si>
    <t>Dolça Alcanyís i Macias</t>
  </si>
  <si>
    <t>Programa Artèria Temporada Alta</t>
  </si>
  <si>
    <t>no aprota CV</t>
  </si>
  <si>
    <t>Coordinació projecte Nova Veu</t>
  </si>
  <si>
    <t>Nassos i Cabassos Clown, inclusió i diversitat a les escoles</t>
  </si>
  <si>
    <t>Taller Espectadores a l'Aula</t>
  </si>
  <si>
    <t>Roda el món i troba un nom</t>
  </si>
  <si>
    <t>🟡 Parcial</t>
  </si>
  <si>
    <t>Comissió de Gènere[…]</t>
  </si>
  <si>
    <t>Laboratori escènic inclusiu amb comunitat sorda</t>
  </si>
  <si>
    <t>Acrobàcies sobre rodes</t>
  </si>
  <si>
    <t>Escena i Natura</t>
  </si>
  <si>
    <t>Alejandro Eduardo Santaflorentina Jiménez</t>
  </si>
  <si>
    <t>A Tempo – Arts i Formació</t>
  </si>
  <si>
    <t>Indòmites (Teatre Municipal de Girona)</t>
  </si>
  <si>
    <t>Planters ConArte</t>
  </si>
  <si>
    <t>Torneig de dramatúrgia per a instituts</t>
  </si>
  <si>
    <t>Transistor Xarxa Transversal</t>
  </si>
  <si>
    <t>Diagnosi sobre els projectes d’arts i educació a Girona</t>
  </si>
  <si>
    <t>Factors que incideixen a la participació cultural de la gent jove</t>
  </si>
  <si>
    <t>Escoles Tàndem</t>
  </si>
  <si>
    <t>Un projecte de mediació amb col·lectiu sord</t>
  </si>
  <si>
    <t>Un suport i acompanyament a la formació artística</t>
  </si>
  <si>
    <t>Dramatúrgies amb la comunitat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</si>
</sst>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i/>
      <sz val="11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37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/>
    <xf numFmtId="2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horizontal="center" wrapText="1"/>
    </xf>
    <xf numFmtId="0" fontId="1" fillId="0" borderId="2" xfId="0" applyFont="1" applyBorder="1"/>
    <xf numFmtId="2" fontId="0" fillId="0" borderId="0" xfId="0" applyNumberFormat="1"/>
    <xf numFmtId="2" fontId="0" fillId="0" borderId="1" xfId="0" applyNumberFormat="1" applyBorder="1" applyAlignment="1">
      <alignment horizontal="center"/>
    </xf>
    <xf numFmtId="0" fontId="3" fillId="0" borderId="0" xfId="0" applyFont="1"/>
    <xf numFmtId="2" fontId="0" fillId="0" borderId="1" xfId="0" applyNumberFormat="1" applyBorder="1"/>
    <xf numFmtId="0" fontId="1" fillId="0" borderId="1" xfId="0" applyFont="1" applyBorder="1"/>
    <xf numFmtId="2" fontId="1" fillId="0" borderId="1" xfId="0" applyNumberFormat="1" applyFont="1" applyBorder="1"/>
    <xf numFmtId="2" fontId="3" fillId="0" borderId="1" xfId="0" applyNumberFormat="1" applyFont="1" applyBorder="1"/>
    <xf numFmtId="0" fontId="6" fillId="0" borderId="1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0" xfId="0" applyFont="1"/>
    <xf numFmtId="0" fontId="6" fillId="0" borderId="3" xfId="0" applyFont="1" applyBorder="1"/>
    <xf numFmtId="0" fontId="7" fillId="2" borderId="1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left"/>
    </xf>
    <xf numFmtId="2" fontId="3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/>
    <xf numFmtId="0" fontId="1" fillId="2" borderId="0" xfId="0" applyFont="1" applyFill="1"/>
    <xf numFmtId="0" fontId="7" fillId="2" borderId="0" xfId="0" applyFont="1" applyFill="1"/>
    <xf numFmtId="0" fontId="8" fillId="0" borderId="2" xfId="0" applyFont="1" applyBorder="1" applyAlignment="1">
      <alignment wrapText="1"/>
    </xf>
    <xf numFmtId="0" fontId="0" fillId="0" borderId="2" xfId="0" applyBorder="1"/>
  </cellXfs>
  <cellStyles count="3">
    <cellStyle name="Hipervínculo" xfId="1" builtinId="8" hidden="1"/>
    <cellStyle name="Hipervínculo visitado" xfId="2" builtinId="9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"/>
  <sheetViews>
    <sheetView tabSelected="1" workbookViewId="0">
      <pane ySplit="1" topLeftCell="A2" activePane="bottomLeft" state="frozen"/>
      <selection pane="bottomLeft" activeCell="E23" sqref="E23"/>
    </sheetView>
  </sheetViews>
  <sheetFormatPr baseColWidth="10" defaultColWidth="9.1640625" defaultRowHeight="15" x14ac:dyDescent="0.2"/>
  <cols>
    <col min="1" max="1" width="12.5" customWidth="1"/>
    <col min="2" max="3" width="41.33203125" customWidth="1"/>
    <col min="4" max="6" width="13.5" customWidth="1"/>
    <col min="7" max="7" width="16.1640625" customWidth="1"/>
    <col min="8" max="8" width="26.6640625" customWidth="1"/>
  </cols>
  <sheetData>
    <row r="1" spans="1:8" x14ac:dyDescent="0.2">
      <c r="A1" s="28" t="s">
        <v>0</v>
      </c>
      <c r="B1" s="29" t="s">
        <v>1</v>
      </c>
      <c r="C1" s="29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</row>
    <row r="2" spans="1:8" x14ac:dyDescent="0.2">
      <c r="A2" s="7" t="s">
        <v>8</v>
      </c>
      <c r="B2" s="18" t="str">
        <f>'Empresa 1'!B2</f>
        <v>Richard Schmutz</v>
      </c>
      <c r="C2" s="18" t="str">
        <f>'Empresa 1'!B2</f>
        <v>Richard Schmutz</v>
      </c>
      <c r="D2" s="13">
        <f>'Empresa 1'!B35</f>
        <v>11.166666666666668</v>
      </c>
      <c r="E2" s="13">
        <f>'Empresa 1'!B36</f>
        <v>1.5015015015015014</v>
      </c>
      <c r="F2" s="13">
        <f>'Empresa 1'!B37</f>
        <v>3.0030030030030028</v>
      </c>
      <c r="G2" s="5">
        <f>'Empresa 1'!B38</f>
        <v>15.671171171171171</v>
      </c>
      <c r="H2" s="2"/>
    </row>
    <row r="3" spans="1:8" x14ac:dyDescent="0.2">
      <c r="A3" s="7" t="s">
        <v>9</v>
      </c>
      <c r="B3" s="18" t="str">
        <f>'Empresa 2'!B2</f>
        <v>30DEFEBRER SCCL</v>
      </c>
      <c r="C3" s="18" t="str">
        <f>'Empresa 2'!B3</f>
        <v>Thomas Louvat</v>
      </c>
      <c r="D3" s="13">
        <f>'Empresa 2'!B36</f>
        <v>15.4</v>
      </c>
      <c r="E3" s="13">
        <f>'Empresa 2'!B37</f>
        <v>4.2242242242242236</v>
      </c>
      <c r="F3" s="13">
        <f>'Empresa 2'!B38</f>
        <v>8.835502168835502</v>
      </c>
      <c r="G3" s="5">
        <f>'Empresa 2'!B39</f>
        <v>28.459726393059725</v>
      </c>
      <c r="H3" s="2"/>
    </row>
    <row r="4" spans="1:8" x14ac:dyDescent="0.2">
      <c r="A4" s="7" t="s">
        <v>10</v>
      </c>
      <c r="B4" s="18" t="str">
        <f>'Empresa 3'!B2</f>
        <v>Laura Pujol Rabasseda</v>
      </c>
      <c r="C4" s="18" t="str">
        <f>'Empresa 3'!B2</f>
        <v>Laura Pujol Rabasseda</v>
      </c>
      <c r="D4" s="13">
        <f>'Empresa 3'!B35</f>
        <v>10.833333333333332</v>
      </c>
      <c r="E4" s="13">
        <f>'Empresa 3'!B36</f>
        <v>8.0080080080080069</v>
      </c>
      <c r="F4" s="13">
        <f>'Empresa 3'!B37</f>
        <v>9.0090090090090094</v>
      </c>
      <c r="G4" s="5">
        <f>'Empresa 3'!B38</f>
        <v>27.85035035035035</v>
      </c>
      <c r="H4" s="2"/>
    </row>
    <row r="5" spans="1:8" x14ac:dyDescent="0.2">
      <c r="A5" s="7" t="s">
        <v>11</v>
      </c>
      <c r="B5" s="18" t="str">
        <f>'Empresa 4'!B2</f>
        <v>Berta Camps Mora</v>
      </c>
      <c r="C5" s="18" t="str">
        <f>'Empresa 4'!B2</f>
        <v>Berta Camps Mora</v>
      </c>
      <c r="D5" s="13">
        <f>'Empresa 4'!B35</f>
        <v>7.8333333333333321</v>
      </c>
      <c r="E5" s="13">
        <f>'Empresa 4'!B36</f>
        <v>6.2262262262262258</v>
      </c>
      <c r="F5" s="13">
        <f>'Empresa 4'!B37</f>
        <v>7.6743410076743404</v>
      </c>
      <c r="G5" s="5">
        <f>'Empresa 4'!B38</f>
        <v>21.733900567233899</v>
      </c>
      <c r="H5" s="2"/>
    </row>
    <row r="6" spans="1:8" x14ac:dyDescent="0.2">
      <c r="A6" s="7" t="s">
        <v>12</v>
      </c>
      <c r="B6" s="18" t="str">
        <f>'Empresa 5'!B2</f>
        <v>Jordi Duran Roldós</v>
      </c>
      <c r="C6" s="18" t="str">
        <f>'Empresa 5'!B2</f>
        <v>Jordi Duran Roldós</v>
      </c>
      <c r="D6" s="13">
        <f>'Empresa 5'!B36</f>
        <v>12.999999999999998</v>
      </c>
      <c r="E6" s="13">
        <f>'Empresa 5'!B37</f>
        <v>9.0090090090090094</v>
      </c>
      <c r="F6" s="13">
        <f>'Empresa 5'!B38</f>
        <v>6.1728395061728394</v>
      </c>
      <c r="G6" s="5">
        <f>'Empresa 5'!B39</f>
        <v>28.181848515181844</v>
      </c>
      <c r="H6" s="2"/>
    </row>
    <row r="7" spans="1:8" x14ac:dyDescent="0.2">
      <c r="A7" s="7" t="s">
        <v>13</v>
      </c>
      <c r="B7" s="18" t="str">
        <f>'Empresa 6'!B2</f>
        <v>Eva ferré Bemabeu</v>
      </c>
      <c r="C7" s="18" t="str">
        <f>'Empresa 6'!B2</f>
        <v>Eva ferré Bemabeu</v>
      </c>
      <c r="D7" s="13">
        <f>'Empresa 6'!B36</f>
        <v>12.083333333333332</v>
      </c>
      <c r="E7" s="13">
        <f>'Empresa 6'!B37</f>
        <v>8.6720053386720046</v>
      </c>
      <c r="F7" s="13">
        <f>'Empresa 6'!B38</f>
        <v>7.8411745078411741</v>
      </c>
      <c r="G7" s="5">
        <f>'Empresa 6'!B39</f>
        <v>28.596513179846511</v>
      </c>
      <c r="H7" s="2"/>
    </row>
    <row r="8" spans="1:8" x14ac:dyDescent="0.2">
      <c r="A8" s="7" t="s">
        <v>14</v>
      </c>
      <c r="B8" s="18" t="str">
        <f>'Empresa 7'!B2</f>
        <v>Dolça Alcanyís i Macias</v>
      </c>
      <c r="C8" s="18" t="str">
        <f>'Empresa 7'!B2</f>
        <v>Dolça Alcanyís i Macias</v>
      </c>
      <c r="D8" s="13">
        <f>'Empresa 7'!B36</f>
        <v>0</v>
      </c>
      <c r="E8" s="13">
        <f>'Empresa 7'!B37</f>
        <v>5.005005005005005</v>
      </c>
      <c r="F8" s="13">
        <f>'Empresa 7'!B38</f>
        <v>6.8401735068401726</v>
      </c>
      <c r="G8" s="27">
        <f>'Empresa 7'!B39</f>
        <v>11.845178511845177</v>
      </c>
      <c r="H8" s="2"/>
    </row>
    <row r="9" spans="1:8" x14ac:dyDescent="0.2">
      <c r="A9" s="7" t="s">
        <v>15</v>
      </c>
      <c r="B9" s="18" t="str">
        <f>'Empresa 8'!B2</f>
        <v>Alejandro Eduardo Santaflorentina Jiménez</v>
      </c>
      <c r="C9" s="18" t="str">
        <f>'Empresa 8'!B2</f>
        <v>Alejandro Eduardo Santaflorentina Jiménez</v>
      </c>
      <c r="D9" s="13">
        <f>'Empresa 8'!B35</f>
        <v>17.5</v>
      </c>
      <c r="E9" s="13">
        <f>'Empresa 8'!B36</f>
        <v>9.0023356690023366</v>
      </c>
      <c r="F9" s="13">
        <f>'Empresa 8'!B37</f>
        <v>9.1191191191191194</v>
      </c>
      <c r="G9" s="27">
        <f>'Empresa 8'!B38</f>
        <v>35.621454788121454</v>
      </c>
      <c r="H9" s="2"/>
    </row>
    <row r="11" spans="1:8" x14ac:dyDescent="0.2">
      <c r="A11" s="30" t="s">
        <v>16</v>
      </c>
    </row>
  </sheetData>
  <pageMargins left="0.75" right="0.75" top="1" bottom="1" header="0.5" footer="0.5"/>
  <pageSetup paperSize="9" scale="73" orientation="landscape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8"/>
  <sheetViews>
    <sheetView workbookViewId="0">
      <pane ySplit="3" topLeftCell="A12" activePane="bottomLeft" state="frozen"/>
      <selection pane="bottomLeft" activeCell="H26" sqref="H26"/>
    </sheetView>
  </sheetViews>
  <sheetFormatPr baseColWidth="10" defaultColWidth="9.1640625" defaultRowHeight="15" x14ac:dyDescent="0.2"/>
  <cols>
    <col min="1" max="1" width="34" customWidth="1"/>
    <col min="2" max="2" width="36.5" customWidth="1"/>
    <col min="3" max="5" width="34" customWidth="1"/>
    <col min="6" max="6" width="25" customWidth="1"/>
    <col min="7" max="7" width="14.6640625" customWidth="1"/>
    <col min="8" max="9" width="17.83203125" customWidth="1"/>
    <col min="10" max="10" width="7.6640625" customWidth="1"/>
  </cols>
  <sheetData>
    <row r="1" spans="1:10" x14ac:dyDescent="0.2">
      <c r="A1" s="8" t="s">
        <v>17</v>
      </c>
      <c r="B1" t="s">
        <v>18</v>
      </c>
    </row>
    <row r="2" spans="1:10" x14ac:dyDescent="0.2">
      <c r="A2" s="8" t="s">
        <v>19</v>
      </c>
      <c r="B2" s="14" t="s">
        <v>20</v>
      </c>
    </row>
    <row r="4" spans="1:10" x14ac:dyDescent="0.2">
      <c r="A4" s="34" t="s">
        <v>21</v>
      </c>
      <c r="B4" s="32"/>
      <c r="C4" s="32"/>
      <c r="D4" s="32"/>
      <c r="E4" s="32"/>
      <c r="F4" s="32"/>
      <c r="G4" s="32"/>
      <c r="H4" s="32"/>
      <c r="I4" s="32"/>
      <c r="J4" s="32"/>
    </row>
    <row r="5" spans="1:10" ht="32" customHeight="1" x14ac:dyDescent="0.2">
      <c r="A5" s="35" t="s">
        <v>22</v>
      </c>
      <c r="B5" s="36"/>
      <c r="C5" s="19" t="s">
        <v>23</v>
      </c>
      <c r="D5" s="20" t="s">
        <v>24</v>
      </c>
      <c r="E5" s="20" t="s">
        <v>25</v>
      </c>
      <c r="F5" s="22"/>
      <c r="G5" s="22"/>
      <c r="H5" s="22"/>
      <c r="I5" s="22"/>
      <c r="J5" s="21"/>
    </row>
    <row r="6" spans="1:10" ht="30" customHeight="1" x14ac:dyDescent="0.2">
      <c r="A6" s="23" t="s">
        <v>26</v>
      </c>
      <c r="B6" s="24" t="s">
        <v>27</v>
      </c>
      <c r="C6" s="25" t="s">
        <v>28</v>
      </c>
      <c r="D6" s="25" t="s">
        <v>29</v>
      </c>
      <c r="E6" s="25" t="s">
        <v>30</v>
      </c>
      <c r="F6" s="25" t="s">
        <v>31</v>
      </c>
      <c r="G6" s="25" t="s">
        <v>32</v>
      </c>
      <c r="H6" s="25" t="s">
        <v>33</v>
      </c>
      <c r="I6" s="25" t="s">
        <v>7</v>
      </c>
      <c r="J6" s="21"/>
    </row>
    <row r="7" spans="1:10" ht="16" customHeight="1" x14ac:dyDescent="0.2">
      <c r="A7" s="4">
        <v>1</v>
      </c>
      <c r="B7" s="1" t="s">
        <v>34</v>
      </c>
      <c r="C7" s="9">
        <v>2</v>
      </c>
      <c r="D7" s="9">
        <v>2</v>
      </c>
      <c r="E7" s="9">
        <v>3.5</v>
      </c>
      <c r="F7" s="10">
        <f>(C7+D7+E7)/3</f>
        <v>2.5</v>
      </c>
      <c r="G7" s="4"/>
      <c r="H7" s="4" t="s">
        <v>35</v>
      </c>
      <c r="I7" s="1"/>
    </row>
    <row r="8" spans="1:10" ht="16" customHeight="1" x14ac:dyDescent="0.2">
      <c r="A8" s="4">
        <v>2</v>
      </c>
      <c r="B8" s="1" t="s">
        <v>36</v>
      </c>
      <c r="C8" s="9">
        <v>2.5</v>
      </c>
      <c r="D8" s="9">
        <v>2</v>
      </c>
      <c r="E8" s="9">
        <v>2</v>
      </c>
      <c r="F8" s="10">
        <f>(C8+D8+E8)/3</f>
        <v>2.1666666666666665</v>
      </c>
      <c r="G8" s="4"/>
      <c r="H8" s="4" t="s">
        <v>35</v>
      </c>
      <c r="I8" s="1"/>
    </row>
    <row r="9" spans="1:10" ht="16" customHeight="1" x14ac:dyDescent="0.2">
      <c r="A9" s="4">
        <v>3</v>
      </c>
      <c r="B9" s="1" t="s">
        <v>37</v>
      </c>
      <c r="C9" s="9">
        <v>2</v>
      </c>
      <c r="D9" s="9">
        <v>3</v>
      </c>
      <c r="E9" s="9">
        <v>3.5</v>
      </c>
      <c r="F9" s="10">
        <f>(C9+D9+E9)/3</f>
        <v>2.8333333333333335</v>
      </c>
      <c r="G9" s="4"/>
      <c r="H9" s="4" t="s">
        <v>35</v>
      </c>
      <c r="I9" s="1"/>
    </row>
    <row r="10" spans="1:10" ht="30" customHeight="1" x14ac:dyDescent="0.2">
      <c r="A10" s="4">
        <v>4</v>
      </c>
      <c r="B10" s="1" t="s">
        <v>38</v>
      </c>
      <c r="C10" s="9">
        <v>2</v>
      </c>
      <c r="D10" s="9">
        <v>2.5</v>
      </c>
      <c r="E10" s="9">
        <v>2</v>
      </c>
      <c r="F10" s="10">
        <f>(C10+D10+E10)/3</f>
        <v>2.1666666666666665</v>
      </c>
      <c r="G10" s="4"/>
      <c r="H10" s="4" t="s">
        <v>35</v>
      </c>
      <c r="I10" s="1"/>
    </row>
    <row r="11" spans="1:10" ht="30" customHeight="1" x14ac:dyDescent="0.2">
      <c r="A11" s="4">
        <v>5</v>
      </c>
      <c r="B11" s="1" t="s">
        <v>39</v>
      </c>
      <c r="C11" s="9">
        <v>1.5</v>
      </c>
      <c r="D11" s="9">
        <v>1.5</v>
      </c>
      <c r="E11" s="9">
        <v>1.5</v>
      </c>
      <c r="F11" s="10">
        <f>(C11+D11+E11)/3</f>
        <v>1.5</v>
      </c>
      <c r="G11" s="4"/>
      <c r="H11" s="4" t="s">
        <v>35</v>
      </c>
      <c r="I11" s="1"/>
    </row>
    <row r="12" spans="1:10" x14ac:dyDescent="0.2">
      <c r="A12" s="11" t="s">
        <v>40</v>
      </c>
      <c r="F12" s="12">
        <f>IF(COUNTA(F7:F11)=0,"",AVERAGE(F7:F11))</f>
        <v>2.2333333333333334</v>
      </c>
      <c r="G12" s="5">
        <f>IF(F12="","",F12*5)</f>
        <v>11.166666666666668</v>
      </c>
      <c r="H12" s="2"/>
      <c r="I12" s="2"/>
    </row>
    <row r="15" spans="1:10" x14ac:dyDescent="0.2">
      <c r="A15" s="33" t="s">
        <v>41</v>
      </c>
      <c r="B15" s="32"/>
      <c r="C15" s="32"/>
      <c r="D15" s="32"/>
      <c r="E15" s="32"/>
      <c r="F15" s="32"/>
      <c r="G15" s="32"/>
      <c r="H15" s="32"/>
      <c r="I15" s="32"/>
      <c r="J15" s="32"/>
    </row>
    <row r="16" spans="1:10" ht="71.25" customHeight="1" x14ac:dyDescent="0.2">
      <c r="A16" s="31" t="s">
        <v>22</v>
      </c>
      <c r="B16" s="32"/>
      <c r="C16" s="1" t="s">
        <v>42</v>
      </c>
      <c r="D16" s="1" t="s">
        <v>43</v>
      </c>
      <c r="E16" s="1" t="s">
        <v>44</v>
      </c>
      <c r="F16" s="2"/>
      <c r="G16" s="2"/>
      <c r="H16" s="2"/>
      <c r="I16" s="2"/>
    </row>
    <row r="17" spans="1:10" ht="46" customHeight="1" x14ac:dyDescent="0.2">
      <c r="A17" s="3" t="s">
        <v>26</v>
      </c>
      <c r="B17" s="3" t="s">
        <v>27</v>
      </c>
      <c r="C17" s="3" t="s">
        <v>45</v>
      </c>
      <c r="D17" s="3" t="s">
        <v>46</v>
      </c>
      <c r="E17" s="3" t="s">
        <v>47</v>
      </c>
      <c r="F17" s="3" t="s">
        <v>31</v>
      </c>
      <c r="G17" s="3" t="s">
        <v>32</v>
      </c>
      <c r="H17" s="3" t="s">
        <v>33</v>
      </c>
      <c r="I17" s="3" t="s">
        <v>7</v>
      </c>
    </row>
    <row r="18" spans="1:10" ht="16" customHeight="1" x14ac:dyDescent="0.2">
      <c r="A18" s="4">
        <v>1</v>
      </c>
      <c r="B18" s="1" t="s">
        <v>48</v>
      </c>
      <c r="C18" s="9">
        <v>0.5</v>
      </c>
      <c r="D18" s="9">
        <v>0.5</v>
      </c>
      <c r="E18" s="9">
        <v>0.5</v>
      </c>
      <c r="F18" s="10">
        <f>IF(COUNTA(C18:E18)=0,"",(C18+D18+E18)/3)</f>
        <v>0.5</v>
      </c>
      <c r="G18" s="4"/>
      <c r="H18" s="4" t="s">
        <v>35</v>
      </c>
      <c r="I18" s="1"/>
    </row>
    <row r="19" spans="1:10" ht="30" customHeight="1" x14ac:dyDescent="0.2">
      <c r="A19" s="4">
        <v>2</v>
      </c>
      <c r="B19" s="1" t="s">
        <v>39</v>
      </c>
      <c r="C19" s="9">
        <v>0.5</v>
      </c>
      <c r="D19" s="9">
        <v>0.5</v>
      </c>
      <c r="E19" s="9">
        <v>0.5</v>
      </c>
      <c r="F19" s="10">
        <f>IF(COUNTA(C19:E19)=0,"",(C19+D19+E19)/3)</f>
        <v>0.5</v>
      </c>
      <c r="G19" s="4"/>
      <c r="H19" s="4" t="s">
        <v>35</v>
      </c>
      <c r="I19" s="1"/>
    </row>
    <row r="20" spans="1:10" ht="16" customHeight="1" x14ac:dyDescent="0.2">
      <c r="A20" s="4">
        <v>3</v>
      </c>
      <c r="B20" s="1" t="s">
        <v>49</v>
      </c>
      <c r="C20" s="9">
        <v>0.5</v>
      </c>
      <c r="D20" s="9">
        <v>0.5</v>
      </c>
      <c r="E20" s="9">
        <v>0.5</v>
      </c>
      <c r="F20" s="10">
        <f>IF(COUNTA(C20:E20)=0,"",(C20+D20+E20)/3)</f>
        <v>0.5</v>
      </c>
      <c r="G20" s="4"/>
      <c r="H20" s="4" t="s">
        <v>35</v>
      </c>
      <c r="I20" s="1"/>
    </row>
    <row r="21" spans="1:10" x14ac:dyDescent="0.2">
      <c r="A21" s="11" t="s">
        <v>40</v>
      </c>
      <c r="F21" s="12">
        <f>IF(COUNTA(F18:F20)=0,"",AVERAGE(F18:F20))</f>
        <v>0.5</v>
      </c>
      <c r="G21" s="5">
        <f>IF(F21="","",(F21/3.33)*10)</f>
        <v>1.5015015015015014</v>
      </c>
      <c r="H21" s="2"/>
      <c r="I21" s="2"/>
    </row>
    <row r="24" spans="1:10" x14ac:dyDescent="0.2">
      <c r="A24" s="33" t="s">
        <v>50</v>
      </c>
      <c r="B24" s="32"/>
      <c r="C24" s="32"/>
      <c r="D24" s="32"/>
      <c r="E24" s="32"/>
      <c r="F24" s="32"/>
      <c r="G24" s="32"/>
      <c r="H24" s="32"/>
      <c r="I24" s="32"/>
      <c r="J24" s="32"/>
    </row>
    <row r="25" spans="1:10" ht="63" customHeight="1" x14ac:dyDescent="0.2">
      <c r="A25" s="31" t="s">
        <v>22</v>
      </c>
      <c r="B25" s="32"/>
      <c r="C25" s="1" t="s">
        <v>51</v>
      </c>
      <c r="D25" s="1" t="s">
        <v>52</v>
      </c>
      <c r="E25" s="1" t="s">
        <v>53</v>
      </c>
      <c r="F25" s="2"/>
      <c r="G25" s="2"/>
      <c r="H25" s="2"/>
      <c r="I25" s="2"/>
    </row>
    <row r="26" spans="1:10" ht="54" customHeight="1" x14ac:dyDescent="0.2">
      <c r="A26" s="3" t="s">
        <v>26</v>
      </c>
      <c r="B26" s="3" t="s">
        <v>27</v>
      </c>
      <c r="C26" s="3" t="s">
        <v>54</v>
      </c>
      <c r="D26" s="3" t="s">
        <v>55</v>
      </c>
      <c r="E26" s="3" t="s">
        <v>56</v>
      </c>
      <c r="F26" s="3" t="s">
        <v>31</v>
      </c>
      <c r="G26" s="3" t="s">
        <v>32</v>
      </c>
      <c r="H26" s="3"/>
      <c r="I26" s="3" t="s">
        <v>7</v>
      </c>
    </row>
    <row r="27" spans="1:10" ht="16" customHeight="1" x14ac:dyDescent="0.2">
      <c r="A27" s="4">
        <v>1</v>
      </c>
      <c r="B27" s="1" t="s">
        <v>57</v>
      </c>
      <c r="C27" s="9">
        <v>3</v>
      </c>
      <c r="D27" s="9">
        <v>3</v>
      </c>
      <c r="E27" s="9">
        <v>3</v>
      </c>
      <c r="F27" s="10">
        <f>IF(COUNTA(C27:E27)=0,"",(C27+D27+E27)/3)</f>
        <v>3</v>
      </c>
      <c r="G27" s="4"/>
      <c r="H27" s="4"/>
      <c r="I27" s="1"/>
    </row>
    <row r="28" spans="1:10" ht="16" customHeight="1" x14ac:dyDescent="0.2">
      <c r="A28" s="4">
        <v>2</v>
      </c>
      <c r="B28" s="1"/>
      <c r="C28" s="9">
        <v>0</v>
      </c>
      <c r="D28" s="9">
        <v>0</v>
      </c>
      <c r="E28" s="9">
        <v>0</v>
      </c>
      <c r="F28" s="10">
        <f>IF(COUNTA(C28:E28)=0,"",(C28+D28+E28)/3)</f>
        <v>0</v>
      </c>
      <c r="G28" s="4"/>
      <c r="H28" s="4"/>
      <c r="I28" s="1" t="s">
        <v>58</v>
      </c>
    </row>
    <row r="29" spans="1:10" ht="16" customHeight="1" x14ac:dyDescent="0.2">
      <c r="A29" s="4">
        <v>3</v>
      </c>
      <c r="B29" s="1"/>
      <c r="C29" s="9">
        <v>0</v>
      </c>
      <c r="D29" s="9">
        <v>0</v>
      </c>
      <c r="E29" s="9">
        <v>0</v>
      </c>
      <c r="F29" s="10">
        <f>IF(COUNTA(C29:E29)=0,"",(C29+D29+E29)/3)</f>
        <v>0</v>
      </c>
      <c r="G29" s="4"/>
      <c r="H29" s="4"/>
      <c r="I29" s="1" t="s">
        <v>58</v>
      </c>
    </row>
    <row r="30" spans="1:10" x14ac:dyDescent="0.2">
      <c r="A30" s="11" t="s">
        <v>40</v>
      </c>
      <c r="F30" s="12">
        <f>IF(COUNTA(F27:F29)=0,"",AVERAGE(F27:F29))</f>
        <v>1</v>
      </c>
      <c r="G30" s="5">
        <f>IF(F30="","",(F30/3.33)*10)</f>
        <v>3.0030030030030028</v>
      </c>
      <c r="H30" s="2"/>
      <c r="I30" s="2"/>
    </row>
    <row r="33" spans="1:5" x14ac:dyDescent="0.2">
      <c r="A33" s="33">
        <v>0</v>
      </c>
      <c r="B33" s="32"/>
      <c r="C33" s="32"/>
      <c r="D33" s="32"/>
      <c r="E33" s="32"/>
    </row>
    <row r="34" spans="1:5" x14ac:dyDescent="0.2">
      <c r="A34" s="6" t="s">
        <v>59</v>
      </c>
      <c r="B34" s="6" t="s">
        <v>60</v>
      </c>
      <c r="C34" s="6" t="s">
        <v>61</v>
      </c>
    </row>
    <row r="35" spans="1:5" x14ac:dyDescent="0.2">
      <c r="A35" s="7" t="s">
        <v>62</v>
      </c>
      <c r="B35" s="15">
        <f>G12</f>
        <v>11.166666666666668</v>
      </c>
      <c r="C35" s="2">
        <v>20</v>
      </c>
    </row>
    <row r="36" spans="1:5" x14ac:dyDescent="0.2">
      <c r="A36" s="7" t="s">
        <v>63</v>
      </c>
      <c r="B36" s="15">
        <f>G21</f>
        <v>1.5015015015015014</v>
      </c>
      <c r="C36" s="2">
        <v>10</v>
      </c>
    </row>
    <row r="37" spans="1:5" x14ac:dyDescent="0.2">
      <c r="A37" s="7" t="s">
        <v>64</v>
      </c>
      <c r="B37" s="15">
        <f>G30</f>
        <v>3.0030030030030028</v>
      </c>
      <c r="C37" s="2">
        <v>10</v>
      </c>
    </row>
    <row r="38" spans="1:5" x14ac:dyDescent="0.2">
      <c r="A38" s="16" t="s">
        <v>65</v>
      </c>
      <c r="B38" s="17">
        <f>SUM(B35:B37)</f>
        <v>15.671171171171171</v>
      </c>
      <c r="C38" s="16">
        <v>40</v>
      </c>
    </row>
  </sheetData>
  <mergeCells count="7">
    <mergeCell ref="A25:B25"/>
    <mergeCell ref="A33:E33"/>
    <mergeCell ref="A4:J4"/>
    <mergeCell ref="A5:B5"/>
    <mergeCell ref="A15:J15"/>
    <mergeCell ref="A16:B16"/>
    <mergeCell ref="A24:J24"/>
  </mergeCells>
  <dataValidations count="4">
    <dataValidation type="list" allowBlank="1" showInputMessage="1" showErrorMessage="1" sqref="H27:H29 H18:H20 H7:H11" xr:uid="{00000000-0002-0000-0100-000000000000}">
      <formula1>"✔️ Sí,🟡 Parcial,❌ No (no puntua)"</formula1>
    </dataValidation>
    <dataValidation type="decimal" allowBlank="1" showInputMessage="1" showErrorMessage="1" sqref="C27:E29 C18:E20" xr:uid="{00000000-0002-0000-0100-000001000000}">
      <formula1>0</formula1>
      <formula2>3.33</formula2>
    </dataValidation>
    <dataValidation type="decimal" showInputMessage="1" showErrorMessage="1" sqref="C7:E11" xr:uid="{00000000-0002-0000-0100-000002000000}">
      <formula1>0</formula1>
      <formula2>4</formula2>
    </dataValidation>
    <dataValidation type="decimal" showInputMessage="1" showErrorMessage="1" sqref="C27:E29 C18:E20" xr:uid="{00000000-0002-0000-0100-000003000000}">
      <formula1>0</formula1>
      <formula2>3.33</formula2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9"/>
  <sheetViews>
    <sheetView workbookViewId="0">
      <pane ySplit="4" topLeftCell="A11" activePane="bottomLeft" state="frozen"/>
      <selection pane="bottomLeft" activeCell="H27" sqref="H27"/>
    </sheetView>
  </sheetViews>
  <sheetFormatPr baseColWidth="10" defaultColWidth="9.1640625" defaultRowHeight="15" x14ac:dyDescent="0.2"/>
  <cols>
    <col min="1" max="6" width="34" customWidth="1"/>
    <col min="7" max="7" width="20.6640625" customWidth="1"/>
    <col min="8" max="8" width="17.83203125" customWidth="1"/>
    <col min="9" max="9" width="16" customWidth="1"/>
    <col min="10" max="10" width="13" hidden="1" customWidth="1"/>
  </cols>
  <sheetData>
    <row r="1" spans="1:10" x14ac:dyDescent="0.2">
      <c r="A1" s="8" t="s">
        <v>17</v>
      </c>
      <c r="B1" t="s">
        <v>18</v>
      </c>
    </row>
    <row r="2" spans="1:10" x14ac:dyDescent="0.2">
      <c r="A2" s="8" t="s">
        <v>19</v>
      </c>
      <c r="B2" s="14" t="s">
        <v>66</v>
      </c>
    </row>
    <row r="3" spans="1:10" x14ac:dyDescent="0.2">
      <c r="A3" s="8" t="s">
        <v>2</v>
      </c>
      <c r="B3" s="14" t="s">
        <v>67</v>
      </c>
    </row>
    <row r="5" spans="1:10" x14ac:dyDescent="0.2">
      <c r="A5" s="34" t="s">
        <v>21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ht="54.75" customHeight="1" x14ac:dyDescent="0.2">
      <c r="A6" s="35" t="s">
        <v>22</v>
      </c>
      <c r="B6" s="36"/>
      <c r="C6" s="19" t="s">
        <v>23</v>
      </c>
      <c r="D6" s="20" t="s">
        <v>24</v>
      </c>
      <c r="E6" s="20" t="s">
        <v>25</v>
      </c>
      <c r="F6" s="22"/>
      <c r="G6" s="22"/>
      <c r="H6" s="22"/>
      <c r="I6" s="22"/>
      <c r="J6" s="21"/>
    </row>
    <row r="7" spans="1:10" ht="30" customHeight="1" x14ac:dyDescent="0.2">
      <c r="A7" s="23" t="s">
        <v>26</v>
      </c>
      <c r="B7" s="24" t="s">
        <v>27</v>
      </c>
      <c r="C7" s="25" t="s">
        <v>28</v>
      </c>
      <c r="D7" s="25" t="s">
        <v>29</v>
      </c>
      <c r="E7" s="25" t="s">
        <v>30</v>
      </c>
      <c r="F7" s="25" t="s">
        <v>31</v>
      </c>
      <c r="G7" s="25"/>
      <c r="H7" s="25" t="s">
        <v>33</v>
      </c>
      <c r="I7" s="25" t="s">
        <v>7</v>
      </c>
      <c r="J7" s="21"/>
    </row>
    <row r="8" spans="1:10" ht="16" customHeight="1" x14ac:dyDescent="0.2">
      <c r="A8" s="4">
        <v>1</v>
      </c>
      <c r="B8" s="1" t="s">
        <v>68</v>
      </c>
      <c r="C8" s="9">
        <v>4</v>
      </c>
      <c r="D8" s="9">
        <v>3.5</v>
      </c>
      <c r="E8" s="9">
        <v>3</v>
      </c>
      <c r="F8" s="10">
        <f>(C8+D8+E8)/3</f>
        <v>3.5</v>
      </c>
      <c r="G8" s="4"/>
      <c r="H8" s="4" t="s">
        <v>35</v>
      </c>
      <c r="I8" s="1"/>
    </row>
    <row r="9" spans="1:10" ht="16" customHeight="1" x14ac:dyDescent="0.2">
      <c r="A9" s="4">
        <v>2</v>
      </c>
      <c r="B9" s="1" t="s">
        <v>69</v>
      </c>
      <c r="C9" s="9">
        <v>1.5</v>
      </c>
      <c r="D9" s="9">
        <v>3.5</v>
      </c>
      <c r="E9" s="9">
        <v>3</v>
      </c>
      <c r="F9" s="10">
        <f>(C9+D9+E9)/3</f>
        <v>2.6666666666666665</v>
      </c>
      <c r="G9" s="4"/>
      <c r="H9" s="4" t="s">
        <v>35</v>
      </c>
      <c r="I9" s="1"/>
    </row>
    <row r="10" spans="1:10" ht="16" customHeight="1" x14ac:dyDescent="0.2">
      <c r="A10" s="4">
        <v>3</v>
      </c>
      <c r="B10" s="1" t="s">
        <v>70</v>
      </c>
      <c r="C10" s="9">
        <v>2</v>
      </c>
      <c r="D10" s="9">
        <v>3.5</v>
      </c>
      <c r="E10" s="9">
        <v>2</v>
      </c>
      <c r="F10" s="10">
        <f>(C10+D10+E10)/3</f>
        <v>2.5</v>
      </c>
      <c r="G10" s="4"/>
      <c r="H10" s="4" t="s">
        <v>35</v>
      </c>
      <c r="I10" s="1"/>
    </row>
    <row r="11" spans="1:10" ht="30" customHeight="1" x14ac:dyDescent="0.2">
      <c r="A11" s="4">
        <v>4</v>
      </c>
      <c r="B11" s="1" t="s">
        <v>71</v>
      </c>
      <c r="C11" s="9">
        <v>3.5</v>
      </c>
      <c r="D11" s="9">
        <v>3.5</v>
      </c>
      <c r="E11" s="9">
        <v>3</v>
      </c>
      <c r="F11" s="10">
        <f>(C11+D11+E11)/3</f>
        <v>3.3333333333333335</v>
      </c>
      <c r="G11" s="4"/>
      <c r="H11" s="4" t="s">
        <v>35</v>
      </c>
      <c r="I11" s="1"/>
    </row>
    <row r="12" spans="1:10" ht="30" customHeight="1" x14ac:dyDescent="0.2">
      <c r="A12" s="4">
        <v>5</v>
      </c>
      <c r="B12" s="1" t="s">
        <v>72</v>
      </c>
      <c r="C12" s="9">
        <v>4</v>
      </c>
      <c r="D12" s="9">
        <v>4</v>
      </c>
      <c r="E12" s="9">
        <v>2</v>
      </c>
      <c r="F12" s="10">
        <f>C12*0.4 + D12*0.3 + E12*0.3</f>
        <v>3.4</v>
      </c>
      <c r="G12" s="4"/>
      <c r="H12" s="4" t="s">
        <v>35</v>
      </c>
      <c r="I12" s="1"/>
    </row>
    <row r="13" spans="1:10" x14ac:dyDescent="0.2">
      <c r="A13" s="11" t="s">
        <v>40</v>
      </c>
      <c r="F13" s="12">
        <f>IF(COUNTA(F8:F12)=0,"",AVERAGE(F8:F12))</f>
        <v>3.08</v>
      </c>
      <c r="G13" s="5">
        <f>IF(F13="","",F13*5)</f>
        <v>15.4</v>
      </c>
      <c r="H13" s="2"/>
      <c r="I13" s="2"/>
    </row>
    <row r="16" spans="1:10" x14ac:dyDescent="0.2">
      <c r="A16" s="33" t="s">
        <v>41</v>
      </c>
      <c r="B16" s="32"/>
      <c r="C16" s="32"/>
      <c r="D16" s="32"/>
      <c r="E16" s="32"/>
      <c r="F16" s="32"/>
      <c r="G16" s="32"/>
      <c r="H16" s="32"/>
      <c r="I16" s="32"/>
      <c r="J16" s="32"/>
    </row>
    <row r="17" spans="1:10" ht="65.25" customHeight="1" x14ac:dyDescent="0.2">
      <c r="A17" s="31" t="s">
        <v>22</v>
      </c>
      <c r="B17" s="32"/>
      <c r="C17" s="1" t="s">
        <v>42</v>
      </c>
      <c r="D17" s="1" t="s">
        <v>43</v>
      </c>
      <c r="E17" s="1" t="s">
        <v>44</v>
      </c>
      <c r="F17" s="2"/>
      <c r="G17" s="2"/>
      <c r="H17" s="2"/>
      <c r="I17" s="2"/>
    </row>
    <row r="18" spans="1:10" ht="46" customHeight="1" x14ac:dyDescent="0.2">
      <c r="A18" s="3" t="s">
        <v>26</v>
      </c>
      <c r="B18" s="3" t="s">
        <v>27</v>
      </c>
      <c r="C18" s="3" t="s">
        <v>45</v>
      </c>
      <c r="D18" s="3" t="s">
        <v>46</v>
      </c>
      <c r="E18" s="3" t="s">
        <v>47</v>
      </c>
      <c r="F18" s="3" t="s">
        <v>31</v>
      </c>
      <c r="G18" s="3" t="s">
        <v>32</v>
      </c>
      <c r="H18" s="3" t="s">
        <v>33</v>
      </c>
      <c r="I18" s="3" t="s">
        <v>7</v>
      </c>
    </row>
    <row r="19" spans="1:10" ht="30" customHeight="1" x14ac:dyDescent="0.2">
      <c r="A19" s="4">
        <v>1</v>
      </c>
      <c r="B19" s="1" t="s">
        <v>73</v>
      </c>
      <c r="C19" s="9">
        <v>0.5</v>
      </c>
      <c r="D19" s="9">
        <v>0.5</v>
      </c>
      <c r="E19" s="9">
        <v>3.33</v>
      </c>
      <c r="F19" s="10">
        <f>IF(COUNTA(C19:E19)=0,"",(C19+D19+E19)/3)</f>
        <v>1.4433333333333334</v>
      </c>
      <c r="G19" s="4"/>
      <c r="H19" s="4" t="s">
        <v>35</v>
      </c>
      <c r="I19" s="1"/>
    </row>
    <row r="20" spans="1:10" ht="16" customHeight="1" x14ac:dyDescent="0.2">
      <c r="A20" s="4">
        <v>2</v>
      </c>
      <c r="B20" s="1" t="s">
        <v>74</v>
      </c>
      <c r="C20" s="9">
        <v>0.5</v>
      </c>
      <c r="D20" s="9">
        <v>0.5</v>
      </c>
      <c r="E20" s="9">
        <v>3</v>
      </c>
      <c r="F20" s="10">
        <f>IF(COUNTA(C20:E20)=0,"",(C20+D20+E20)/3)</f>
        <v>1.3333333333333333</v>
      </c>
      <c r="G20" s="4"/>
      <c r="H20" s="4" t="s">
        <v>35</v>
      </c>
      <c r="I20" s="1"/>
    </row>
    <row r="21" spans="1:10" ht="16" customHeight="1" x14ac:dyDescent="0.2">
      <c r="A21" s="4">
        <v>3</v>
      </c>
      <c r="B21" s="1" t="s">
        <v>75</v>
      </c>
      <c r="C21" s="9">
        <v>0.5</v>
      </c>
      <c r="D21" s="9">
        <v>0.5</v>
      </c>
      <c r="E21" s="9">
        <v>3.33</v>
      </c>
      <c r="F21" s="10">
        <f>IF(COUNTA(C21:E21)=0,"",(C21+D21+E21)/3)</f>
        <v>1.4433333333333334</v>
      </c>
      <c r="G21" s="4"/>
      <c r="H21" s="4"/>
      <c r="I21" s="1"/>
    </row>
    <row r="22" spans="1:10" x14ac:dyDescent="0.2">
      <c r="A22" s="11" t="s">
        <v>40</v>
      </c>
      <c r="F22" s="12">
        <f>IF(COUNTA(F19:F21)=0,"",AVERAGE(F19:F21))</f>
        <v>1.4066666666666665</v>
      </c>
      <c r="G22" s="5">
        <f>IF(F22="","",(F22/3.33)*10)</f>
        <v>4.2242242242242236</v>
      </c>
      <c r="H22" s="2"/>
      <c r="I22" s="2"/>
    </row>
    <row r="25" spans="1:10" x14ac:dyDescent="0.2">
      <c r="A25" s="33" t="s">
        <v>50</v>
      </c>
      <c r="B25" s="32"/>
      <c r="C25" s="32"/>
      <c r="D25" s="32"/>
      <c r="E25" s="32"/>
      <c r="F25" s="32"/>
      <c r="G25" s="32"/>
      <c r="H25" s="32"/>
      <c r="I25" s="32"/>
      <c r="J25" s="32"/>
    </row>
    <row r="26" spans="1:10" ht="72.75" customHeight="1" x14ac:dyDescent="0.2">
      <c r="A26" s="31" t="s">
        <v>22</v>
      </c>
      <c r="B26" s="32"/>
      <c r="C26" s="1" t="s">
        <v>51</v>
      </c>
      <c r="D26" s="1" t="s">
        <v>52</v>
      </c>
      <c r="E26" s="1" t="s">
        <v>53</v>
      </c>
      <c r="F26" s="2"/>
      <c r="G26" s="2"/>
      <c r="H26" s="2"/>
      <c r="I26" s="2"/>
    </row>
    <row r="27" spans="1:10" ht="54" customHeight="1" x14ac:dyDescent="0.2">
      <c r="A27" s="3" t="s">
        <v>26</v>
      </c>
      <c r="B27" s="3" t="s">
        <v>27</v>
      </c>
      <c r="C27" s="3" t="s">
        <v>54</v>
      </c>
      <c r="D27" s="3" t="s">
        <v>55</v>
      </c>
      <c r="E27" s="3" t="s">
        <v>56</v>
      </c>
      <c r="F27" s="3" t="s">
        <v>31</v>
      </c>
      <c r="G27" s="3" t="s">
        <v>32</v>
      </c>
      <c r="H27" s="3"/>
      <c r="I27" s="3" t="s">
        <v>7</v>
      </c>
    </row>
    <row r="28" spans="1:10" ht="16" customHeight="1" x14ac:dyDescent="0.2">
      <c r="A28" s="4">
        <v>1</v>
      </c>
      <c r="B28" s="1" t="s">
        <v>76</v>
      </c>
      <c r="C28" s="9">
        <v>3.33</v>
      </c>
      <c r="D28" s="9">
        <v>3.33</v>
      </c>
      <c r="E28" s="9">
        <v>3.33</v>
      </c>
      <c r="F28" s="10">
        <f>IF(COUNTA(C28:E28)=0,"",(C28+D28+E28)/3)</f>
        <v>3.33</v>
      </c>
      <c r="G28" s="4"/>
      <c r="H28" s="4"/>
      <c r="I28" s="1"/>
    </row>
    <row r="29" spans="1:10" ht="16" customHeight="1" x14ac:dyDescent="0.2">
      <c r="A29" s="4">
        <v>2</v>
      </c>
      <c r="B29" s="1" t="s">
        <v>77</v>
      </c>
      <c r="C29" s="9">
        <v>3.33</v>
      </c>
      <c r="D29" s="9">
        <v>3.33</v>
      </c>
      <c r="E29" s="9">
        <v>3.33</v>
      </c>
      <c r="F29" s="10">
        <f>IF(COUNTA(C29:E29)=0,"",(C29+D29+E29)/3)</f>
        <v>3.33</v>
      </c>
      <c r="G29" s="4"/>
      <c r="H29" s="4"/>
      <c r="I29" s="1"/>
    </row>
    <row r="30" spans="1:10" ht="16" customHeight="1" x14ac:dyDescent="0.2">
      <c r="A30" s="4">
        <v>3</v>
      </c>
      <c r="B30" s="1" t="s">
        <v>78</v>
      </c>
      <c r="C30" s="9">
        <v>2</v>
      </c>
      <c r="D30" s="9">
        <v>2.5</v>
      </c>
      <c r="E30" s="9">
        <v>2</v>
      </c>
      <c r="F30" s="10">
        <f>IF(COUNTA(C30:E30)=0,"",(C30+D30+E30)/3)</f>
        <v>2.1666666666666665</v>
      </c>
      <c r="G30" s="4"/>
      <c r="H30" s="4"/>
      <c r="I30" s="1"/>
    </row>
    <row r="31" spans="1:10" x14ac:dyDescent="0.2">
      <c r="A31" s="11" t="s">
        <v>40</v>
      </c>
      <c r="F31" s="12">
        <f>IF(COUNTA(F28:F30)=0,"",AVERAGE(F28:F30))</f>
        <v>2.9422222222222221</v>
      </c>
      <c r="G31" s="5">
        <f>IF(F31="","",(F31/3.33)*10)</f>
        <v>8.835502168835502</v>
      </c>
      <c r="H31" s="2"/>
      <c r="I31" s="2"/>
    </row>
    <row r="34" spans="1:5" x14ac:dyDescent="0.2">
      <c r="A34" s="33" t="s">
        <v>79</v>
      </c>
      <c r="B34" s="32"/>
      <c r="C34" s="32"/>
      <c r="D34" s="32"/>
      <c r="E34" s="32"/>
    </row>
    <row r="35" spans="1:5" x14ac:dyDescent="0.2">
      <c r="A35" s="6" t="s">
        <v>59</v>
      </c>
      <c r="B35" s="6" t="s">
        <v>60</v>
      </c>
      <c r="C35" s="6" t="s">
        <v>61</v>
      </c>
    </row>
    <row r="36" spans="1:5" x14ac:dyDescent="0.2">
      <c r="A36" s="7" t="s">
        <v>62</v>
      </c>
      <c r="B36" s="15">
        <f>G13</f>
        <v>15.4</v>
      </c>
      <c r="C36" s="2">
        <v>20</v>
      </c>
    </row>
    <row r="37" spans="1:5" x14ac:dyDescent="0.2">
      <c r="A37" s="7" t="s">
        <v>63</v>
      </c>
      <c r="B37" s="15">
        <f>G22</f>
        <v>4.2242242242242236</v>
      </c>
      <c r="C37" s="2">
        <v>10</v>
      </c>
    </row>
    <row r="38" spans="1:5" x14ac:dyDescent="0.2">
      <c r="A38" s="7" t="s">
        <v>64</v>
      </c>
      <c r="B38" s="15">
        <f>G31</f>
        <v>8.835502168835502</v>
      </c>
      <c r="C38" s="2">
        <v>10</v>
      </c>
    </row>
    <row r="39" spans="1:5" x14ac:dyDescent="0.2">
      <c r="A39" s="16" t="s">
        <v>65</v>
      </c>
      <c r="B39" s="17">
        <f>SUM(B36:B38)</f>
        <v>28.459726393059725</v>
      </c>
      <c r="C39" s="16">
        <v>40</v>
      </c>
    </row>
  </sheetData>
  <mergeCells count="7">
    <mergeCell ref="A26:B26"/>
    <mergeCell ref="A34:E34"/>
    <mergeCell ref="A5:J5"/>
    <mergeCell ref="A6:B6"/>
    <mergeCell ref="A16:J16"/>
    <mergeCell ref="A17:B17"/>
    <mergeCell ref="A25:J25"/>
  </mergeCells>
  <dataValidations count="4">
    <dataValidation type="list" allowBlank="1" showInputMessage="1" showErrorMessage="1" sqref="H28:H30 H19:H21 H8:H12" xr:uid="{00000000-0002-0000-0200-000000000000}">
      <formula1>"✔️ Sí,🟡 Parcial,❌ No (no puntua)"</formula1>
    </dataValidation>
    <dataValidation type="decimal" allowBlank="1" showInputMessage="1" showErrorMessage="1" sqref="C19:E21 C28:E30" xr:uid="{00000000-0002-0000-0200-000001000000}">
      <formula1>0</formula1>
      <formula2>3.33</formula2>
    </dataValidation>
    <dataValidation type="decimal" showInputMessage="1" showErrorMessage="1" sqref="C8:E12" xr:uid="{00000000-0002-0000-0200-000002000000}">
      <formula1>0</formula1>
      <formula2>4</formula2>
    </dataValidation>
    <dataValidation type="decimal" showInputMessage="1" showErrorMessage="1" sqref="C19:E21 C28:E30" xr:uid="{00000000-0002-0000-0200-000003000000}">
      <formula1>0</formula1>
      <formula2>3.33</formula2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8"/>
  <sheetViews>
    <sheetView workbookViewId="0">
      <pane ySplit="3" topLeftCell="A16" activePane="bottomLeft" state="frozen"/>
      <selection pane="bottomLeft" activeCell="H26" sqref="H26"/>
    </sheetView>
  </sheetViews>
  <sheetFormatPr baseColWidth="10" defaultColWidth="9.1640625" defaultRowHeight="15" x14ac:dyDescent="0.2"/>
  <cols>
    <col min="1" max="1" width="34" customWidth="1"/>
    <col min="2" max="2" width="35.1640625" customWidth="1"/>
    <col min="3" max="5" width="34" customWidth="1"/>
    <col min="6" max="6" width="27.5" customWidth="1"/>
    <col min="7" max="7" width="17.5" customWidth="1"/>
    <col min="8" max="8" width="16.6640625" customWidth="1"/>
    <col min="9" max="9" width="20.1640625" customWidth="1"/>
    <col min="10" max="10" width="13" hidden="1" customWidth="1"/>
  </cols>
  <sheetData>
    <row r="1" spans="1:10" x14ac:dyDescent="0.2">
      <c r="A1" s="8" t="s">
        <v>17</v>
      </c>
      <c r="B1" t="s">
        <v>18</v>
      </c>
    </row>
    <row r="2" spans="1:10" x14ac:dyDescent="0.2">
      <c r="A2" s="8" t="s">
        <v>19</v>
      </c>
      <c r="B2" s="14" t="s">
        <v>80</v>
      </c>
    </row>
    <row r="4" spans="1:10" x14ac:dyDescent="0.2">
      <c r="A4" s="34" t="s">
        <v>21</v>
      </c>
      <c r="B4" s="32"/>
      <c r="C4" s="32"/>
      <c r="D4" s="32"/>
      <c r="E4" s="32"/>
      <c r="F4" s="32"/>
      <c r="G4" s="32"/>
      <c r="H4" s="32"/>
      <c r="I4" s="32"/>
      <c r="J4" s="32"/>
    </row>
    <row r="5" spans="1:10" ht="36.75" customHeight="1" x14ac:dyDescent="0.2">
      <c r="A5" s="35" t="s">
        <v>22</v>
      </c>
      <c r="B5" s="36"/>
      <c r="C5" s="19" t="s">
        <v>23</v>
      </c>
      <c r="D5" s="20" t="s">
        <v>24</v>
      </c>
      <c r="E5" s="20" t="s">
        <v>25</v>
      </c>
      <c r="F5" s="22"/>
      <c r="G5" s="22"/>
      <c r="H5" s="22"/>
      <c r="I5" s="22"/>
      <c r="J5" s="21"/>
    </row>
    <row r="6" spans="1:10" ht="30" customHeight="1" x14ac:dyDescent="0.2">
      <c r="A6" s="23" t="s">
        <v>26</v>
      </c>
      <c r="B6" s="24" t="s">
        <v>27</v>
      </c>
      <c r="C6" s="25" t="s">
        <v>28</v>
      </c>
      <c r="D6" s="25" t="s">
        <v>29</v>
      </c>
      <c r="E6" s="25" t="s">
        <v>30</v>
      </c>
      <c r="F6" s="25" t="s">
        <v>31</v>
      </c>
      <c r="G6" s="25" t="s">
        <v>32</v>
      </c>
      <c r="H6" s="25" t="s">
        <v>33</v>
      </c>
      <c r="I6" s="25" t="s">
        <v>7</v>
      </c>
      <c r="J6" s="21"/>
    </row>
    <row r="7" spans="1:10" ht="30" customHeight="1" x14ac:dyDescent="0.2">
      <c r="A7" s="4">
        <v>1</v>
      </c>
      <c r="B7" s="1" t="s">
        <v>81</v>
      </c>
      <c r="C7" s="9">
        <v>2.5</v>
      </c>
      <c r="D7" s="9">
        <v>3</v>
      </c>
      <c r="E7" s="9">
        <v>3.5</v>
      </c>
      <c r="F7" s="10">
        <f>(C7+D7+E7)/3</f>
        <v>3</v>
      </c>
      <c r="G7" s="4"/>
      <c r="H7" s="4" t="s">
        <v>35</v>
      </c>
      <c r="I7" s="1"/>
    </row>
    <row r="8" spans="1:10" ht="30" customHeight="1" x14ac:dyDescent="0.2">
      <c r="A8" s="4">
        <v>2</v>
      </c>
      <c r="B8" s="1" t="s">
        <v>82</v>
      </c>
      <c r="C8" s="9">
        <v>1.5</v>
      </c>
      <c r="D8" s="9">
        <v>2</v>
      </c>
      <c r="E8" s="9">
        <v>2.5</v>
      </c>
      <c r="F8" s="10">
        <f>(C8+D8+E8)/3</f>
        <v>2</v>
      </c>
      <c r="G8" s="4"/>
      <c r="H8" s="4" t="s">
        <v>35</v>
      </c>
      <c r="I8" s="1"/>
    </row>
    <row r="9" spans="1:10" ht="30" customHeight="1" x14ac:dyDescent="0.2">
      <c r="A9" s="4">
        <v>3</v>
      </c>
      <c r="B9" s="1" t="s">
        <v>83</v>
      </c>
      <c r="C9" s="9">
        <v>1.5</v>
      </c>
      <c r="D9" s="9">
        <v>2</v>
      </c>
      <c r="E9" s="9">
        <v>2.5</v>
      </c>
      <c r="F9" s="10">
        <f>(C9+D9+E9)/3</f>
        <v>2</v>
      </c>
      <c r="G9" s="4"/>
      <c r="H9" s="4" t="s">
        <v>35</v>
      </c>
      <c r="I9" s="1"/>
    </row>
    <row r="10" spans="1:10" ht="16" customHeight="1" x14ac:dyDescent="0.2">
      <c r="A10" s="4">
        <v>4</v>
      </c>
      <c r="B10" s="1" t="s">
        <v>84</v>
      </c>
      <c r="C10" s="9">
        <v>1.5</v>
      </c>
      <c r="D10" s="9">
        <v>1.5</v>
      </c>
      <c r="E10" s="9">
        <v>2</v>
      </c>
      <c r="F10" s="10">
        <f>(C10+D10+E10)/3</f>
        <v>1.6666666666666667</v>
      </c>
      <c r="G10" s="4"/>
      <c r="H10" s="4" t="s">
        <v>35</v>
      </c>
      <c r="I10" s="1"/>
    </row>
    <row r="11" spans="1:10" ht="16" customHeight="1" x14ac:dyDescent="0.2">
      <c r="A11" s="4">
        <v>5</v>
      </c>
      <c r="B11" s="1" t="s">
        <v>85</v>
      </c>
      <c r="C11" s="9">
        <v>2.5</v>
      </c>
      <c r="D11" s="9">
        <v>2</v>
      </c>
      <c r="E11" s="9">
        <v>2</v>
      </c>
      <c r="F11" s="10">
        <f>(C11+D11+E11)/3</f>
        <v>2.1666666666666665</v>
      </c>
      <c r="G11" s="4"/>
      <c r="H11" s="4" t="s">
        <v>35</v>
      </c>
      <c r="I11" s="1"/>
    </row>
    <row r="12" spans="1:10" x14ac:dyDescent="0.2">
      <c r="A12" s="11" t="s">
        <v>40</v>
      </c>
      <c r="F12" s="12">
        <f>IF(COUNTA(F7:F11)=0,"",AVERAGE(F7:F11))</f>
        <v>2.1666666666666665</v>
      </c>
      <c r="G12" s="5">
        <f>IF(F12="","",F12*5)</f>
        <v>10.833333333333332</v>
      </c>
      <c r="H12" s="2"/>
      <c r="I12" s="2"/>
    </row>
    <row r="15" spans="1:10" x14ac:dyDescent="0.2">
      <c r="A15" s="33" t="s">
        <v>41</v>
      </c>
      <c r="B15" s="32"/>
      <c r="C15" s="32"/>
      <c r="D15" s="32"/>
      <c r="E15" s="32"/>
      <c r="F15" s="32"/>
      <c r="G15" s="32"/>
      <c r="H15" s="32"/>
      <c r="I15" s="32"/>
      <c r="J15" s="32"/>
    </row>
    <row r="16" spans="1:10" ht="69" customHeight="1" x14ac:dyDescent="0.2">
      <c r="A16" s="31" t="s">
        <v>22</v>
      </c>
      <c r="B16" s="32"/>
      <c r="C16" s="1" t="s">
        <v>42</v>
      </c>
      <c r="D16" s="1" t="s">
        <v>43</v>
      </c>
      <c r="E16" s="1" t="s">
        <v>44</v>
      </c>
      <c r="F16" s="2"/>
      <c r="G16" s="2"/>
      <c r="H16" s="2"/>
      <c r="I16" s="2"/>
    </row>
    <row r="17" spans="1:10" ht="46" customHeight="1" x14ac:dyDescent="0.2">
      <c r="A17" s="3" t="s">
        <v>26</v>
      </c>
      <c r="B17" s="3" t="s">
        <v>27</v>
      </c>
      <c r="C17" s="3" t="s">
        <v>45</v>
      </c>
      <c r="D17" s="3" t="s">
        <v>46</v>
      </c>
      <c r="E17" s="3" t="s">
        <v>47</v>
      </c>
      <c r="F17" s="3" t="s">
        <v>31</v>
      </c>
      <c r="G17" s="3" t="s">
        <v>32</v>
      </c>
      <c r="H17" s="3" t="s">
        <v>33</v>
      </c>
      <c r="I17" s="3" t="s">
        <v>7</v>
      </c>
    </row>
    <row r="18" spans="1:10" ht="45" customHeight="1" x14ac:dyDescent="0.2">
      <c r="A18" s="4">
        <v>1</v>
      </c>
      <c r="B18" s="1" t="s">
        <v>86</v>
      </c>
      <c r="C18" s="9">
        <v>2</v>
      </c>
      <c r="D18" s="9">
        <v>2</v>
      </c>
      <c r="E18" s="9">
        <v>2</v>
      </c>
      <c r="F18" s="10">
        <f>IF(COUNTA(C18:E18)=0,"",(C18+D18+E18)/3)</f>
        <v>2</v>
      </c>
      <c r="G18" s="4"/>
      <c r="H18" s="4" t="s">
        <v>35</v>
      </c>
      <c r="I18" s="1"/>
    </row>
    <row r="19" spans="1:10" ht="45" customHeight="1" x14ac:dyDescent="0.2">
      <c r="A19" s="4">
        <v>2</v>
      </c>
      <c r="B19" s="1" t="s">
        <v>87</v>
      </c>
      <c r="C19" s="9">
        <v>3</v>
      </c>
      <c r="D19" s="9">
        <v>3</v>
      </c>
      <c r="E19" s="9">
        <v>3</v>
      </c>
      <c r="F19" s="10">
        <f>IF(COUNTA(C19:E19)=0,"",(C19+D19+E19)/3)</f>
        <v>3</v>
      </c>
      <c r="G19" s="4"/>
      <c r="H19" s="4" t="s">
        <v>35</v>
      </c>
      <c r="I19" s="1"/>
    </row>
    <row r="20" spans="1:10" ht="45" customHeight="1" x14ac:dyDescent="0.2">
      <c r="A20" s="4">
        <v>3</v>
      </c>
      <c r="B20" s="1" t="s">
        <v>88</v>
      </c>
      <c r="C20" s="9">
        <v>3</v>
      </c>
      <c r="D20" s="9">
        <v>3</v>
      </c>
      <c r="E20" s="9">
        <v>3</v>
      </c>
      <c r="F20" s="10">
        <f>IF(COUNTA(C20:E20)=0,"",(C20+D20+E20)/3)</f>
        <v>3</v>
      </c>
      <c r="G20" s="4"/>
      <c r="H20" s="4" t="s">
        <v>35</v>
      </c>
      <c r="I20" s="1"/>
    </row>
    <row r="21" spans="1:10" x14ac:dyDescent="0.2">
      <c r="A21" s="11" t="s">
        <v>40</v>
      </c>
      <c r="F21" s="12">
        <f>IF(COUNTA(F18:F20)=0,"",AVERAGE(F18:F20))</f>
        <v>2.6666666666666665</v>
      </c>
      <c r="G21" s="5">
        <f>IF(F21="","",(F21/3.33)*10)</f>
        <v>8.0080080080080069</v>
      </c>
      <c r="H21" s="2"/>
      <c r="I21" s="2"/>
    </row>
    <row r="24" spans="1:10" x14ac:dyDescent="0.2">
      <c r="A24" s="33" t="s">
        <v>50</v>
      </c>
      <c r="B24" s="32"/>
      <c r="C24" s="32"/>
      <c r="D24" s="32"/>
      <c r="E24" s="32"/>
      <c r="F24" s="32"/>
      <c r="G24" s="32"/>
      <c r="H24" s="32"/>
      <c r="I24" s="32"/>
      <c r="J24" s="32"/>
    </row>
    <row r="25" spans="1:10" ht="84.75" customHeight="1" x14ac:dyDescent="0.2">
      <c r="A25" s="31" t="s">
        <v>22</v>
      </c>
      <c r="B25" s="32"/>
      <c r="C25" s="1" t="s">
        <v>51</v>
      </c>
      <c r="D25" s="1" t="s">
        <v>52</v>
      </c>
      <c r="E25" s="1" t="s">
        <v>53</v>
      </c>
      <c r="F25" s="2"/>
      <c r="G25" s="2"/>
      <c r="H25" s="2"/>
      <c r="I25" s="2"/>
    </row>
    <row r="26" spans="1:10" ht="57.75" customHeight="1" x14ac:dyDescent="0.2">
      <c r="A26" s="3" t="s">
        <v>26</v>
      </c>
      <c r="B26" s="3" t="s">
        <v>27</v>
      </c>
      <c r="C26" s="3" t="s">
        <v>54</v>
      </c>
      <c r="D26" s="3" t="s">
        <v>55</v>
      </c>
      <c r="E26" s="3" t="s">
        <v>56</v>
      </c>
      <c r="F26" s="3" t="s">
        <v>31</v>
      </c>
      <c r="G26" s="3" t="s">
        <v>32</v>
      </c>
      <c r="H26" s="3"/>
      <c r="I26" s="3" t="s">
        <v>7</v>
      </c>
    </row>
    <row r="27" spans="1:10" ht="16" customHeight="1" x14ac:dyDescent="0.2">
      <c r="A27" s="4">
        <v>1</v>
      </c>
      <c r="B27" s="1" t="s">
        <v>89</v>
      </c>
      <c r="C27" s="9">
        <v>3</v>
      </c>
      <c r="D27" s="9">
        <v>3</v>
      </c>
      <c r="E27" s="9">
        <v>3</v>
      </c>
      <c r="F27" s="10">
        <f>IF(COUNTA(C27:E27)=0,"",(C27+D27+E27)/3)</f>
        <v>3</v>
      </c>
      <c r="G27" s="4"/>
      <c r="H27" s="4"/>
      <c r="I27" s="1"/>
    </row>
    <row r="28" spans="1:10" ht="53.25" customHeight="1" x14ac:dyDescent="0.2">
      <c r="A28" s="4">
        <v>2</v>
      </c>
      <c r="B28" s="1" t="s">
        <v>90</v>
      </c>
      <c r="C28" s="9">
        <v>3</v>
      </c>
      <c r="D28" s="9">
        <v>3</v>
      </c>
      <c r="E28" s="9">
        <v>3</v>
      </c>
      <c r="F28" s="10">
        <f>IF(COUNTA(C28:E28)=0,"",(C28+D28+E28)/3)</f>
        <v>3</v>
      </c>
      <c r="G28" s="4"/>
      <c r="H28" s="4"/>
      <c r="I28" s="1"/>
    </row>
    <row r="29" spans="1:10" ht="30" customHeight="1" x14ac:dyDescent="0.2">
      <c r="A29" s="4">
        <v>3</v>
      </c>
      <c r="B29" s="1" t="s">
        <v>91</v>
      </c>
      <c r="C29" s="9">
        <v>3</v>
      </c>
      <c r="D29" s="9">
        <v>3</v>
      </c>
      <c r="E29" s="9">
        <v>3</v>
      </c>
      <c r="F29" s="10">
        <f>IF(COUNTA(C29:E29)=0,"",(C29+D29+E29)/3)</f>
        <v>3</v>
      </c>
      <c r="G29" s="4"/>
      <c r="H29" s="4"/>
      <c r="I29" s="1"/>
    </row>
    <row r="30" spans="1:10" x14ac:dyDescent="0.2">
      <c r="A30" s="11" t="s">
        <v>40</v>
      </c>
      <c r="F30" s="12">
        <f>IF(COUNTA(F27:F29)=0,"",AVERAGE(F27:F29))</f>
        <v>3</v>
      </c>
      <c r="G30" s="5">
        <f>IF(F30="","",(F30/3.33)*10)</f>
        <v>9.0090090090090094</v>
      </c>
      <c r="H30" s="2"/>
      <c r="I30" s="2"/>
    </row>
    <row r="33" spans="1:5" x14ac:dyDescent="0.2">
      <c r="A33" s="33" t="s">
        <v>79</v>
      </c>
      <c r="B33" s="32"/>
      <c r="C33" s="32"/>
      <c r="D33" s="32"/>
      <c r="E33" s="32"/>
    </row>
    <row r="34" spans="1:5" x14ac:dyDescent="0.2">
      <c r="A34" s="6" t="s">
        <v>59</v>
      </c>
      <c r="B34" s="6" t="s">
        <v>60</v>
      </c>
      <c r="C34" s="6" t="s">
        <v>61</v>
      </c>
    </row>
    <row r="35" spans="1:5" x14ac:dyDescent="0.2">
      <c r="A35" s="7" t="s">
        <v>62</v>
      </c>
      <c r="B35" s="15">
        <f>G12</f>
        <v>10.833333333333332</v>
      </c>
      <c r="C35" s="2">
        <v>20</v>
      </c>
    </row>
    <row r="36" spans="1:5" x14ac:dyDescent="0.2">
      <c r="A36" s="7" t="s">
        <v>63</v>
      </c>
      <c r="B36" s="15">
        <f>G21</f>
        <v>8.0080080080080069</v>
      </c>
      <c r="C36" s="2">
        <v>10</v>
      </c>
    </row>
    <row r="37" spans="1:5" x14ac:dyDescent="0.2">
      <c r="A37" s="7" t="s">
        <v>64</v>
      </c>
      <c r="B37" s="15">
        <f>G30</f>
        <v>9.0090090090090094</v>
      </c>
      <c r="C37" s="2">
        <v>10</v>
      </c>
    </row>
    <row r="38" spans="1:5" x14ac:dyDescent="0.2">
      <c r="A38" s="16" t="s">
        <v>65</v>
      </c>
      <c r="B38" s="17">
        <f>SUM(B35:B37)</f>
        <v>27.85035035035035</v>
      </c>
      <c r="C38" s="16">
        <v>40</v>
      </c>
    </row>
  </sheetData>
  <mergeCells count="7">
    <mergeCell ref="A25:B25"/>
    <mergeCell ref="A33:E33"/>
    <mergeCell ref="A4:J4"/>
    <mergeCell ref="A5:B5"/>
    <mergeCell ref="A15:J15"/>
    <mergeCell ref="A16:B16"/>
    <mergeCell ref="A24:J24"/>
  </mergeCells>
  <dataValidations count="4">
    <dataValidation type="list" allowBlank="1" showInputMessage="1" showErrorMessage="1" sqref="H27:H29 H18:H20 H7:H11" xr:uid="{00000000-0002-0000-0300-000000000000}">
      <formula1>"✔️ Sí,🟡 Parcial,❌ No (no puntua)"</formula1>
    </dataValidation>
    <dataValidation type="decimal" allowBlank="1" showInputMessage="1" showErrorMessage="1" sqref="C18:E20 C27:E29" xr:uid="{00000000-0002-0000-0300-000001000000}">
      <formula1>0</formula1>
      <formula2>3.33</formula2>
    </dataValidation>
    <dataValidation type="decimal" showInputMessage="1" showErrorMessage="1" sqref="C7:E11" xr:uid="{00000000-0002-0000-0300-000002000000}">
      <formula1>0</formula1>
      <formula2>4</formula2>
    </dataValidation>
    <dataValidation type="decimal" showInputMessage="1" showErrorMessage="1" sqref="C18:E20 C27:E29" xr:uid="{00000000-0002-0000-0300-000003000000}">
      <formula1>0</formula1>
      <formula2>3.33</formula2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8"/>
  <sheetViews>
    <sheetView topLeftCell="B1" workbookViewId="0">
      <pane ySplit="3" topLeftCell="A16" activePane="bottomLeft" state="frozen"/>
      <selection pane="bottomLeft" activeCell="H26" sqref="H26"/>
    </sheetView>
  </sheetViews>
  <sheetFormatPr baseColWidth="10" defaultColWidth="9.1640625" defaultRowHeight="15" x14ac:dyDescent="0.2"/>
  <cols>
    <col min="1" max="1" width="34" customWidth="1"/>
    <col min="2" max="2" width="40" customWidth="1"/>
    <col min="3" max="5" width="34" customWidth="1"/>
    <col min="6" max="6" width="26.33203125" customWidth="1"/>
    <col min="7" max="7" width="13.83203125" customWidth="1"/>
    <col min="8" max="8" width="17.5" customWidth="1"/>
    <col min="9" max="9" width="28.6640625" customWidth="1"/>
    <col min="10" max="10" width="13" hidden="1" customWidth="1"/>
  </cols>
  <sheetData>
    <row r="1" spans="1:10" x14ac:dyDescent="0.2">
      <c r="A1" s="8" t="s">
        <v>17</v>
      </c>
      <c r="B1" t="s">
        <v>18</v>
      </c>
    </row>
    <row r="2" spans="1:10" x14ac:dyDescent="0.2">
      <c r="A2" s="8" t="s">
        <v>19</v>
      </c>
      <c r="B2" s="14" t="s">
        <v>92</v>
      </c>
    </row>
    <row r="4" spans="1:10" x14ac:dyDescent="0.2">
      <c r="A4" s="34" t="s">
        <v>21</v>
      </c>
      <c r="B4" s="32"/>
      <c r="C4" s="32"/>
      <c r="D4" s="32"/>
      <c r="E4" s="32"/>
      <c r="F4" s="32"/>
      <c r="G4" s="32"/>
      <c r="H4" s="32"/>
      <c r="I4" s="32"/>
      <c r="J4" s="32"/>
    </row>
    <row r="5" spans="1:10" ht="32" customHeight="1" x14ac:dyDescent="0.2">
      <c r="A5" s="35" t="s">
        <v>22</v>
      </c>
      <c r="B5" s="36"/>
      <c r="C5" s="19" t="s">
        <v>23</v>
      </c>
      <c r="D5" s="20" t="s">
        <v>24</v>
      </c>
      <c r="E5" s="20" t="s">
        <v>25</v>
      </c>
      <c r="F5" s="22"/>
      <c r="G5" s="22"/>
      <c r="H5" s="22"/>
      <c r="I5" s="22"/>
      <c r="J5" s="21"/>
    </row>
    <row r="6" spans="1:10" ht="30" customHeight="1" x14ac:dyDescent="0.2">
      <c r="A6" s="23" t="s">
        <v>26</v>
      </c>
      <c r="B6" s="24" t="s">
        <v>27</v>
      </c>
      <c r="C6" s="25" t="s">
        <v>28</v>
      </c>
      <c r="D6" s="25" t="s">
        <v>29</v>
      </c>
      <c r="E6" s="25" t="s">
        <v>30</v>
      </c>
      <c r="F6" s="25" t="s">
        <v>31</v>
      </c>
      <c r="G6" s="25" t="s">
        <v>32</v>
      </c>
      <c r="H6" s="25" t="s">
        <v>33</v>
      </c>
      <c r="I6" s="25" t="s">
        <v>7</v>
      </c>
      <c r="J6" s="21"/>
    </row>
    <row r="7" spans="1:10" ht="16" customHeight="1" x14ac:dyDescent="0.2">
      <c r="A7" s="4">
        <v>1</v>
      </c>
      <c r="B7" s="1" t="s">
        <v>93</v>
      </c>
      <c r="C7" s="9">
        <v>4</v>
      </c>
      <c r="D7" s="9">
        <v>3.5</v>
      </c>
      <c r="E7" s="9">
        <v>3.5</v>
      </c>
      <c r="F7" s="10">
        <f>(C7+D7+E7)/3</f>
        <v>3.6666666666666665</v>
      </c>
      <c r="G7" s="4"/>
      <c r="H7" s="4" t="s">
        <v>35</v>
      </c>
      <c r="I7" s="1"/>
    </row>
    <row r="8" spans="1:10" ht="16" customHeight="1" x14ac:dyDescent="0.2">
      <c r="A8" s="4">
        <v>2</v>
      </c>
      <c r="B8" s="1" t="s">
        <v>94</v>
      </c>
      <c r="C8" s="9">
        <v>2</v>
      </c>
      <c r="D8" s="9">
        <v>2</v>
      </c>
      <c r="E8" s="9">
        <v>2</v>
      </c>
      <c r="F8" s="10">
        <f>(C8+D8+E8)/3</f>
        <v>2</v>
      </c>
      <c r="G8" s="4"/>
      <c r="H8" s="4" t="s">
        <v>35</v>
      </c>
      <c r="I8" s="1"/>
    </row>
    <row r="9" spans="1:10" ht="16" customHeight="1" x14ac:dyDescent="0.2">
      <c r="A9" s="4">
        <v>3</v>
      </c>
      <c r="B9" s="1" t="s">
        <v>95</v>
      </c>
      <c r="C9" s="9">
        <v>1.5</v>
      </c>
      <c r="D9" s="9">
        <v>2.5</v>
      </c>
      <c r="E9" s="9">
        <v>2.5</v>
      </c>
      <c r="F9" s="10">
        <f>(C9+D9+E9)/3</f>
        <v>2.1666666666666665</v>
      </c>
      <c r="G9" s="4"/>
      <c r="H9" s="4" t="s">
        <v>35</v>
      </c>
      <c r="I9" s="1"/>
    </row>
    <row r="10" spans="1:10" ht="16" customHeight="1" x14ac:dyDescent="0.2">
      <c r="A10" s="4">
        <v>4</v>
      </c>
      <c r="B10" s="1"/>
      <c r="C10" s="9">
        <v>0</v>
      </c>
      <c r="D10" s="9">
        <v>0</v>
      </c>
      <c r="E10" s="9">
        <v>0</v>
      </c>
      <c r="F10" s="10">
        <f>(C10+D10+E10)/3</f>
        <v>0</v>
      </c>
      <c r="G10" s="4"/>
      <c r="H10" s="4" t="s">
        <v>96</v>
      </c>
      <c r="I10" s="1" t="s">
        <v>97</v>
      </c>
    </row>
    <row r="11" spans="1:10" ht="16" customHeight="1" x14ac:dyDescent="0.2">
      <c r="A11" s="4">
        <v>5</v>
      </c>
      <c r="B11" s="1"/>
      <c r="C11" s="9">
        <v>0</v>
      </c>
      <c r="D11" s="9">
        <v>0</v>
      </c>
      <c r="E11" s="9">
        <v>0</v>
      </c>
      <c r="F11" s="10">
        <f>(C11+D11+E11)/3</f>
        <v>0</v>
      </c>
      <c r="G11" s="4"/>
      <c r="H11" s="4" t="s">
        <v>96</v>
      </c>
      <c r="I11" s="1" t="s">
        <v>98</v>
      </c>
    </row>
    <row r="12" spans="1:10" x14ac:dyDescent="0.2">
      <c r="A12" s="11" t="s">
        <v>40</v>
      </c>
      <c r="F12" s="12">
        <f>IF(COUNTA(F7:F11)=0,"",AVERAGE(F7:F11))</f>
        <v>1.5666666666666664</v>
      </c>
      <c r="G12" s="5">
        <f>IF(F12="","",F12*5)</f>
        <v>7.8333333333333321</v>
      </c>
      <c r="H12" s="2"/>
      <c r="I12" s="2"/>
    </row>
    <row r="15" spans="1:10" x14ac:dyDescent="0.2">
      <c r="A15" s="33" t="s">
        <v>41</v>
      </c>
      <c r="B15" s="32"/>
      <c r="C15" s="32"/>
      <c r="D15" s="32"/>
      <c r="E15" s="32"/>
      <c r="F15" s="32"/>
      <c r="G15" s="32"/>
      <c r="H15" s="32"/>
      <c r="I15" s="32"/>
      <c r="J15" s="32"/>
    </row>
    <row r="16" spans="1:10" ht="72.75" customHeight="1" x14ac:dyDescent="0.2">
      <c r="A16" s="31" t="s">
        <v>22</v>
      </c>
      <c r="B16" s="32"/>
      <c r="C16" s="1" t="s">
        <v>42</v>
      </c>
      <c r="D16" s="1" t="s">
        <v>43</v>
      </c>
      <c r="E16" s="1" t="s">
        <v>44</v>
      </c>
      <c r="F16" s="2"/>
      <c r="G16" s="2"/>
      <c r="H16" s="2"/>
      <c r="I16" s="2"/>
    </row>
    <row r="17" spans="1:10" ht="46" customHeight="1" x14ac:dyDescent="0.2">
      <c r="A17" s="3" t="s">
        <v>26</v>
      </c>
      <c r="B17" s="3" t="s">
        <v>27</v>
      </c>
      <c r="C17" s="3" t="s">
        <v>45</v>
      </c>
      <c r="D17" s="3" t="s">
        <v>46</v>
      </c>
      <c r="E17" s="3" t="s">
        <v>47</v>
      </c>
      <c r="F17" s="3" t="s">
        <v>31</v>
      </c>
      <c r="G17" s="3" t="s">
        <v>32</v>
      </c>
      <c r="H17" s="3" t="s">
        <v>33</v>
      </c>
      <c r="I17" s="3" t="s">
        <v>7</v>
      </c>
    </row>
    <row r="18" spans="1:10" ht="16" customHeight="1" x14ac:dyDescent="0.2">
      <c r="A18" s="4">
        <v>1</v>
      </c>
      <c r="B18" s="1" t="s">
        <v>99</v>
      </c>
      <c r="C18" s="9">
        <v>3</v>
      </c>
      <c r="D18" s="9">
        <v>3</v>
      </c>
      <c r="E18" s="9">
        <v>3.33</v>
      </c>
      <c r="F18" s="10">
        <f>IF(COUNTA(C18:E18)=0,"",(C18+D18+E18)/3)</f>
        <v>3.11</v>
      </c>
      <c r="G18" s="4"/>
      <c r="H18" s="4" t="s">
        <v>35</v>
      </c>
      <c r="I18" s="1"/>
    </row>
    <row r="19" spans="1:10" ht="16" customHeight="1" x14ac:dyDescent="0.2">
      <c r="A19" s="4">
        <v>2</v>
      </c>
      <c r="B19" s="1" t="s">
        <v>100</v>
      </c>
      <c r="C19" s="9">
        <v>3</v>
      </c>
      <c r="D19" s="9">
        <v>3</v>
      </c>
      <c r="E19" s="9">
        <v>3.33</v>
      </c>
      <c r="F19" s="10">
        <f>IF(COUNTA(C19:E19)=0,"",(C19+D19+E19)/3)</f>
        <v>3.11</v>
      </c>
      <c r="G19" s="4"/>
      <c r="H19" s="4" t="s">
        <v>35</v>
      </c>
      <c r="I19" s="1"/>
    </row>
    <row r="20" spans="1:10" ht="16" customHeight="1" x14ac:dyDescent="0.2">
      <c r="A20" s="4">
        <v>3</v>
      </c>
      <c r="B20" s="1"/>
      <c r="C20" s="9">
        <v>0</v>
      </c>
      <c r="D20" s="9">
        <v>0</v>
      </c>
      <c r="E20" s="9">
        <v>0</v>
      </c>
      <c r="F20" s="10">
        <f>IF(COUNTA(C20:E20)=0,"",(C20+D20+E20)/3)</f>
        <v>0</v>
      </c>
      <c r="G20" s="4"/>
      <c r="H20" s="4" t="s">
        <v>96</v>
      </c>
      <c r="I20" s="1" t="s">
        <v>98</v>
      </c>
    </row>
    <row r="21" spans="1:10" x14ac:dyDescent="0.2">
      <c r="A21" s="11" t="s">
        <v>40</v>
      </c>
      <c r="F21" s="12">
        <f>IF(COUNTA(F18:F20)=0,"",AVERAGE(F18:F20))</f>
        <v>2.0733333333333333</v>
      </c>
      <c r="G21" s="5">
        <f>IF(F21="","",(F21/3.33)*10)</f>
        <v>6.2262262262262258</v>
      </c>
      <c r="H21" s="2"/>
      <c r="I21" s="2"/>
    </row>
    <row r="24" spans="1:10" x14ac:dyDescent="0.2">
      <c r="A24" s="33" t="s">
        <v>50</v>
      </c>
      <c r="B24" s="32"/>
      <c r="C24" s="32"/>
      <c r="D24" s="32"/>
      <c r="E24" s="32"/>
      <c r="F24" s="32"/>
      <c r="G24" s="32"/>
      <c r="H24" s="32"/>
      <c r="I24" s="32"/>
      <c r="J24" s="32"/>
    </row>
    <row r="25" spans="1:10" ht="66" customHeight="1" x14ac:dyDescent="0.2">
      <c r="A25" s="31" t="s">
        <v>22</v>
      </c>
      <c r="B25" s="32"/>
      <c r="C25" s="1" t="s">
        <v>51</v>
      </c>
      <c r="D25" s="1" t="s">
        <v>52</v>
      </c>
      <c r="E25" s="1" t="s">
        <v>53</v>
      </c>
      <c r="F25" s="2"/>
      <c r="G25" s="2"/>
      <c r="H25" s="2"/>
      <c r="I25" s="2"/>
    </row>
    <row r="26" spans="1:10" ht="66.75" customHeight="1" x14ac:dyDescent="0.2">
      <c r="A26" s="3" t="s">
        <v>26</v>
      </c>
      <c r="B26" s="3" t="s">
        <v>27</v>
      </c>
      <c r="C26" s="3" t="s">
        <v>54</v>
      </c>
      <c r="D26" s="3" t="s">
        <v>55</v>
      </c>
      <c r="E26" s="3" t="s">
        <v>56</v>
      </c>
      <c r="F26" s="3" t="s">
        <v>31</v>
      </c>
      <c r="G26" s="3" t="s">
        <v>32</v>
      </c>
      <c r="H26" s="3"/>
      <c r="I26" s="3" t="s">
        <v>7</v>
      </c>
    </row>
    <row r="27" spans="1:10" ht="30" customHeight="1" x14ac:dyDescent="0.2">
      <c r="A27" s="4">
        <v>1</v>
      </c>
      <c r="B27" s="1" t="s">
        <v>101</v>
      </c>
      <c r="C27" s="9">
        <v>3</v>
      </c>
      <c r="D27" s="9">
        <v>3</v>
      </c>
      <c r="E27" s="9">
        <v>3</v>
      </c>
      <c r="F27" s="10">
        <f>IF(COUNTA(C27:E27)=0,"",(C27+D27+E27)/3)</f>
        <v>3</v>
      </c>
      <c r="G27" s="4"/>
      <c r="H27" s="4"/>
      <c r="I27" s="1"/>
    </row>
    <row r="28" spans="1:10" ht="16" customHeight="1" x14ac:dyDescent="0.2">
      <c r="A28" s="4">
        <v>2</v>
      </c>
      <c r="B28" s="1" t="s">
        <v>102</v>
      </c>
      <c r="C28" s="9">
        <v>2</v>
      </c>
      <c r="D28" s="9">
        <v>3</v>
      </c>
      <c r="E28" s="9">
        <v>3</v>
      </c>
      <c r="F28" s="10">
        <f>IF(COUNTA(C28:E28)=0,"",(C28+D28+E28)/3)</f>
        <v>2.6666666666666665</v>
      </c>
      <c r="G28" s="4"/>
      <c r="H28" s="4"/>
      <c r="I28" s="1"/>
    </row>
    <row r="29" spans="1:10" ht="30" customHeight="1" x14ac:dyDescent="0.2">
      <c r="A29" s="4">
        <v>3</v>
      </c>
      <c r="B29" s="1" t="s">
        <v>103</v>
      </c>
      <c r="C29" s="9">
        <v>2</v>
      </c>
      <c r="D29" s="9">
        <v>2</v>
      </c>
      <c r="E29" s="9">
        <v>2</v>
      </c>
      <c r="F29" s="10">
        <f>IF(COUNTA(C29:E29)=0,"",(C29+D29+E29)/3)</f>
        <v>2</v>
      </c>
      <c r="G29" s="4"/>
      <c r="H29" s="4"/>
      <c r="I29" s="1"/>
    </row>
    <row r="30" spans="1:10" x14ac:dyDescent="0.2">
      <c r="A30" s="11" t="s">
        <v>40</v>
      </c>
      <c r="F30" s="12">
        <f>IF(COUNTA(F27:F29)=0,"",AVERAGE(F27:F29))</f>
        <v>2.5555555555555554</v>
      </c>
      <c r="G30" s="5">
        <f>IF(F30="","",(F30/3.33)*10)</f>
        <v>7.6743410076743404</v>
      </c>
      <c r="H30" s="2"/>
      <c r="I30" s="2"/>
    </row>
    <row r="33" spans="1:5" x14ac:dyDescent="0.2">
      <c r="A33" s="33" t="s">
        <v>79</v>
      </c>
      <c r="B33" s="32"/>
      <c r="C33" s="32"/>
      <c r="D33" s="32"/>
      <c r="E33" s="32"/>
    </row>
    <row r="34" spans="1:5" x14ac:dyDescent="0.2">
      <c r="A34" s="6" t="s">
        <v>59</v>
      </c>
      <c r="B34" s="6" t="s">
        <v>60</v>
      </c>
      <c r="C34" s="6" t="s">
        <v>61</v>
      </c>
    </row>
    <row r="35" spans="1:5" x14ac:dyDescent="0.2">
      <c r="A35" s="7" t="s">
        <v>62</v>
      </c>
      <c r="B35" s="15">
        <f>G12</f>
        <v>7.8333333333333321</v>
      </c>
      <c r="C35" s="2">
        <v>20</v>
      </c>
    </row>
    <row r="36" spans="1:5" x14ac:dyDescent="0.2">
      <c r="A36" s="7" t="s">
        <v>63</v>
      </c>
      <c r="B36" s="15">
        <f>G21</f>
        <v>6.2262262262262258</v>
      </c>
      <c r="C36" s="2">
        <v>10</v>
      </c>
    </row>
    <row r="37" spans="1:5" x14ac:dyDescent="0.2">
      <c r="A37" s="7" t="s">
        <v>64</v>
      </c>
      <c r="B37" s="15">
        <f>G30</f>
        <v>7.6743410076743404</v>
      </c>
      <c r="C37" s="2">
        <v>10</v>
      </c>
    </row>
    <row r="38" spans="1:5" x14ac:dyDescent="0.2">
      <c r="A38" s="16" t="s">
        <v>65</v>
      </c>
      <c r="B38" s="17">
        <f>SUM(B35:B37)</f>
        <v>21.733900567233899</v>
      </c>
      <c r="C38" s="16">
        <v>40</v>
      </c>
    </row>
  </sheetData>
  <mergeCells count="7">
    <mergeCell ref="A25:B25"/>
    <mergeCell ref="A33:E33"/>
    <mergeCell ref="A4:J4"/>
    <mergeCell ref="A5:B5"/>
    <mergeCell ref="A15:J15"/>
    <mergeCell ref="A16:B16"/>
    <mergeCell ref="A24:J24"/>
  </mergeCells>
  <dataValidations count="4">
    <dataValidation type="list" allowBlank="1" showInputMessage="1" showErrorMessage="1" sqref="H27:H29 H18:H20 H7:H11" xr:uid="{00000000-0002-0000-0400-000000000000}">
      <formula1>"✔️ Sí,🟡 Parcial,❌ No (no puntua)"</formula1>
    </dataValidation>
    <dataValidation type="decimal" allowBlank="1" showInputMessage="1" showErrorMessage="1" sqref="C18:E20 C27:E29" xr:uid="{00000000-0002-0000-0400-000001000000}">
      <formula1>0</formula1>
      <formula2>3.33</formula2>
    </dataValidation>
    <dataValidation type="decimal" showInputMessage="1" showErrorMessage="1" sqref="C7:E11" xr:uid="{00000000-0002-0000-0400-000002000000}">
      <formula1>0</formula1>
      <formula2>4</formula2>
    </dataValidation>
    <dataValidation type="decimal" showInputMessage="1" showErrorMessage="1" sqref="C18:E20 C27:E29" xr:uid="{00000000-0002-0000-0400-000003000000}">
      <formula1>0</formula1>
      <formula2>3.33</formula2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9"/>
  <sheetViews>
    <sheetView workbookViewId="0">
      <pane ySplit="4" topLeftCell="A18" activePane="bottomLeft" state="frozen"/>
      <selection pane="bottomLeft" activeCell="H27" sqref="H27"/>
    </sheetView>
  </sheetViews>
  <sheetFormatPr baseColWidth="10" defaultColWidth="9.1640625" defaultRowHeight="15" x14ac:dyDescent="0.2"/>
  <cols>
    <col min="1" max="6" width="34" customWidth="1"/>
    <col min="7" max="7" width="23.83203125" customWidth="1"/>
    <col min="8" max="8" width="17.83203125" customWidth="1"/>
    <col min="9" max="9" width="25.1640625" customWidth="1"/>
    <col min="10" max="10" width="10.83203125" customWidth="1"/>
  </cols>
  <sheetData>
    <row r="1" spans="1:10" x14ac:dyDescent="0.2">
      <c r="A1" s="8" t="s">
        <v>17</v>
      </c>
      <c r="B1" t="s">
        <v>18</v>
      </c>
    </row>
    <row r="2" spans="1:10" x14ac:dyDescent="0.2">
      <c r="A2" s="8" t="s">
        <v>19</v>
      </c>
      <c r="B2" s="14" t="s">
        <v>104</v>
      </c>
    </row>
    <row r="3" spans="1:10" x14ac:dyDescent="0.2">
      <c r="A3" s="8" t="s">
        <v>2</v>
      </c>
      <c r="B3" s="14"/>
    </row>
    <row r="5" spans="1:10" x14ac:dyDescent="0.2">
      <c r="A5" s="34" t="s">
        <v>21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ht="38.25" customHeight="1" x14ac:dyDescent="0.2">
      <c r="A6" s="35" t="s">
        <v>22</v>
      </c>
      <c r="B6" s="36"/>
      <c r="C6" s="19" t="s">
        <v>23</v>
      </c>
      <c r="D6" s="20" t="s">
        <v>24</v>
      </c>
      <c r="E6" s="20" t="s">
        <v>25</v>
      </c>
      <c r="F6" s="22"/>
      <c r="G6" s="22"/>
      <c r="H6" s="22"/>
      <c r="I6" s="22"/>
      <c r="J6" s="21"/>
    </row>
    <row r="7" spans="1:10" ht="30" customHeight="1" x14ac:dyDescent="0.2">
      <c r="A7" s="23" t="s">
        <v>26</v>
      </c>
      <c r="B7" s="24" t="s">
        <v>27</v>
      </c>
      <c r="C7" s="25" t="s">
        <v>28</v>
      </c>
      <c r="D7" s="25" t="s">
        <v>29</v>
      </c>
      <c r="E7" s="25" t="s">
        <v>30</v>
      </c>
      <c r="F7" s="25" t="s">
        <v>31</v>
      </c>
      <c r="G7" s="25"/>
      <c r="H7" s="25" t="s">
        <v>33</v>
      </c>
      <c r="I7" s="25" t="s">
        <v>7</v>
      </c>
      <c r="J7" s="21"/>
    </row>
    <row r="8" spans="1:10" ht="16" customHeight="1" x14ac:dyDescent="0.2">
      <c r="A8" s="4">
        <v>1</v>
      </c>
      <c r="B8" s="1" t="s">
        <v>105</v>
      </c>
      <c r="C8" s="9">
        <v>2.5</v>
      </c>
      <c r="D8" s="9">
        <v>3</v>
      </c>
      <c r="E8" s="9">
        <v>2</v>
      </c>
      <c r="F8" s="10">
        <f>(C8+D8+E8)/3</f>
        <v>2.5</v>
      </c>
      <c r="G8" s="4"/>
      <c r="H8" s="4" t="s">
        <v>35</v>
      </c>
      <c r="I8" s="1"/>
    </row>
    <row r="9" spans="1:10" ht="16" customHeight="1" x14ac:dyDescent="0.2">
      <c r="A9" s="4">
        <v>2</v>
      </c>
      <c r="B9" s="1" t="s">
        <v>106</v>
      </c>
      <c r="C9" s="9">
        <v>3</v>
      </c>
      <c r="D9" s="9">
        <v>3</v>
      </c>
      <c r="E9" s="9">
        <v>3</v>
      </c>
      <c r="F9" s="10">
        <f>(C9+D9+E9)/3</f>
        <v>3</v>
      </c>
      <c r="G9" s="4"/>
      <c r="H9" s="4" t="s">
        <v>35</v>
      </c>
      <c r="I9" s="1"/>
    </row>
    <row r="10" spans="1:10" ht="16" customHeight="1" x14ac:dyDescent="0.2">
      <c r="A10" s="4">
        <v>3</v>
      </c>
      <c r="B10" s="1" t="s">
        <v>107</v>
      </c>
      <c r="C10" s="9">
        <v>1.5</v>
      </c>
      <c r="D10" s="9">
        <v>4</v>
      </c>
      <c r="E10" s="9">
        <v>4</v>
      </c>
      <c r="F10" s="10">
        <f>(C10+D10+E10)/3</f>
        <v>3.1666666666666665</v>
      </c>
      <c r="G10" s="4"/>
      <c r="H10" s="4" t="s">
        <v>35</v>
      </c>
      <c r="I10" s="1"/>
    </row>
    <row r="11" spans="1:10" ht="16" customHeight="1" x14ac:dyDescent="0.2">
      <c r="A11" s="4">
        <v>4</v>
      </c>
      <c r="B11" s="1" t="s">
        <v>108</v>
      </c>
      <c r="C11" s="9">
        <v>1.5</v>
      </c>
      <c r="D11" s="9">
        <v>2.5</v>
      </c>
      <c r="E11" s="9">
        <v>3</v>
      </c>
      <c r="F11" s="10">
        <f>(C11+D11+E11)/3</f>
        <v>2.3333333333333335</v>
      </c>
      <c r="G11" s="4"/>
      <c r="H11" s="4" t="s">
        <v>35</v>
      </c>
      <c r="I11" s="1"/>
    </row>
    <row r="12" spans="1:10" ht="30" customHeight="1" x14ac:dyDescent="0.2">
      <c r="A12" s="4">
        <v>5</v>
      </c>
      <c r="B12" s="1" t="s">
        <v>109</v>
      </c>
      <c r="C12" s="9">
        <v>2</v>
      </c>
      <c r="D12" s="9">
        <v>3</v>
      </c>
      <c r="E12" s="9">
        <v>3</v>
      </c>
      <c r="F12" s="10">
        <f>C12*0.4 + D12*0.3 + E12*0.3</f>
        <v>2.5999999999999996</v>
      </c>
      <c r="G12" s="4"/>
      <c r="H12" s="4" t="s">
        <v>35</v>
      </c>
      <c r="I12" s="1"/>
    </row>
    <row r="13" spans="1:10" x14ac:dyDescent="0.2">
      <c r="A13" s="11" t="s">
        <v>40</v>
      </c>
      <c r="F13" s="12">
        <f>IF(COUNTA(F8:F12)=0,"",AVERAGE(F8:F12))</f>
        <v>2.7199999999999998</v>
      </c>
      <c r="G13" s="5">
        <f>IF(F12="","",F12*5)</f>
        <v>12.999999999999998</v>
      </c>
      <c r="H13" s="2"/>
      <c r="I13" s="2"/>
    </row>
    <row r="16" spans="1:10" x14ac:dyDescent="0.2">
      <c r="A16" s="33" t="s">
        <v>41</v>
      </c>
      <c r="B16" s="32"/>
      <c r="C16" s="32"/>
      <c r="D16" s="32"/>
      <c r="E16" s="32"/>
      <c r="F16" s="32"/>
      <c r="G16" s="32"/>
      <c r="H16" s="32"/>
      <c r="I16" s="32"/>
      <c r="J16" s="32"/>
    </row>
    <row r="17" spans="1:10" ht="66" customHeight="1" x14ac:dyDescent="0.2">
      <c r="A17" s="31" t="s">
        <v>22</v>
      </c>
      <c r="B17" s="32"/>
      <c r="C17" s="1" t="s">
        <v>42</v>
      </c>
      <c r="D17" s="1" t="s">
        <v>43</v>
      </c>
      <c r="E17" s="1" t="s">
        <v>44</v>
      </c>
      <c r="F17" s="2"/>
      <c r="G17" s="2"/>
      <c r="H17" s="2"/>
      <c r="I17" s="2"/>
    </row>
    <row r="18" spans="1:10" ht="68.25" customHeight="1" x14ac:dyDescent="0.2">
      <c r="A18" s="3" t="s">
        <v>26</v>
      </c>
      <c r="B18" s="3" t="s">
        <v>27</v>
      </c>
      <c r="C18" s="3" t="s">
        <v>45</v>
      </c>
      <c r="D18" s="3" t="s">
        <v>46</v>
      </c>
      <c r="E18" s="3" t="s">
        <v>47</v>
      </c>
      <c r="F18" s="3" t="s">
        <v>31</v>
      </c>
      <c r="G18" s="3" t="s">
        <v>32</v>
      </c>
      <c r="H18" s="3" t="s">
        <v>33</v>
      </c>
      <c r="I18" s="3" t="s">
        <v>7</v>
      </c>
    </row>
    <row r="19" spans="1:10" ht="16" customHeight="1" x14ac:dyDescent="0.2">
      <c r="A19" s="4">
        <v>1</v>
      </c>
      <c r="B19" s="1" t="s">
        <v>110</v>
      </c>
      <c r="C19" s="9">
        <v>3</v>
      </c>
      <c r="D19" s="9">
        <v>3</v>
      </c>
      <c r="E19" s="9">
        <v>3</v>
      </c>
      <c r="F19" s="10">
        <f>IF(COUNTA(C19:E19)=0,"",(C19+D19+E19)/3)</f>
        <v>3</v>
      </c>
      <c r="G19" s="4"/>
      <c r="H19" s="4" t="s">
        <v>35</v>
      </c>
      <c r="I19" s="1"/>
    </row>
    <row r="20" spans="1:10" ht="16" customHeight="1" x14ac:dyDescent="0.2">
      <c r="A20" s="4">
        <v>2</v>
      </c>
      <c r="B20" s="1" t="s">
        <v>111</v>
      </c>
      <c r="C20" s="9">
        <v>3</v>
      </c>
      <c r="D20" s="9">
        <v>3</v>
      </c>
      <c r="E20" s="9">
        <v>3</v>
      </c>
      <c r="F20" s="10">
        <f>IF(COUNTA(C20:E20)=0,"",(C20+D20+E20)/3)</f>
        <v>3</v>
      </c>
      <c r="G20" s="4"/>
      <c r="H20" s="4" t="s">
        <v>35</v>
      </c>
      <c r="I20" s="1"/>
    </row>
    <row r="21" spans="1:10" ht="16" customHeight="1" x14ac:dyDescent="0.2">
      <c r="A21" s="4">
        <v>3</v>
      </c>
      <c r="B21" s="1" t="s">
        <v>112</v>
      </c>
      <c r="C21" s="9">
        <v>3</v>
      </c>
      <c r="D21" s="9">
        <v>3</v>
      </c>
      <c r="E21" s="9">
        <v>3</v>
      </c>
      <c r="F21" s="10">
        <f>IF(COUNTA(C21:E21)=0,"",(C21+D21+E21)/3)</f>
        <v>3</v>
      </c>
      <c r="G21" s="4"/>
      <c r="H21" s="4" t="s">
        <v>35</v>
      </c>
      <c r="I21" s="1"/>
    </row>
    <row r="22" spans="1:10" x14ac:dyDescent="0.2">
      <c r="A22" s="11" t="s">
        <v>40</v>
      </c>
      <c r="F22" s="12">
        <f>IF(COUNTA(F19:F21)=0,"",AVERAGE(F19:F21))</f>
        <v>3</v>
      </c>
      <c r="G22" s="5">
        <f>IF(F22="","",(F22/3.33)*10)</f>
        <v>9.0090090090090094</v>
      </c>
      <c r="H22" s="2"/>
      <c r="I22" s="2"/>
    </row>
    <row r="25" spans="1:10" x14ac:dyDescent="0.2">
      <c r="A25" s="33" t="s">
        <v>50</v>
      </c>
      <c r="B25" s="32"/>
      <c r="C25" s="32"/>
      <c r="D25" s="32"/>
      <c r="E25" s="32"/>
      <c r="F25" s="32"/>
      <c r="G25" s="32"/>
      <c r="H25" s="32"/>
      <c r="I25" s="32"/>
      <c r="J25" s="32"/>
    </row>
    <row r="26" spans="1:10" ht="62.25" customHeight="1" x14ac:dyDescent="0.2">
      <c r="A26" s="31" t="s">
        <v>22</v>
      </c>
      <c r="B26" s="32"/>
      <c r="C26" s="1" t="s">
        <v>51</v>
      </c>
      <c r="D26" s="1" t="s">
        <v>52</v>
      </c>
      <c r="E26" s="1" t="s">
        <v>53</v>
      </c>
      <c r="F26" s="2"/>
      <c r="G26" s="2"/>
      <c r="H26" s="2"/>
      <c r="I26" s="2"/>
    </row>
    <row r="27" spans="1:10" ht="71.25" customHeight="1" x14ac:dyDescent="0.2">
      <c r="A27" s="3" t="s">
        <v>26</v>
      </c>
      <c r="B27" s="3" t="s">
        <v>27</v>
      </c>
      <c r="C27" s="3" t="s">
        <v>54</v>
      </c>
      <c r="D27" s="3" t="s">
        <v>55</v>
      </c>
      <c r="E27" s="3" t="s">
        <v>56</v>
      </c>
      <c r="F27" s="3" t="s">
        <v>31</v>
      </c>
      <c r="G27" s="3" t="s">
        <v>32</v>
      </c>
      <c r="H27" s="3"/>
      <c r="I27" s="3" t="s">
        <v>7</v>
      </c>
    </row>
    <row r="28" spans="1:10" ht="16" customHeight="1" x14ac:dyDescent="0.2">
      <c r="A28" s="4">
        <v>1</v>
      </c>
      <c r="B28" s="1" t="s">
        <v>113</v>
      </c>
      <c r="C28" s="9">
        <v>2</v>
      </c>
      <c r="D28" s="9">
        <v>2</v>
      </c>
      <c r="E28" s="9">
        <v>1.5</v>
      </c>
      <c r="F28" s="10">
        <f>IF(COUNTA(C28:E28)=0,"",(C28+D28+E28)/3)</f>
        <v>1.8333333333333333</v>
      </c>
      <c r="G28" s="4"/>
      <c r="H28" s="4"/>
      <c r="I28" s="1"/>
    </row>
    <row r="29" spans="1:10" ht="16" customHeight="1" x14ac:dyDescent="0.2">
      <c r="A29" s="4">
        <v>2</v>
      </c>
      <c r="B29" s="1" t="s">
        <v>114</v>
      </c>
      <c r="C29" s="9">
        <v>2</v>
      </c>
      <c r="D29" s="9">
        <v>2</v>
      </c>
      <c r="E29" s="9">
        <v>2</v>
      </c>
      <c r="F29" s="10">
        <f>IF(COUNTA(C29:E29)=0,"",(C29+D29+E29)/3)</f>
        <v>2</v>
      </c>
      <c r="G29" s="4"/>
      <c r="H29" s="4"/>
      <c r="I29" s="1"/>
    </row>
    <row r="30" spans="1:10" ht="16" customHeight="1" x14ac:dyDescent="0.2">
      <c r="A30" s="4">
        <v>3</v>
      </c>
      <c r="B30" s="1"/>
      <c r="C30" s="9">
        <v>2.5</v>
      </c>
      <c r="D30" s="9">
        <v>2.5</v>
      </c>
      <c r="E30" s="9">
        <v>2</v>
      </c>
      <c r="F30" s="10">
        <f>IF(COUNTA(C30:E30)=0,"",(C30+D30+E30)/3)</f>
        <v>2.3333333333333335</v>
      </c>
      <c r="G30" s="4"/>
      <c r="H30" s="4"/>
      <c r="I30" s="1"/>
    </row>
    <row r="31" spans="1:10" x14ac:dyDescent="0.2">
      <c r="A31" s="11" t="s">
        <v>40</v>
      </c>
      <c r="F31" s="12">
        <f>IF(COUNTA(F28:F30)=0,"",AVERAGE(F28:F30))</f>
        <v>2.0555555555555554</v>
      </c>
      <c r="G31" s="5">
        <f>IF(F31="","",(F31/3.33)*10)</f>
        <v>6.1728395061728394</v>
      </c>
      <c r="H31" s="2"/>
      <c r="I31" s="2"/>
    </row>
    <row r="34" spans="1:5" x14ac:dyDescent="0.2">
      <c r="A34" s="33" t="s">
        <v>79</v>
      </c>
      <c r="B34" s="32"/>
      <c r="C34" s="32"/>
      <c r="D34" s="32"/>
      <c r="E34" s="32"/>
    </row>
    <row r="35" spans="1:5" x14ac:dyDescent="0.2">
      <c r="A35" s="6" t="s">
        <v>59</v>
      </c>
      <c r="B35" s="6" t="s">
        <v>60</v>
      </c>
      <c r="C35" s="6" t="s">
        <v>61</v>
      </c>
    </row>
    <row r="36" spans="1:5" x14ac:dyDescent="0.2">
      <c r="A36" s="7" t="s">
        <v>62</v>
      </c>
      <c r="B36" s="15">
        <f>G13</f>
        <v>12.999999999999998</v>
      </c>
      <c r="C36" s="2">
        <v>20</v>
      </c>
    </row>
    <row r="37" spans="1:5" x14ac:dyDescent="0.2">
      <c r="A37" s="7" t="s">
        <v>63</v>
      </c>
      <c r="B37" s="15">
        <f>G22</f>
        <v>9.0090090090090094</v>
      </c>
      <c r="C37" s="2">
        <v>10</v>
      </c>
    </row>
    <row r="38" spans="1:5" x14ac:dyDescent="0.2">
      <c r="A38" s="7" t="s">
        <v>64</v>
      </c>
      <c r="B38" s="15">
        <f>G31</f>
        <v>6.1728395061728394</v>
      </c>
      <c r="C38" s="2">
        <v>10</v>
      </c>
    </row>
    <row r="39" spans="1:5" x14ac:dyDescent="0.2">
      <c r="A39" s="16" t="s">
        <v>65</v>
      </c>
      <c r="B39" s="17">
        <f>SUM(B36:B38)</f>
        <v>28.181848515181844</v>
      </c>
      <c r="C39" s="16">
        <v>40</v>
      </c>
    </row>
  </sheetData>
  <mergeCells count="7">
    <mergeCell ref="A26:B26"/>
    <mergeCell ref="A34:E34"/>
    <mergeCell ref="A5:J5"/>
    <mergeCell ref="A6:B6"/>
    <mergeCell ref="A16:J16"/>
    <mergeCell ref="A17:B17"/>
    <mergeCell ref="A25:J25"/>
  </mergeCells>
  <dataValidations count="4">
    <dataValidation type="list" allowBlank="1" showInputMessage="1" showErrorMessage="1" sqref="H28:H30 H19:H21 H8:H12" xr:uid="{00000000-0002-0000-0500-000000000000}">
      <formula1>"✔️ Sí,🟡 Parcial,❌ No (no puntua)"</formula1>
    </dataValidation>
    <dataValidation type="decimal" allowBlank="1" showInputMessage="1" showErrorMessage="1" sqref="C19:E21 C28:E30" xr:uid="{00000000-0002-0000-0500-000001000000}">
      <formula1>0</formula1>
      <formula2>3.33</formula2>
    </dataValidation>
    <dataValidation type="decimal" showInputMessage="1" showErrorMessage="1" sqref="C8:E12" xr:uid="{00000000-0002-0000-0500-000002000000}">
      <formula1>0</formula1>
      <formula2>4</formula2>
    </dataValidation>
    <dataValidation type="decimal" showInputMessage="1" showErrorMessage="1" sqref="C19:E21 C28:E30" xr:uid="{00000000-0002-0000-0500-000003000000}">
      <formula1>0</formula1>
      <formula2>3.33</formula2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9"/>
  <sheetViews>
    <sheetView workbookViewId="0">
      <pane ySplit="4" topLeftCell="A17" activePane="bottomLeft" state="frozen"/>
      <selection pane="bottomLeft" activeCell="H27" sqref="H27"/>
    </sheetView>
  </sheetViews>
  <sheetFormatPr baseColWidth="10" defaultColWidth="9.1640625" defaultRowHeight="15" x14ac:dyDescent="0.2"/>
  <cols>
    <col min="1" max="5" width="34" customWidth="1"/>
    <col min="6" max="6" width="25.5" customWidth="1"/>
    <col min="7" max="7" width="14" customWidth="1"/>
    <col min="8" max="8" width="17.83203125" customWidth="1"/>
    <col min="9" max="9" width="52.1640625" customWidth="1"/>
    <col min="10" max="10" width="13" hidden="1" customWidth="1"/>
  </cols>
  <sheetData>
    <row r="1" spans="1:10" x14ac:dyDescent="0.2">
      <c r="A1" s="8" t="s">
        <v>17</v>
      </c>
      <c r="B1" t="s">
        <v>18</v>
      </c>
    </row>
    <row r="2" spans="1:10" x14ac:dyDescent="0.2">
      <c r="A2" s="8" t="s">
        <v>19</v>
      </c>
      <c r="B2" s="14" t="s">
        <v>115</v>
      </c>
    </row>
    <row r="3" spans="1:10" x14ac:dyDescent="0.2">
      <c r="A3" s="8" t="s">
        <v>2</v>
      </c>
      <c r="B3" s="14"/>
    </row>
    <row r="5" spans="1:10" x14ac:dyDescent="0.2">
      <c r="A5" s="34" t="s">
        <v>21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ht="38.25" customHeight="1" x14ac:dyDescent="0.2">
      <c r="A6" s="35" t="s">
        <v>22</v>
      </c>
      <c r="B6" s="36"/>
      <c r="C6" s="19" t="s">
        <v>23</v>
      </c>
      <c r="D6" s="20" t="s">
        <v>24</v>
      </c>
      <c r="E6" s="20" t="s">
        <v>25</v>
      </c>
      <c r="F6" s="22"/>
      <c r="G6" s="22"/>
      <c r="H6" s="22"/>
      <c r="I6" s="22"/>
      <c r="J6" s="21"/>
    </row>
    <row r="7" spans="1:10" ht="30" customHeight="1" x14ac:dyDescent="0.2">
      <c r="A7" s="23" t="s">
        <v>26</v>
      </c>
      <c r="B7" s="24" t="s">
        <v>27</v>
      </c>
      <c r="C7" s="25" t="s">
        <v>28</v>
      </c>
      <c r="D7" s="25" t="s">
        <v>29</v>
      </c>
      <c r="E7" s="25" t="s">
        <v>30</v>
      </c>
      <c r="F7" s="25" t="s">
        <v>31</v>
      </c>
      <c r="G7" s="25"/>
      <c r="H7" s="25" t="s">
        <v>33</v>
      </c>
      <c r="I7" s="25" t="s">
        <v>7</v>
      </c>
      <c r="J7" s="21"/>
    </row>
    <row r="8" spans="1:10" ht="30" customHeight="1" x14ac:dyDescent="0.2">
      <c r="A8" s="4">
        <v>1</v>
      </c>
      <c r="B8" s="1" t="s">
        <v>116</v>
      </c>
      <c r="C8" s="9">
        <v>1.5</v>
      </c>
      <c r="D8" s="9">
        <v>2.5</v>
      </c>
      <c r="E8" s="9">
        <v>2.5</v>
      </c>
      <c r="F8" s="10">
        <f>(C8+D8+E8)/3</f>
        <v>2.1666666666666665</v>
      </c>
      <c r="G8" s="4"/>
      <c r="H8" s="4" t="s">
        <v>35</v>
      </c>
      <c r="I8" s="1"/>
    </row>
    <row r="9" spans="1:10" ht="16" customHeight="1" x14ac:dyDescent="0.2">
      <c r="A9" s="4">
        <v>2</v>
      </c>
      <c r="B9" s="1" t="s">
        <v>117</v>
      </c>
      <c r="C9" s="9">
        <v>4</v>
      </c>
      <c r="D9" s="9">
        <v>3.5</v>
      </c>
      <c r="E9" s="9">
        <v>2</v>
      </c>
      <c r="F9" s="10">
        <f>(C9+D9+E9)/3</f>
        <v>3.1666666666666665</v>
      </c>
      <c r="G9" s="4"/>
      <c r="H9" s="4" t="s">
        <v>35</v>
      </c>
      <c r="I9" s="1"/>
    </row>
    <row r="10" spans="1:10" ht="16" customHeight="1" x14ac:dyDescent="0.2">
      <c r="A10" s="4">
        <v>3</v>
      </c>
      <c r="B10" s="1" t="s">
        <v>118</v>
      </c>
      <c r="C10" s="9">
        <v>1.5</v>
      </c>
      <c r="D10" s="9">
        <v>3</v>
      </c>
      <c r="E10" s="9">
        <v>2</v>
      </c>
      <c r="F10" s="10">
        <f>(C10+D10+E10)/3</f>
        <v>2.1666666666666665</v>
      </c>
      <c r="G10" s="4"/>
      <c r="H10" s="4" t="s">
        <v>35</v>
      </c>
      <c r="I10" s="1"/>
    </row>
    <row r="11" spans="1:10" ht="30" customHeight="1" x14ac:dyDescent="0.2">
      <c r="A11" s="4">
        <v>4</v>
      </c>
      <c r="B11" s="1" t="s">
        <v>119</v>
      </c>
      <c r="C11" s="9">
        <v>2.5</v>
      </c>
      <c r="D11" s="9">
        <v>2</v>
      </c>
      <c r="E11" s="9">
        <v>2</v>
      </c>
      <c r="F11" s="10">
        <f>(C11+D11+E11)/3</f>
        <v>2.1666666666666665</v>
      </c>
      <c r="G11" s="4"/>
      <c r="H11" s="4" t="s">
        <v>35</v>
      </c>
      <c r="I11" s="1"/>
    </row>
    <row r="12" spans="1:10" ht="16" customHeight="1" x14ac:dyDescent="0.2">
      <c r="A12" s="4">
        <v>5</v>
      </c>
      <c r="B12" s="1" t="s">
        <v>120</v>
      </c>
      <c r="C12" s="9">
        <v>1.5</v>
      </c>
      <c r="D12" s="9">
        <v>2</v>
      </c>
      <c r="E12" s="9">
        <v>2</v>
      </c>
      <c r="F12" s="10">
        <f>IF(COUNTA(F7:F11)=0,"",AVERAGE(F7:F11))</f>
        <v>2.4166666666666665</v>
      </c>
      <c r="G12" s="4"/>
      <c r="H12" s="4" t="s">
        <v>35</v>
      </c>
      <c r="I12" s="1"/>
    </row>
    <row r="13" spans="1:10" x14ac:dyDescent="0.2">
      <c r="A13" s="11" t="s">
        <v>40</v>
      </c>
      <c r="F13" s="12">
        <f>IF(COUNTA(F8:F12)=0,"",AVERAGE(F8:F12))</f>
        <v>2.4166666666666665</v>
      </c>
      <c r="G13" s="5">
        <f>IF(F12="","",F12*5)</f>
        <v>12.083333333333332</v>
      </c>
      <c r="H13" s="2"/>
      <c r="I13" s="2"/>
    </row>
    <row r="16" spans="1:10" x14ac:dyDescent="0.2">
      <c r="A16" s="33" t="s">
        <v>41</v>
      </c>
      <c r="B16" s="32"/>
      <c r="C16" s="32"/>
      <c r="D16" s="32"/>
      <c r="E16" s="32"/>
      <c r="F16" s="32"/>
      <c r="G16" s="32"/>
      <c r="H16" s="32"/>
      <c r="I16" s="32"/>
      <c r="J16" s="32"/>
    </row>
    <row r="17" spans="1:10" ht="66.75" customHeight="1" x14ac:dyDescent="0.2">
      <c r="A17" s="31" t="s">
        <v>22</v>
      </c>
      <c r="B17" s="32"/>
      <c r="C17" s="1" t="s">
        <v>42</v>
      </c>
      <c r="D17" s="1" t="s">
        <v>43</v>
      </c>
      <c r="E17" s="1" t="s">
        <v>44</v>
      </c>
      <c r="F17" s="2"/>
      <c r="G17" s="2"/>
      <c r="H17" s="2"/>
      <c r="I17" s="2"/>
    </row>
    <row r="18" spans="1:10" ht="63" customHeight="1" x14ac:dyDescent="0.2">
      <c r="A18" s="3" t="s">
        <v>26</v>
      </c>
      <c r="B18" s="3" t="s">
        <v>27</v>
      </c>
      <c r="C18" s="3" t="s">
        <v>45</v>
      </c>
      <c r="D18" s="3" t="s">
        <v>46</v>
      </c>
      <c r="E18" s="3" t="s">
        <v>47</v>
      </c>
      <c r="F18" s="3" t="s">
        <v>31</v>
      </c>
      <c r="G18" s="3" t="s">
        <v>32</v>
      </c>
      <c r="H18" s="3" t="s">
        <v>33</v>
      </c>
      <c r="I18" s="3" t="s">
        <v>7</v>
      </c>
    </row>
    <row r="19" spans="1:10" ht="16" customHeight="1" x14ac:dyDescent="0.2">
      <c r="A19" s="4">
        <v>1</v>
      </c>
      <c r="B19" s="1" t="s">
        <v>121</v>
      </c>
      <c r="C19" s="9">
        <v>3.33</v>
      </c>
      <c r="D19" s="9">
        <v>3</v>
      </c>
      <c r="E19" s="9">
        <v>3.33</v>
      </c>
      <c r="F19" s="10">
        <f>IF(COUNTA(C19:E19)=0,"",(C19+D19+E19)/3)</f>
        <v>3.22</v>
      </c>
      <c r="G19" s="4"/>
      <c r="H19" s="4" t="s">
        <v>35</v>
      </c>
      <c r="I19" s="1"/>
    </row>
    <row r="20" spans="1:10" ht="30" customHeight="1" x14ac:dyDescent="0.2">
      <c r="A20" s="4">
        <v>2</v>
      </c>
      <c r="B20" s="1" t="s">
        <v>122</v>
      </c>
      <c r="C20" s="9">
        <v>3</v>
      </c>
      <c r="D20" s="9">
        <v>3</v>
      </c>
      <c r="E20" s="9">
        <v>3.33</v>
      </c>
      <c r="F20" s="10">
        <f>IF(COUNTA(C20:E20)=0,"",(C20+D20+E20)/3)</f>
        <v>3.11</v>
      </c>
      <c r="G20" s="4"/>
      <c r="H20" s="4" t="s">
        <v>35</v>
      </c>
      <c r="I20" s="1"/>
    </row>
    <row r="21" spans="1:10" ht="30" customHeight="1" x14ac:dyDescent="0.2">
      <c r="A21" s="4">
        <v>3</v>
      </c>
      <c r="B21" s="1" t="s">
        <v>123</v>
      </c>
      <c r="C21" s="9">
        <v>2.5</v>
      </c>
      <c r="D21" s="9">
        <v>2.5</v>
      </c>
      <c r="E21" s="9">
        <v>2</v>
      </c>
      <c r="F21" s="10">
        <f>IF(COUNTA(C21:E21)=0,"",(C21+D21+E21)/3)</f>
        <v>2.3333333333333335</v>
      </c>
      <c r="G21" s="4"/>
      <c r="H21" s="4" t="s">
        <v>35</v>
      </c>
      <c r="I21" s="1"/>
    </row>
    <row r="22" spans="1:10" x14ac:dyDescent="0.2">
      <c r="A22" s="11" t="s">
        <v>40</v>
      </c>
      <c r="F22" s="12">
        <f>IF(COUNTA(F19:F21)=0,"",AVERAGE(F19:F21))</f>
        <v>2.887777777777778</v>
      </c>
      <c r="G22" s="5">
        <f>IF(F22="","",(F22/3.33)*10)</f>
        <v>8.6720053386720046</v>
      </c>
      <c r="H22" s="2"/>
      <c r="I22" s="2"/>
    </row>
    <row r="25" spans="1:10" x14ac:dyDescent="0.2">
      <c r="A25" s="33" t="s">
        <v>50</v>
      </c>
      <c r="B25" s="32"/>
      <c r="C25" s="32"/>
      <c r="D25" s="32"/>
      <c r="E25" s="32"/>
      <c r="F25" s="32"/>
      <c r="G25" s="32"/>
      <c r="H25" s="32"/>
      <c r="I25" s="32"/>
      <c r="J25" s="32"/>
    </row>
    <row r="26" spans="1:10" ht="69" customHeight="1" x14ac:dyDescent="0.2">
      <c r="A26" s="31" t="s">
        <v>22</v>
      </c>
      <c r="B26" s="32"/>
      <c r="C26" s="1" t="s">
        <v>51</v>
      </c>
      <c r="D26" s="1" t="s">
        <v>52</v>
      </c>
      <c r="E26" s="1" t="s">
        <v>53</v>
      </c>
      <c r="F26" s="2"/>
      <c r="G26" s="2"/>
      <c r="H26" s="2"/>
      <c r="I26" s="2"/>
    </row>
    <row r="27" spans="1:10" ht="63.75" customHeight="1" x14ac:dyDescent="0.2">
      <c r="A27" s="3" t="s">
        <v>26</v>
      </c>
      <c r="B27" s="3" t="s">
        <v>27</v>
      </c>
      <c r="C27" s="3" t="s">
        <v>54</v>
      </c>
      <c r="D27" s="3" t="s">
        <v>55</v>
      </c>
      <c r="E27" s="3" t="s">
        <v>56</v>
      </c>
      <c r="F27" s="3" t="s">
        <v>31</v>
      </c>
      <c r="G27" s="3" t="s">
        <v>32</v>
      </c>
      <c r="H27" s="3"/>
      <c r="I27" s="3" t="s">
        <v>7</v>
      </c>
    </row>
    <row r="28" spans="1:10" ht="30" customHeight="1" x14ac:dyDescent="0.2">
      <c r="A28" s="4">
        <v>1</v>
      </c>
      <c r="B28" s="1" t="s">
        <v>124</v>
      </c>
      <c r="C28" s="9">
        <v>3</v>
      </c>
      <c r="D28" s="9">
        <v>2.5</v>
      </c>
      <c r="E28" s="9">
        <v>3</v>
      </c>
      <c r="F28" s="10">
        <f>IF(COUNTA(C28:E28)=0,"",(C28+D28+E28)/3)</f>
        <v>2.8333333333333335</v>
      </c>
      <c r="G28" s="4"/>
      <c r="H28" s="4"/>
      <c r="I28" s="1"/>
    </row>
    <row r="29" spans="1:10" ht="16" customHeight="1" x14ac:dyDescent="0.2">
      <c r="A29" s="4">
        <v>2</v>
      </c>
      <c r="B29" s="1" t="s">
        <v>125</v>
      </c>
      <c r="C29" s="9">
        <v>3</v>
      </c>
      <c r="D29" s="9">
        <v>3</v>
      </c>
      <c r="E29" s="9">
        <v>3</v>
      </c>
      <c r="F29" s="10">
        <f>IF(COUNTA(C29:E29)=0,"",(C29+D29+E29)/3)</f>
        <v>3</v>
      </c>
      <c r="G29" s="4"/>
      <c r="H29" s="4"/>
      <c r="I29" s="1"/>
    </row>
    <row r="30" spans="1:10" ht="30" customHeight="1" x14ac:dyDescent="0.2">
      <c r="A30" s="4">
        <v>3</v>
      </c>
      <c r="B30" s="1" t="s">
        <v>126</v>
      </c>
      <c r="C30" s="9">
        <v>2</v>
      </c>
      <c r="D30" s="9">
        <v>2</v>
      </c>
      <c r="E30" s="9">
        <v>2</v>
      </c>
      <c r="F30" s="10">
        <f>IF(COUNTA(C30:E30)=0,"",(C30+D30+E30)/3)</f>
        <v>2</v>
      </c>
      <c r="G30" s="4"/>
      <c r="H30" s="4"/>
      <c r="I30" s="1"/>
    </row>
    <row r="31" spans="1:10" x14ac:dyDescent="0.2">
      <c r="A31" s="11" t="s">
        <v>40</v>
      </c>
      <c r="F31" s="12">
        <f>IF(COUNTA(F28:F30)=0,"",AVERAGE(F28:F30))</f>
        <v>2.6111111111111112</v>
      </c>
      <c r="G31" s="5">
        <f>IF(F31="","",(F31/3.33)*10)</f>
        <v>7.8411745078411741</v>
      </c>
      <c r="H31" s="2"/>
      <c r="I31" s="2"/>
    </row>
    <row r="34" spans="1:5" x14ac:dyDescent="0.2">
      <c r="A34" s="33" t="s">
        <v>79</v>
      </c>
      <c r="B34" s="32"/>
      <c r="C34" s="32"/>
      <c r="D34" s="32"/>
      <c r="E34" s="32"/>
    </row>
    <row r="35" spans="1:5" x14ac:dyDescent="0.2">
      <c r="A35" s="6" t="s">
        <v>59</v>
      </c>
      <c r="B35" s="6" t="s">
        <v>60</v>
      </c>
      <c r="C35" s="6" t="s">
        <v>61</v>
      </c>
    </row>
    <row r="36" spans="1:5" x14ac:dyDescent="0.2">
      <c r="A36" s="7" t="s">
        <v>62</v>
      </c>
      <c r="B36" s="15">
        <f>G13</f>
        <v>12.083333333333332</v>
      </c>
      <c r="C36" s="2">
        <v>20</v>
      </c>
    </row>
    <row r="37" spans="1:5" x14ac:dyDescent="0.2">
      <c r="A37" s="7" t="s">
        <v>63</v>
      </c>
      <c r="B37" s="15">
        <f>G22</f>
        <v>8.6720053386720046</v>
      </c>
      <c r="C37" s="2">
        <v>10</v>
      </c>
    </row>
    <row r="38" spans="1:5" x14ac:dyDescent="0.2">
      <c r="A38" s="7" t="s">
        <v>64</v>
      </c>
      <c r="B38" s="15">
        <f>G31</f>
        <v>7.8411745078411741</v>
      </c>
      <c r="C38" s="2">
        <v>10</v>
      </c>
    </row>
    <row r="39" spans="1:5" x14ac:dyDescent="0.2">
      <c r="A39" s="16" t="s">
        <v>65</v>
      </c>
      <c r="B39" s="17">
        <f>SUM(B36:B38)</f>
        <v>28.596513179846511</v>
      </c>
      <c r="C39" s="16">
        <v>40</v>
      </c>
    </row>
  </sheetData>
  <mergeCells count="7">
    <mergeCell ref="A26:B26"/>
    <mergeCell ref="A34:E34"/>
    <mergeCell ref="A5:J5"/>
    <mergeCell ref="A6:B6"/>
    <mergeCell ref="A16:J16"/>
    <mergeCell ref="A17:B17"/>
    <mergeCell ref="A25:J25"/>
  </mergeCells>
  <dataValidations count="4">
    <dataValidation type="list" allowBlank="1" showInputMessage="1" showErrorMessage="1" sqref="H28:H30 H19:H21 H8:H12" xr:uid="{00000000-0002-0000-0600-000000000000}">
      <formula1>"✔️ Sí,🟡 Parcial,❌ No (no puntua)"</formula1>
    </dataValidation>
    <dataValidation type="decimal" allowBlank="1" showInputMessage="1" showErrorMessage="1" sqref="C19:E21 C28:E30" xr:uid="{00000000-0002-0000-0600-000001000000}">
      <formula1>0</formula1>
      <formula2>3.33</formula2>
    </dataValidation>
    <dataValidation type="decimal" showInputMessage="1" showErrorMessage="1" sqref="C8:E12" xr:uid="{00000000-0002-0000-0600-000002000000}">
      <formula1>0</formula1>
      <formula2>4</formula2>
    </dataValidation>
    <dataValidation type="decimal" showInputMessage="1" showErrorMessage="1" sqref="C19:E21 C28:E30" xr:uid="{00000000-0002-0000-0600-000003000000}">
      <formula1>0</formula1>
      <formula2>3.33</formula2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9"/>
  <sheetViews>
    <sheetView topLeftCell="B12" workbookViewId="0">
      <selection activeCell="H27" sqref="H27"/>
    </sheetView>
  </sheetViews>
  <sheetFormatPr baseColWidth="10" defaultColWidth="9.1640625" defaultRowHeight="15" x14ac:dyDescent="0.2"/>
  <cols>
    <col min="1" max="5" width="34" customWidth="1"/>
    <col min="6" max="6" width="24.83203125" customWidth="1"/>
    <col min="7" max="7" width="14.83203125" customWidth="1"/>
    <col min="8" max="8" width="17.83203125" customWidth="1"/>
    <col min="9" max="9" width="23" customWidth="1"/>
    <col min="10" max="10" width="13" hidden="1" customWidth="1"/>
  </cols>
  <sheetData>
    <row r="1" spans="1:10" x14ac:dyDescent="0.2">
      <c r="A1" s="8" t="s">
        <v>17</v>
      </c>
      <c r="B1" t="s">
        <v>18</v>
      </c>
    </row>
    <row r="2" spans="1:10" x14ac:dyDescent="0.2">
      <c r="A2" s="8" t="s">
        <v>19</v>
      </c>
      <c r="B2" s="26" t="s">
        <v>127</v>
      </c>
    </row>
    <row r="3" spans="1:10" x14ac:dyDescent="0.2">
      <c r="A3" s="8" t="s">
        <v>2</v>
      </c>
      <c r="B3" s="14"/>
    </row>
    <row r="5" spans="1:10" x14ac:dyDescent="0.2">
      <c r="A5" s="34" t="s">
        <v>21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ht="37.5" customHeight="1" x14ac:dyDescent="0.2">
      <c r="A6" s="35" t="s">
        <v>22</v>
      </c>
      <c r="B6" s="36"/>
      <c r="C6" s="19" t="s">
        <v>23</v>
      </c>
      <c r="D6" s="20" t="s">
        <v>24</v>
      </c>
      <c r="E6" s="20" t="s">
        <v>25</v>
      </c>
      <c r="F6" s="22"/>
      <c r="G6" s="22"/>
      <c r="H6" s="22"/>
      <c r="I6" s="22"/>
      <c r="J6" s="21"/>
    </row>
    <row r="7" spans="1:10" ht="30" customHeight="1" x14ac:dyDescent="0.2">
      <c r="A7" s="23" t="s">
        <v>26</v>
      </c>
      <c r="B7" s="24" t="s">
        <v>27</v>
      </c>
      <c r="C7" s="25" t="s">
        <v>28</v>
      </c>
      <c r="D7" s="25" t="s">
        <v>29</v>
      </c>
      <c r="E7" s="25" t="s">
        <v>30</v>
      </c>
      <c r="F7" s="25" t="s">
        <v>31</v>
      </c>
      <c r="G7" s="25"/>
      <c r="H7" s="25" t="s">
        <v>33</v>
      </c>
      <c r="I7" s="25" t="s">
        <v>7</v>
      </c>
      <c r="J7" s="21"/>
    </row>
    <row r="8" spans="1:10" ht="16" customHeight="1" x14ac:dyDescent="0.2">
      <c r="A8" s="4">
        <v>1</v>
      </c>
      <c r="B8" s="1" t="s">
        <v>128</v>
      </c>
      <c r="C8" s="9">
        <v>1.5</v>
      </c>
      <c r="D8" s="9">
        <v>3.5</v>
      </c>
      <c r="E8" s="9">
        <v>2</v>
      </c>
      <c r="F8" s="10">
        <f>(C8+D8+E8)/3</f>
        <v>2.3333333333333335</v>
      </c>
      <c r="G8" s="4"/>
      <c r="H8" s="4" t="s">
        <v>35</v>
      </c>
      <c r="I8" s="1" t="s">
        <v>129</v>
      </c>
    </row>
    <row r="9" spans="1:10" ht="16" customHeight="1" x14ac:dyDescent="0.2">
      <c r="A9" s="4">
        <v>2</v>
      </c>
      <c r="B9" s="1" t="s">
        <v>130</v>
      </c>
      <c r="C9" s="9">
        <v>2</v>
      </c>
      <c r="D9" s="9">
        <v>2</v>
      </c>
      <c r="E9" s="9">
        <v>3</v>
      </c>
      <c r="F9" s="10">
        <f>(C9+D9+E9)/3</f>
        <v>2.3333333333333335</v>
      </c>
      <c r="G9" s="4"/>
      <c r="H9" s="4" t="s">
        <v>35</v>
      </c>
      <c r="I9" s="1" t="s">
        <v>129</v>
      </c>
    </row>
    <row r="10" spans="1:10" ht="30" customHeight="1" x14ac:dyDescent="0.2">
      <c r="A10" s="4">
        <v>3</v>
      </c>
      <c r="B10" s="1" t="s">
        <v>131</v>
      </c>
      <c r="C10" s="9">
        <v>2.5</v>
      </c>
      <c r="D10" s="9">
        <v>3</v>
      </c>
      <c r="E10" s="9">
        <v>3.5</v>
      </c>
      <c r="F10" s="10">
        <f>(C10+D10+E10)/3</f>
        <v>3</v>
      </c>
      <c r="G10" s="4"/>
      <c r="H10" s="4" t="s">
        <v>35</v>
      </c>
      <c r="I10" s="1" t="s">
        <v>129</v>
      </c>
    </row>
    <row r="11" spans="1:10" ht="16" customHeight="1" x14ac:dyDescent="0.2">
      <c r="A11" s="4">
        <v>4</v>
      </c>
      <c r="B11" s="1" t="s">
        <v>132</v>
      </c>
      <c r="C11" s="9">
        <v>1.5</v>
      </c>
      <c r="D11" s="9">
        <v>2</v>
      </c>
      <c r="E11" s="9">
        <v>2</v>
      </c>
      <c r="F11" s="10">
        <f>(C11+D11+E11)/3</f>
        <v>1.8333333333333333</v>
      </c>
      <c r="G11" s="4"/>
      <c r="H11" s="4" t="s">
        <v>35</v>
      </c>
      <c r="I11" s="1" t="s">
        <v>129</v>
      </c>
    </row>
    <row r="12" spans="1:10" ht="16" customHeight="1" x14ac:dyDescent="0.2">
      <c r="A12" s="4">
        <v>5</v>
      </c>
      <c r="B12" s="1"/>
      <c r="C12" s="9">
        <v>0</v>
      </c>
      <c r="D12" s="9">
        <v>0</v>
      </c>
      <c r="E12" s="9">
        <v>0</v>
      </c>
      <c r="F12" s="10">
        <v>0</v>
      </c>
      <c r="G12" s="4"/>
      <c r="H12" s="4" t="s">
        <v>96</v>
      </c>
      <c r="I12" s="1" t="s">
        <v>98</v>
      </c>
    </row>
    <row r="13" spans="1:10" x14ac:dyDescent="0.2">
      <c r="A13" s="11" t="s">
        <v>40</v>
      </c>
      <c r="F13" s="12">
        <f>IF(COUNTA(F8:F12)=0,"",AVERAGE(F8:F12))</f>
        <v>1.9</v>
      </c>
      <c r="G13" s="5">
        <f>IF(F12="","",F12*5)</f>
        <v>0</v>
      </c>
      <c r="H13" s="2"/>
      <c r="I13" s="2"/>
    </row>
    <row r="16" spans="1:10" x14ac:dyDescent="0.2">
      <c r="A16" s="33" t="s">
        <v>41</v>
      </c>
      <c r="B16" s="32"/>
      <c r="C16" s="32"/>
      <c r="D16" s="32"/>
      <c r="E16" s="32"/>
      <c r="F16" s="32"/>
      <c r="G16" s="32"/>
      <c r="H16" s="32"/>
      <c r="I16" s="32"/>
      <c r="J16" s="32"/>
    </row>
    <row r="17" spans="1:10" ht="64.5" customHeight="1" x14ac:dyDescent="0.2">
      <c r="A17" s="31" t="s">
        <v>22</v>
      </c>
      <c r="B17" s="32"/>
      <c r="C17" s="1" t="s">
        <v>42</v>
      </c>
      <c r="D17" s="1" t="s">
        <v>43</v>
      </c>
      <c r="E17" s="1" t="s">
        <v>44</v>
      </c>
      <c r="F17" s="2"/>
      <c r="G17" s="2"/>
      <c r="H17" s="2"/>
      <c r="I17" s="2"/>
    </row>
    <row r="18" spans="1:10" ht="63" customHeight="1" x14ac:dyDescent="0.2">
      <c r="A18" s="3" t="s">
        <v>26</v>
      </c>
      <c r="B18" s="3" t="s">
        <v>27</v>
      </c>
      <c r="C18" s="3" t="s">
        <v>45</v>
      </c>
      <c r="D18" s="3" t="s">
        <v>46</v>
      </c>
      <c r="E18" s="3" t="s">
        <v>47</v>
      </c>
      <c r="F18" s="3" t="s">
        <v>31</v>
      </c>
      <c r="G18" s="3" t="s">
        <v>32</v>
      </c>
      <c r="H18" s="3" t="s">
        <v>33</v>
      </c>
      <c r="I18" s="3" t="s">
        <v>7</v>
      </c>
    </row>
    <row r="19" spans="1:10" ht="16" customHeight="1" x14ac:dyDescent="0.2">
      <c r="A19" s="4">
        <v>1</v>
      </c>
      <c r="B19" s="1" t="s">
        <v>133</v>
      </c>
      <c r="C19" s="9">
        <v>3</v>
      </c>
      <c r="D19" s="9">
        <v>3</v>
      </c>
      <c r="E19" s="9">
        <v>2.5</v>
      </c>
      <c r="F19" s="10">
        <f>IF(COUNTA(C19:E19)=0,"",(C19+D19+E19)/3)</f>
        <v>2.8333333333333335</v>
      </c>
      <c r="G19" s="4"/>
      <c r="H19" s="4" t="s">
        <v>134</v>
      </c>
      <c r="I19" s="1"/>
    </row>
    <row r="20" spans="1:10" ht="16" customHeight="1" x14ac:dyDescent="0.2">
      <c r="A20" s="4">
        <v>2</v>
      </c>
      <c r="B20" s="1" t="s">
        <v>135</v>
      </c>
      <c r="C20" s="9">
        <v>2</v>
      </c>
      <c r="D20" s="9">
        <v>2.5</v>
      </c>
      <c r="E20" s="9">
        <v>2</v>
      </c>
      <c r="F20" s="10">
        <f>IF(COUNTA(C20:E20)=0,"",(C20+D20+E20)/3)</f>
        <v>2.1666666666666665</v>
      </c>
      <c r="G20" s="4"/>
      <c r="H20" s="4" t="s">
        <v>134</v>
      </c>
      <c r="I20" s="1"/>
    </row>
    <row r="21" spans="1:10" ht="16" customHeight="1" x14ac:dyDescent="0.2">
      <c r="A21" s="4">
        <v>3</v>
      </c>
      <c r="B21" s="1"/>
      <c r="C21" s="9">
        <v>0</v>
      </c>
      <c r="D21" s="9">
        <v>0</v>
      </c>
      <c r="E21" s="9">
        <v>0</v>
      </c>
      <c r="F21" s="10">
        <f>IF(COUNTA(C21:E21)=0,"",(C21+D21+E21)/3)</f>
        <v>0</v>
      </c>
      <c r="G21" s="4"/>
      <c r="H21" s="4" t="s">
        <v>134</v>
      </c>
      <c r="I21" s="1" t="s">
        <v>98</v>
      </c>
    </row>
    <row r="22" spans="1:10" x14ac:dyDescent="0.2">
      <c r="A22" s="11" t="s">
        <v>40</v>
      </c>
      <c r="F22" s="12">
        <f>IF(COUNTA(F19:F21)=0,"",AVERAGE(F19:F21))</f>
        <v>1.6666666666666667</v>
      </c>
      <c r="G22" s="5">
        <f>IF(F22="","",(F22/3.33)*10)</f>
        <v>5.005005005005005</v>
      </c>
      <c r="H22" s="2"/>
      <c r="I22" s="2"/>
    </row>
    <row r="25" spans="1:10" x14ac:dyDescent="0.2">
      <c r="A25" s="33" t="s">
        <v>50</v>
      </c>
      <c r="B25" s="32"/>
      <c r="C25" s="32"/>
      <c r="D25" s="32"/>
      <c r="E25" s="32"/>
      <c r="F25" s="32"/>
      <c r="G25" s="32"/>
      <c r="H25" s="32"/>
      <c r="I25" s="32"/>
      <c r="J25" s="32"/>
    </row>
    <row r="26" spans="1:10" ht="69.75" customHeight="1" x14ac:dyDescent="0.2">
      <c r="A26" s="31" t="s">
        <v>22</v>
      </c>
      <c r="B26" s="32"/>
      <c r="C26" s="1" t="s">
        <v>51</v>
      </c>
      <c r="D26" s="1" t="s">
        <v>52</v>
      </c>
      <c r="E26" s="1" t="s">
        <v>53</v>
      </c>
      <c r="F26" s="2"/>
      <c r="G26" s="2"/>
      <c r="H26" s="2"/>
      <c r="I26" s="2"/>
    </row>
    <row r="27" spans="1:10" ht="61.5" customHeight="1" x14ac:dyDescent="0.2">
      <c r="A27" s="3" t="s">
        <v>26</v>
      </c>
      <c r="B27" s="3" t="s">
        <v>27</v>
      </c>
      <c r="C27" s="3" t="s">
        <v>54</v>
      </c>
      <c r="D27" s="3" t="s">
        <v>55</v>
      </c>
      <c r="E27" s="3" t="s">
        <v>56</v>
      </c>
      <c r="F27" s="3" t="s">
        <v>31</v>
      </c>
      <c r="G27" s="3" t="s">
        <v>32</v>
      </c>
      <c r="H27" s="3"/>
      <c r="I27" s="3" t="s">
        <v>7</v>
      </c>
    </row>
    <row r="28" spans="1:10" ht="30" customHeight="1" x14ac:dyDescent="0.2">
      <c r="A28" s="4">
        <v>1</v>
      </c>
      <c r="B28" s="1" t="s">
        <v>136</v>
      </c>
      <c r="C28" s="9">
        <v>3</v>
      </c>
      <c r="D28" s="9">
        <v>2</v>
      </c>
      <c r="E28" s="9">
        <v>3</v>
      </c>
      <c r="F28" s="10">
        <f>IF(COUNTA(C28:E28)=0,"",(C28+D28+E28)/3)</f>
        <v>2.6666666666666665</v>
      </c>
      <c r="G28" s="4"/>
      <c r="H28" s="4"/>
      <c r="I28" s="1"/>
    </row>
    <row r="29" spans="1:10" ht="16" customHeight="1" x14ac:dyDescent="0.2">
      <c r="A29" s="4">
        <v>2</v>
      </c>
      <c r="B29" s="1" t="s">
        <v>137</v>
      </c>
      <c r="C29" s="9">
        <v>2</v>
      </c>
      <c r="D29" s="9">
        <v>2</v>
      </c>
      <c r="E29" s="9">
        <v>2.5</v>
      </c>
      <c r="F29" s="10">
        <f>IF(COUNTA(C29:E29)=0,"",(C29+D29+E29)/3)</f>
        <v>2.1666666666666665</v>
      </c>
      <c r="G29" s="4"/>
      <c r="H29" s="4"/>
      <c r="I29" s="1"/>
    </row>
    <row r="30" spans="1:10" ht="16" customHeight="1" x14ac:dyDescent="0.2">
      <c r="A30" s="4">
        <v>3</v>
      </c>
      <c r="B30" s="1" t="s">
        <v>138</v>
      </c>
      <c r="C30" s="9">
        <v>2</v>
      </c>
      <c r="D30" s="9">
        <v>2</v>
      </c>
      <c r="E30" s="9">
        <v>2</v>
      </c>
      <c r="F30" s="10">
        <f>IF(COUNTA(C30:E30)=0,"",(C30+D30+E30)/3)</f>
        <v>2</v>
      </c>
      <c r="G30" s="4"/>
      <c r="H30" s="4"/>
      <c r="I30" s="1"/>
    </row>
    <row r="31" spans="1:10" x14ac:dyDescent="0.2">
      <c r="A31" s="11" t="s">
        <v>40</v>
      </c>
      <c r="F31" s="12">
        <f>IF(COUNTA(F28:F30)=0,"",AVERAGE(F28:F30))</f>
        <v>2.2777777777777777</v>
      </c>
      <c r="G31" s="5">
        <f>IF(F31="","",(F31/3.33)*10)</f>
        <v>6.8401735068401726</v>
      </c>
      <c r="H31" s="2"/>
      <c r="I31" s="2"/>
    </row>
    <row r="34" spans="1:5" x14ac:dyDescent="0.2">
      <c r="A34" s="33" t="s">
        <v>79</v>
      </c>
      <c r="B34" s="32"/>
      <c r="C34" s="32"/>
      <c r="D34" s="32"/>
      <c r="E34" s="32"/>
    </row>
    <row r="35" spans="1:5" x14ac:dyDescent="0.2">
      <c r="A35" s="6" t="s">
        <v>59</v>
      </c>
      <c r="B35" s="6" t="s">
        <v>60</v>
      </c>
      <c r="C35" s="6" t="s">
        <v>61</v>
      </c>
    </row>
    <row r="36" spans="1:5" x14ac:dyDescent="0.2">
      <c r="A36" s="7" t="s">
        <v>62</v>
      </c>
      <c r="B36" s="15">
        <f>G13</f>
        <v>0</v>
      </c>
      <c r="C36" s="2">
        <v>20</v>
      </c>
    </row>
    <row r="37" spans="1:5" x14ac:dyDescent="0.2">
      <c r="A37" s="7" t="s">
        <v>63</v>
      </c>
      <c r="B37" s="15">
        <f>G22</f>
        <v>5.005005005005005</v>
      </c>
      <c r="C37" s="2">
        <v>10</v>
      </c>
    </row>
    <row r="38" spans="1:5" x14ac:dyDescent="0.2">
      <c r="A38" s="7" t="s">
        <v>64</v>
      </c>
      <c r="B38" s="15">
        <f>G31</f>
        <v>6.8401735068401726</v>
      </c>
      <c r="C38" s="2">
        <v>10</v>
      </c>
    </row>
    <row r="39" spans="1:5" x14ac:dyDescent="0.2">
      <c r="A39" s="16" t="s">
        <v>65</v>
      </c>
      <c r="B39" s="17">
        <f>SUM(B36:B38)</f>
        <v>11.845178511845177</v>
      </c>
      <c r="C39" s="16">
        <v>40</v>
      </c>
    </row>
  </sheetData>
  <mergeCells count="7">
    <mergeCell ref="A26:B26"/>
    <mergeCell ref="A34:E34"/>
    <mergeCell ref="A5:J5"/>
    <mergeCell ref="A6:B6"/>
    <mergeCell ref="A16:J16"/>
    <mergeCell ref="A17:B17"/>
    <mergeCell ref="A25:J25"/>
  </mergeCells>
  <dataValidations count="3">
    <dataValidation type="decimal" showInputMessage="1" showErrorMessage="1" sqref="C8:E12" xr:uid="{00000000-0002-0000-0700-000000000000}">
      <formula1>0</formula1>
      <formula2>4</formula2>
    </dataValidation>
    <dataValidation type="decimal" showInputMessage="1" showErrorMessage="1" sqref="C19:E21 C28:E30" xr:uid="{00000000-0002-0000-0700-000001000000}">
      <formula1>0</formula1>
      <formula2>3.33</formula2>
    </dataValidation>
    <dataValidation type="list" allowBlank="1" showInputMessage="1" showErrorMessage="1" sqref="H8:H12" xr:uid="{00000000-0002-0000-0700-000002000000}">
      <formula1>"✔️ Sí,🟡 Parcial,❌ No (no puntua)"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8"/>
  <sheetViews>
    <sheetView workbookViewId="0">
      <selection activeCell="H26" sqref="H26"/>
    </sheetView>
  </sheetViews>
  <sheetFormatPr baseColWidth="10" defaultColWidth="9.1640625" defaultRowHeight="15" x14ac:dyDescent="0.2"/>
  <cols>
    <col min="1" max="1" width="34" customWidth="1"/>
    <col min="2" max="2" width="34.83203125" customWidth="1"/>
    <col min="3" max="5" width="34" customWidth="1"/>
    <col min="6" max="6" width="25" customWidth="1"/>
    <col min="7" max="7" width="16.83203125" customWidth="1"/>
    <col min="8" max="8" width="17.83203125" customWidth="1"/>
    <col min="9" max="9" width="20" customWidth="1"/>
    <col min="10" max="10" width="13" hidden="1" customWidth="1"/>
  </cols>
  <sheetData>
    <row r="1" spans="1:10" x14ac:dyDescent="0.2">
      <c r="A1" s="8" t="s">
        <v>17</v>
      </c>
      <c r="B1" t="s">
        <v>18</v>
      </c>
    </row>
    <row r="2" spans="1:10" x14ac:dyDescent="0.2">
      <c r="A2" s="8" t="s">
        <v>19</v>
      </c>
      <c r="B2" s="14" t="s">
        <v>139</v>
      </c>
    </row>
    <row r="4" spans="1:10" x14ac:dyDescent="0.2">
      <c r="A4" s="34" t="s">
        <v>21</v>
      </c>
      <c r="B4" s="32"/>
      <c r="C4" s="32"/>
      <c r="D4" s="32"/>
      <c r="E4" s="32"/>
      <c r="F4" s="32"/>
      <c r="G4" s="32"/>
      <c r="H4" s="32"/>
      <c r="I4" s="32"/>
      <c r="J4" s="32"/>
    </row>
    <row r="5" spans="1:10" ht="32" customHeight="1" x14ac:dyDescent="0.2">
      <c r="A5" s="35" t="s">
        <v>22</v>
      </c>
      <c r="B5" s="36"/>
      <c r="C5" s="19" t="s">
        <v>23</v>
      </c>
      <c r="D5" s="20" t="s">
        <v>24</v>
      </c>
      <c r="E5" s="20" t="s">
        <v>25</v>
      </c>
      <c r="F5" s="22"/>
      <c r="G5" s="22"/>
      <c r="H5" s="22"/>
      <c r="I5" s="22"/>
      <c r="J5" s="21"/>
    </row>
    <row r="6" spans="1:10" ht="30" customHeight="1" x14ac:dyDescent="0.2">
      <c r="A6" s="23" t="s">
        <v>26</v>
      </c>
      <c r="B6" s="24" t="s">
        <v>27</v>
      </c>
      <c r="C6" s="25" t="s">
        <v>28</v>
      </c>
      <c r="D6" s="25" t="s">
        <v>29</v>
      </c>
      <c r="E6" s="25" t="s">
        <v>30</v>
      </c>
      <c r="F6" s="25" t="s">
        <v>31</v>
      </c>
      <c r="G6" s="25" t="s">
        <v>32</v>
      </c>
      <c r="H6" s="25" t="s">
        <v>33</v>
      </c>
      <c r="I6" s="25" t="s">
        <v>7</v>
      </c>
      <c r="J6" s="21"/>
    </row>
    <row r="7" spans="1:10" ht="16" customHeight="1" x14ac:dyDescent="0.2">
      <c r="A7" s="4">
        <v>1</v>
      </c>
      <c r="B7" s="1" t="s">
        <v>140</v>
      </c>
      <c r="C7" s="9">
        <v>4</v>
      </c>
      <c r="D7" s="9">
        <v>4</v>
      </c>
      <c r="E7" s="9">
        <v>4</v>
      </c>
      <c r="F7" s="10">
        <f>(C7+D7+E7)/3</f>
        <v>4</v>
      </c>
      <c r="G7" s="4"/>
      <c r="H7" s="4" t="s">
        <v>35</v>
      </c>
      <c r="I7" s="1"/>
    </row>
    <row r="8" spans="1:10" ht="30" customHeight="1" x14ac:dyDescent="0.2">
      <c r="A8" s="4">
        <v>2</v>
      </c>
      <c r="B8" s="1" t="s">
        <v>141</v>
      </c>
      <c r="C8" s="9">
        <v>2.5</v>
      </c>
      <c r="D8" s="9">
        <v>4</v>
      </c>
      <c r="E8" s="9">
        <v>3</v>
      </c>
      <c r="F8" s="10">
        <f>(C8+D8+E8)/3</f>
        <v>3.1666666666666665</v>
      </c>
      <c r="G8" s="4"/>
      <c r="H8" s="4" t="s">
        <v>35</v>
      </c>
      <c r="I8" s="1"/>
    </row>
    <row r="9" spans="1:10" ht="16" customHeight="1" x14ac:dyDescent="0.2">
      <c r="A9" s="4">
        <v>3</v>
      </c>
      <c r="B9" s="1" t="s">
        <v>142</v>
      </c>
      <c r="C9" s="9">
        <v>4</v>
      </c>
      <c r="D9" s="9">
        <v>4</v>
      </c>
      <c r="E9" s="9">
        <v>4</v>
      </c>
      <c r="F9" s="10">
        <f>(C9+D9+E9)/3</f>
        <v>4</v>
      </c>
      <c r="G9" s="4"/>
      <c r="H9" s="4" t="s">
        <v>35</v>
      </c>
      <c r="I9" s="1"/>
    </row>
    <row r="10" spans="1:10" ht="16" customHeight="1" x14ac:dyDescent="0.2">
      <c r="A10" s="4">
        <v>4</v>
      </c>
      <c r="B10" s="1" t="s">
        <v>143</v>
      </c>
      <c r="C10" s="9">
        <v>2.5</v>
      </c>
      <c r="D10" s="9">
        <v>4</v>
      </c>
      <c r="E10" s="9">
        <v>3</v>
      </c>
      <c r="F10" s="10">
        <f>(C10+D10+E10)/3</f>
        <v>3.1666666666666665</v>
      </c>
      <c r="G10" s="4"/>
      <c r="H10" s="4" t="s">
        <v>35</v>
      </c>
      <c r="I10" s="1"/>
    </row>
    <row r="11" spans="1:10" ht="16" customHeight="1" x14ac:dyDescent="0.2">
      <c r="A11" s="4">
        <v>5</v>
      </c>
      <c r="B11" s="1" t="s">
        <v>144</v>
      </c>
      <c r="C11" s="9">
        <v>2.5</v>
      </c>
      <c r="D11" s="9">
        <v>4</v>
      </c>
      <c r="E11" s="9">
        <v>3</v>
      </c>
      <c r="F11" s="10">
        <f>(C11+D11+E11)/3</f>
        <v>3.1666666666666665</v>
      </c>
      <c r="G11" s="4"/>
      <c r="H11" s="4" t="s">
        <v>35</v>
      </c>
      <c r="I11" s="1"/>
    </row>
    <row r="12" spans="1:10" x14ac:dyDescent="0.2">
      <c r="A12" s="11" t="s">
        <v>40</v>
      </c>
      <c r="F12" s="12">
        <f>IF(COUNTA(F7:F11)=0,"",AVERAGE(F7:F11))</f>
        <v>3.5</v>
      </c>
      <c r="G12" s="5">
        <f>IF(F12="","",F12*5)</f>
        <v>17.5</v>
      </c>
      <c r="H12" s="2"/>
      <c r="I12" s="2"/>
    </row>
    <row r="15" spans="1:10" x14ac:dyDescent="0.2">
      <c r="A15" s="33" t="s">
        <v>41</v>
      </c>
      <c r="B15" s="32"/>
      <c r="C15" s="32"/>
      <c r="D15" s="32"/>
      <c r="E15" s="32"/>
      <c r="F15" s="32"/>
      <c r="G15" s="32"/>
      <c r="H15" s="32"/>
      <c r="I15" s="32"/>
      <c r="J15" s="32"/>
    </row>
    <row r="16" spans="1:10" ht="61.5" customHeight="1" x14ac:dyDescent="0.2">
      <c r="A16" s="31" t="s">
        <v>22</v>
      </c>
      <c r="B16" s="32"/>
      <c r="C16" s="1" t="s">
        <v>42</v>
      </c>
      <c r="D16" s="1" t="s">
        <v>43</v>
      </c>
      <c r="E16" s="1" t="s">
        <v>44</v>
      </c>
      <c r="F16" s="2"/>
      <c r="G16" s="2"/>
      <c r="H16" s="2"/>
      <c r="I16" s="2"/>
    </row>
    <row r="17" spans="1:10" ht="46" customHeight="1" x14ac:dyDescent="0.2">
      <c r="A17" s="3" t="s">
        <v>26</v>
      </c>
      <c r="B17" s="3" t="s">
        <v>27</v>
      </c>
      <c r="C17" s="3" t="s">
        <v>45</v>
      </c>
      <c r="D17" s="3" t="s">
        <v>46</v>
      </c>
      <c r="E17" s="3" t="s">
        <v>47</v>
      </c>
      <c r="F17" s="3" t="s">
        <v>31</v>
      </c>
      <c r="G17" s="3" t="s">
        <v>32</v>
      </c>
      <c r="H17" s="3" t="s">
        <v>33</v>
      </c>
      <c r="I17" s="3" t="s">
        <v>7</v>
      </c>
    </row>
    <row r="18" spans="1:10" ht="30" customHeight="1" x14ac:dyDescent="0.2">
      <c r="A18" s="4">
        <v>1</v>
      </c>
      <c r="B18" s="1" t="s">
        <v>145</v>
      </c>
      <c r="C18" s="9">
        <v>3</v>
      </c>
      <c r="D18" s="9">
        <v>3.33</v>
      </c>
      <c r="E18" s="9">
        <v>3.33</v>
      </c>
      <c r="F18" s="10">
        <f>IF(COUNTA(C18:E18)=0,"",(C18+D18+E18)/3)</f>
        <v>3.22</v>
      </c>
      <c r="G18" s="4"/>
      <c r="H18" s="4" t="s">
        <v>35</v>
      </c>
      <c r="I18" s="1"/>
    </row>
    <row r="19" spans="1:10" ht="30" customHeight="1" x14ac:dyDescent="0.2">
      <c r="A19" s="4">
        <v>2</v>
      </c>
      <c r="B19" s="1" t="s">
        <v>146</v>
      </c>
      <c r="C19" s="9">
        <v>3.33</v>
      </c>
      <c r="D19" s="9">
        <v>3.33</v>
      </c>
      <c r="E19" s="9">
        <v>3.33</v>
      </c>
      <c r="F19" s="10">
        <f>IF(COUNTA(C19:E19)=0,"",(C19+D19+E19)/3)</f>
        <v>3.33</v>
      </c>
      <c r="G19" s="4"/>
      <c r="H19" s="4" t="s">
        <v>35</v>
      </c>
      <c r="I19" s="1"/>
    </row>
    <row r="20" spans="1:10" ht="16" customHeight="1" x14ac:dyDescent="0.2">
      <c r="A20" s="4">
        <v>3</v>
      </c>
      <c r="B20" s="1" t="s">
        <v>147</v>
      </c>
      <c r="C20" s="9">
        <v>2</v>
      </c>
      <c r="D20" s="9">
        <v>3.33</v>
      </c>
      <c r="E20" s="9">
        <v>2</v>
      </c>
      <c r="F20" s="10">
        <f>IF(COUNTA(C20:E20)=0,"",(C20+D20+E20)/3)</f>
        <v>2.4433333333333334</v>
      </c>
      <c r="G20" s="4"/>
      <c r="H20" s="4" t="s">
        <v>35</v>
      </c>
      <c r="I20" s="1"/>
    </row>
    <row r="21" spans="1:10" x14ac:dyDescent="0.2">
      <c r="A21" s="11" t="s">
        <v>40</v>
      </c>
      <c r="F21" s="12">
        <f>IF(COUNTA(F18:F20)=0,"",AVERAGE(F18:F20))</f>
        <v>2.9977777777777779</v>
      </c>
      <c r="G21" s="5">
        <f>IF(F21="","",(F21/3.33)*10)</f>
        <v>9.0023356690023366</v>
      </c>
      <c r="H21" s="2"/>
      <c r="I21" s="2"/>
    </row>
    <row r="24" spans="1:10" x14ac:dyDescent="0.2">
      <c r="A24" s="33" t="s">
        <v>50</v>
      </c>
      <c r="B24" s="32"/>
      <c r="C24" s="32"/>
      <c r="D24" s="32"/>
      <c r="E24" s="32"/>
      <c r="F24" s="32"/>
      <c r="G24" s="32"/>
      <c r="H24" s="32"/>
      <c r="I24" s="32"/>
      <c r="J24" s="32"/>
    </row>
    <row r="25" spans="1:10" ht="63" customHeight="1" x14ac:dyDescent="0.2">
      <c r="A25" s="31" t="s">
        <v>22</v>
      </c>
      <c r="B25" s="32"/>
      <c r="C25" s="1" t="s">
        <v>51</v>
      </c>
      <c r="D25" s="1" t="s">
        <v>52</v>
      </c>
      <c r="E25" s="1" t="s">
        <v>53</v>
      </c>
      <c r="F25" s="2"/>
      <c r="G25" s="2"/>
      <c r="H25" s="2"/>
      <c r="I25" s="2"/>
    </row>
    <row r="26" spans="1:10" ht="62.25" customHeight="1" x14ac:dyDescent="0.2">
      <c r="A26" s="3" t="s">
        <v>26</v>
      </c>
      <c r="B26" s="3" t="s">
        <v>27</v>
      </c>
      <c r="C26" s="3" t="s">
        <v>54</v>
      </c>
      <c r="D26" s="3" t="s">
        <v>55</v>
      </c>
      <c r="E26" s="3" t="s">
        <v>56</v>
      </c>
      <c r="F26" s="3" t="s">
        <v>31</v>
      </c>
      <c r="G26" s="3" t="s">
        <v>32</v>
      </c>
      <c r="H26" s="3"/>
      <c r="I26" s="3" t="s">
        <v>7</v>
      </c>
    </row>
    <row r="27" spans="1:10" ht="30" customHeight="1" x14ac:dyDescent="0.2">
      <c r="A27" s="4">
        <v>1</v>
      </c>
      <c r="B27" s="1" t="s">
        <v>148</v>
      </c>
      <c r="C27" s="9">
        <v>3</v>
      </c>
      <c r="D27" s="9">
        <v>3</v>
      </c>
      <c r="E27" s="9">
        <v>3</v>
      </c>
      <c r="F27" s="10">
        <f>IF(COUNTA(C27:E27)=0,"",(C27+D27+E27)/3)</f>
        <v>3</v>
      </c>
      <c r="G27" s="4"/>
      <c r="H27" s="4"/>
      <c r="I27" s="1"/>
    </row>
    <row r="28" spans="1:10" ht="30" customHeight="1" x14ac:dyDescent="0.2">
      <c r="A28" s="4">
        <v>2</v>
      </c>
      <c r="B28" s="1" t="s">
        <v>149</v>
      </c>
      <c r="C28" s="9">
        <v>3</v>
      </c>
      <c r="D28" s="9">
        <v>3</v>
      </c>
      <c r="E28" s="9">
        <v>3</v>
      </c>
      <c r="F28" s="10">
        <f>IF(COUNTA(C28:E28)=0,"",(C28+D28+E28)/3)</f>
        <v>3</v>
      </c>
      <c r="G28" s="4"/>
      <c r="H28" s="4"/>
      <c r="I28" s="1"/>
    </row>
    <row r="29" spans="1:10" ht="16" customHeight="1" x14ac:dyDescent="0.2">
      <c r="A29" s="4">
        <v>3</v>
      </c>
      <c r="B29" s="1" t="s">
        <v>150</v>
      </c>
      <c r="C29" s="9">
        <v>3</v>
      </c>
      <c r="D29" s="9">
        <v>3.33</v>
      </c>
      <c r="E29" s="9">
        <v>3</v>
      </c>
      <c r="F29" s="10">
        <f>IF(COUNTA(C29:E29)=0,"",(C29+D29+E29)/3)</f>
        <v>3.11</v>
      </c>
      <c r="G29" s="4"/>
      <c r="H29" s="4"/>
      <c r="I29" s="1"/>
    </row>
    <row r="30" spans="1:10" x14ac:dyDescent="0.2">
      <c r="A30" s="11" t="s">
        <v>40</v>
      </c>
      <c r="F30" s="12">
        <f>IF(COUNTA(F27:F29)=0,"",AVERAGE(F27:F29))</f>
        <v>3.0366666666666666</v>
      </c>
      <c r="G30" s="5">
        <f>IF(F30="","",(F30/3.33)*10)</f>
        <v>9.1191191191191194</v>
      </c>
      <c r="H30" s="2"/>
      <c r="I30" s="2"/>
    </row>
    <row r="33" spans="1:5" x14ac:dyDescent="0.2">
      <c r="A33" s="33" t="s">
        <v>79</v>
      </c>
      <c r="B33" s="32"/>
      <c r="C33" s="32"/>
      <c r="D33" s="32"/>
      <c r="E33" s="32"/>
    </row>
    <row r="34" spans="1:5" x14ac:dyDescent="0.2">
      <c r="A34" s="6" t="s">
        <v>59</v>
      </c>
      <c r="B34" s="6" t="s">
        <v>60</v>
      </c>
      <c r="C34" s="6" t="s">
        <v>61</v>
      </c>
    </row>
    <row r="35" spans="1:5" x14ac:dyDescent="0.2">
      <c r="A35" s="7" t="s">
        <v>62</v>
      </c>
      <c r="B35" s="15">
        <f>G12</f>
        <v>17.5</v>
      </c>
      <c r="C35" s="2">
        <v>20</v>
      </c>
    </row>
    <row r="36" spans="1:5" x14ac:dyDescent="0.2">
      <c r="A36" s="7" t="s">
        <v>63</v>
      </c>
      <c r="B36" s="15">
        <f>G21</f>
        <v>9.0023356690023366</v>
      </c>
      <c r="C36" s="2">
        <v>10</v>
      </c>
    </row>
    <row r="37" spans="1:5" x14ac:dyDescent="0.2">
      <c r="A37" s="7" t="s">
        <v>64</v>
      </c>
      <c r="B37" s="15">
        <f>G30</f>
        <v>9.1191191191191194</v>
      </c>
      <c r="C37" s="2">
        <v>10</v>
      </c>
    </row>
    <row r="38" spans="1:5" x14ac:dyDescent="0.2">
      <c r="A38" s="16" t="s">
        <v>65</v>
      </c>
      <c r="B38" s="17">
        <f>SUM(B35:B37)</f>
        <v>35.621454788121454</v>
      </c>
      <c r="C38" s="16">
        <v>40</v>
      </c>
    </row>
  </sheetData>
  <mergeCells count="7">
    <mergeCell ref="A25:B25"/>
    <mergeCell ref="A33:E33"/>
    <mergeCell ref="A4:J4"/>
    <mergeCell ref="A5:B5"/>
    <mergeCell ref="A15:J15"/>
    <mergeCell ref="A16:B16"/>
    <mergeCell ref="A24:J24"/>
  </mergeCells>
  <dataValidations count="3">
    <dataValidation type="decimal" showInputMessage="1" showErrorMessage="1" sqref="C7:E11" xr:uid="{00000000-0002-0000-0800-000000000000}">
      <formula1>0</formula1>
      <formula2>4</formula2>
    </dataValidation>
    <dataValidation type="decimal" showInputMessage="1" showErrorMessage="1" sqref="C18:E20 C27:E29" xr:uid="{00000000-0002-0000-0800-000001000000}">
      <formula1>0</formula1>
      <formula2>3.33</formula2>
    </dataValidation>
    <dataValidation type="list" allowBlank="1" showInputMessage="1" showErrorMessage="1" sqref="H18:H20 H7:H11" xr:uid="{00000000-0002-0000-0800-000002000000}">
      <formula1>"✔️ Sí,🟡 Parcial,❌ No (no puntua)"</formula1>
    </dataValidation>
  </dataValidations>
  <pageMargins left="0.75" right="0.75" top="1" bottom="1" header="0.5" footer="0.5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ex7g9XXz0WhRLmxRGdAXCZPIP1Wv+YXgIlMCNOQMazM=</DigestValue>
    </Reference>
    <Reference Type="http://www.w3.org/2000/09/xmldsig#Object" URI="#idOfficeObject">
      <DigestMethod Algorithm="http://www.w3.org/2001/04/xmlenc#sha256"/>
      <DigestValue>hLlE9ilaYASjz+v5oKQ1s5/jMdMPZGRPumbaaaYst+8=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2R1qTFxvil9CfqmFS4TQcJn/KwEfFvZpMVgiXNzMw8I=</DigestValue>
    </Reference>
  </SignedInfo>
  <SignatureValue>dMbypYuJ1y4b8RvQUHU7b659Bs08QSA7FEqkBthufiv30gDItK57hHQEr2G82e4IGRcmDC+fDcae
UqsaVpJ7yNT462J71CYVgYp70R1rLkLkVpdj1k0MHeK2ZSg56nSxPnLwJGCoAu7E5wrY6v2Ykayu
PTMZ5Fyf+VqU5TM1J6sHcHRxbWX+QLop7NYvUbjfsRNopJpKJbljtseTcq0rnKb5hO4+9p+W0UFF
+7WU3xO7kgsJiIXo/Abu8vVvEvGr6IiudT0q4msr9uwVZk6C7Qj4a+E8t51OCK824YFbRplwEywg
a4Bz4TNH05O1f0VVzGCw9NJ209P3taGHMvEKYg==</SignatureValue>
  <KeyInfo>
    <X509Data>
      <X509Certificate>MIIHFTCCBf2gAwIBAgIQC6glJHVOOiOnG+z0G1YboDANBgkqhkiG9w0BAQsFADCBiDELMAkGA1UEBhMCRVMxMzAxBgNVBAoMKkNPTlNPUkNJIEFETUlOSVNUUkFDSU8gT0JFUlRBIERFIENBVEFMVU5ZQTEqMCgGA1UECwwhU2VydmVpcyBQw7pibGljcyBkZSBDZXJ0aWZpY2FjacOzMRgwFgYDVQQDDA9FQy1TZWN0b3JQdWJsaWMwHhcNMjMwOTIwMTEzNDMyWhcNMjcwOTIwMTEzNDMxWjCB+TELMAkGA1UEBhMCRVMxGzAZBgNVBAoMEkFqdW50YW1lbnQgZGUgU2FsdDEYMBYGA1UEYQwPVkFURVMtUDE3MTY0MDBFMSowKAYDVQQLDCFUcmViYWxsYWRvciBww7pibGljIGRlIG5pdmVsbCBhbHQxJjAkBgNVBAQMHURJQVogVklMQU5PVkEgLSBETkkgNDA0NDM0NTlZMQ8wDQYDVQQqDAZYQVZJRVIxGDAWBgNVBAUTD0lEQ0VTLTQwNDQzNDU5WTE0MDIGA1UEAwwrWEFWSUVSIERJQVogVklMQU5PVkEgLSBETkkgNDA0NDM0NTlZIChUQ0FUKTCCASIwDQYJKoZIhvcNAQEBBQADggEPADCCAQoCggEBAJi0Xj6jVYwkn45v37sGumaeugIM8l6ejjODx/QkUCeu61ZDVyYSVZxgMkRPD2MTbifZnEE1dDMFansctGzd2OaCnlUEx9cyq+pzbHASNht/tXazbKP9FWarxznas5VR+eBo950K16OPW4xgMsgTsJcoxZouzf7QSyQgGJl3IPcA29LdXCxbxWR8PORfxJeP2cQKEsU8m1XS8cpyWp94MArSlvVx4blDc7qGPKEsTLlXrWJQgbM9ofQefmmGr3GnW54hVewGKk3/HmGCX08GgalLoa+3zv+7bdtdT+OmOJlmP/TuZg4vaRr8rQMkh06NQKiUUEWNnaB1XM9B7wXJbF0CAwEAAaOCAwYwggMCMAwGA1UdEwEB/wQCMAAwHwYDVR0jBBgwFoAURzzeFHe7ak9HkakC/9QG4XPc4tkwdgYIKwYBBQUHAQEEajBoMEEGCCsGAQUFBzAChjVodHRwOi8vd3d3LmNhdGNlcnQuY2F0L2Rlc2NhcnJlZ2EvZWMtc2VjdG9ycHVibGljLmNydDAjBggrBgEFBQcwAYYXaHR0cDovL29jc3AuY2F0Y2VydC5jYXQwSgYDVR0RBEMwQYEUWEFWSUVSLkRJQVpAU0FMVC5DQVSgKQYKKwYBBAGCNxQCA6AbDBlYQVZJRVIuRElBWkBET01TQUxULkxPQ0FMMIHzBgNVHSAEgeswgegwgdoGDCsGAQQB9XgBAwJSAjCByTAxBggrBgEFBQcCARYlaHR0cHM6Ly93d3cuYW9jLmNhdC9DQVRDZXJ0L1JlZ3VsYWNpbzCBkwYIKwYBBQUHAgIwgYYMgYNDZXJ0aWZpY2F0IGVsZWN0csOybmljIGRlIHRyZWJhbGxhZG9yIHDDumJsaWMgZGUgbml2ZWxsIGFsdC4gQWRyZcOnYSBpIE5JRiBkZWwgcHJlc3RhZG9yOiBWaWEgTGFpZXRhbmEgMjYgMDgwMDMgQmFyY2Vsb25hIFEwODAxMTc1QTAJBgcEAIvsQAECMCkGA1UdJQQiMCAGCCsGAQUFBwMCBggrBgEFBQcDBAYKKwYBBAGCNxQCAjB6BggrBgEFBQcBAwRuMGwwCAYGBACORgEBMAsGBgQAjkYBAwIBDzAIBgYEAI5GAQQwEwYGBACORgEGMAkGBwQAjkYBBgEwNAYGBACORgEFMCowKBYiaHR0cHM6Ly93d3cuYW9jLmNhdC9jYXRjZXJ0L3Bkc19lbhMCZW4wQQYDVR0fBDowODA2oDSgMoYwaHR0cDovL2Vwc2NkLmNhdGNlcnQubmV0L2NybC9lYy1zZWN0b3JwdWJsaWMuY3JsMB0GA1UdDgQWBBRfZqcPro0ZOF3BldBq5bYzpWR/OjAOBgNVHQ8BAf8EBAMCBeAwDQYJKoZIhvcNAQELBQADggEBAHzHD5tsduKqAvXmXtjO9BNosd34yaTY+hKHXnBeBx2g96rISjjCJevkyH4DyEqXCfP7+z38jNUgsx5McAtCDtfSuS22mRXytfrei20X8HAsf4moqxdEjDx2PEKXOPndYjEeT231Cm8gBWcTVACJLrL4AJD2IDygVydFX3B452QpCiv596fGIG5N2GYuwQik/uQgVpZZD4ElIQNbN45hpz+67RadrIrxHzLYVurN/fBANyR/n4gO+ZswVS5UX4B3+ccMYiisD5NBUEq0pGi80r5H1Jzg1Xm9TY2FKqgPfvxYxAuDIBbbjC08n+6awS48KihXMBqHpbvezUwf39VsCIY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lrVg9fRbRhzj3L8+QGHmJxgMb7HDoVSIZJmZnPkf+bw=</DigestValue>
      </Reference>
      <Reference URI="/xl/calcChain.xml?ContentType=application/vnd.openxmlformats-officedocument.spreadsheetml.calcChain+xml">
        <DigestMethod Algorithm="http://www.w3.org/2001/04/xmlenc#sha256"/>
        <DigestValue>PDxE0W0EYdX4GRZZRnQQ+FdMQSUoVY6RJ0ERhzX9/jQ=</DigestValue>
      </Reference>
      <Reference URI="/xl/sharedStrings.xml?ContentType=application/vnd.openxmlformats-officedocument.spreadsheetml.sharedStrings+xml">
        <DigestMethod Algorithm="http://www.w3.org/2001/04/xmlenc#sha256"/>
        <DigestValue>/PfY1WLIpGv5WGym86QfCjUIm3VP3CRc8oumGd1PVPI=</DigestValue>
      </Reference>
      <Reference URI="/xl/styles.xml?ContentType=application/vnd.openxmlformats-officedocument.spreadsheetml.styles+xml">
        <DigestMethod Algorithm="http://www.w3.org/2001/04/xmlenc#sha256"/>
        <DigestValue>Mma1KHrJTceY77vszMlctOC2rw/0Nzw9oqBjcH8dWL0=</DigestValue>
      </Reference>
      <Reference URI="/xl/theme/theme1.xml?ContentType=application/vnd.openxmlformats-officedocument.theme+xml">
        <DigestMethod Algorithm="http://www.w3.org/2001/04/xmlenc#sha256"/>
        <DigestValue>FWE3rC1/rnTgKG30fE0cdeZdXvFFX/dMTUYXau8G/lY=</DigestValue>
      </Reference>
      <Reference URI="/xl/workbook.xml?ContentType=application/vnd.openxmlformats-officedocument.spreadsheetml.sheet.main+xml">
        <DigestMethod Algorithm="http://www.w3.org/2001/04/xmlenc#sha256"/>
        <DigestValue>c5ZCZSdtwHfuEYJXuF+JBKyB6zCmDi8uKWQV08LPChI=</DigestValue>
      </Reference>
      <Reference URI="/xl/worksheets/sheet1.xml?ContentType=application/vnd.openxmlformats-officedocument.spreadsheetml.worksheet+xml">
        <DigestMethod Algorithm="http://www.w3.org/2001/04/xmlenc#sha256"/>
        <DigestValue>EWyBgR1K8dOOfF1WWTa+KUbmjk3r6jeXdOiZ/J4UCrM=</DigestValue>
      </Reference>
      <Reference URI="/xl/worksheets/sheet2.xml?ContentType=application/vnd.openxmlformats-officedocument.spreadsheetml.worksheet+xml">
        <DigestMethod Algorithm="http://www.w3.org/2001/04/xmlenc#sha256"/>
        <DigestValue>gLSzD2XjfmiNJB5Gn+G5WB6W0qNmS34BVDZbx1tk5aA=</DigestValue>
      </Reference>
      <Reference URI="/xl/worksheets/sheet3.xml?ContentType=application/vnd.openxmlformats-officedocument.spreadsheetml.worksheet+xml">
        <DigestMethod Algorithm="http://www.w3.org/2001/04/xmlenc#sha256"/>
        <DigestValue>+4Z5ferJClHkziE12oSb7+wNM1afipkgJ7PnQo3fU7Q=</DigestValue>
      </Reference>
      <Reference URI="/xl/worksheets/sheet4.xml?ContentType=application/vnd.openxmlformats-officedocument.spreadsheetml.worksheet+xml">
        <DigestMethod Algorithm="http://www.w3.org/2001/04/xmlenc#sha256"/>
        <DigestValue>Xc+FHqH6ELHFwOdvZawfMDnuhaKF9Lc7THkCmiKFH54=</DigestValue>
      </Reference>
      <Reference URI="/xl/worksheets/sheet5.xml?ContentType=application/vnd.openxmlformats-officedocument.spreadsheetml.worksheet+xml">
        <DigestMethod Algorithm="http://www.w3.org/2001/04/xmlenc#sha256"/>
        <DigestValue>iHNMxyvIKyFMoaaJWJkw1ntG58EZQURJj3CvjNi33aI=</DigestValue>
      </Reference>
      <Reference URI="/xl/worksheets/sheet6.xml?ContentType=application/vnd.openxmlformats-officedocument.spreadsheetml.worksheet+xml">
        <DigestMethod Algorithm="http://www.w3.org/2001/04/xmlenc#sha256"/>
        <DigestValue>9QUF3yR8NIyi5V0cxqUOtWpSdY8j17dodN1qhLj95Ig=</DigestValue>
      </Reference>
      <Reference URI="/xl/worksheets/sheet7.xml?ContentType=application/vnd.openxmlformats-officedocument.spreadsheetml.worksheet+xml">
        <DigestMethod Algorithm="http://www.w3.org/2001/04/xmlenc#sha256"/>
        <DigestValue>iqmW6bVrrfp3F8QEmJtHcHuqWoElIm4050S2rRHeSqs=</DigestValue>
      </Reference>
      <Reference URI="/xl/worksheets/sheet8.xml?ContentType=application/vnd.openxmlformats-officedocument.spreadsheetml.worksheet+xml">
        <DigestMethod Algorithm="http://www.w3.org/2001/04/xmlenc#sha256"/>
        <DigestValue>B4NX39c3MT7GyYubA0Nz7EZ35c6LCbmmfmPo6qeNToQ=</DigestValue>
      </Reference>
      <Reference URI="/xl/worksheets/sheet9.xml?ContentType=application/vnd.openxmlformats-officedocument.spreadsheetml.worksheet+xml">
        <DigestMethod Algorithm="http://www.w3.org/2001/04/xmlenc#sha256"/>
        <DigestValue>8gixOsKLcq9AS5xZAF/1NJVaPeULO/iBB1b1uCC7ka0=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2026-01-11T17:23:17Z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2026-01-11T17:23:17Z</xd:SigningTime>
          <xd:SigningCertificate>
            <xd:Cert>
              <xd:CertDigest>
                <DigestMethod Algorithm="http://www.w3.org/2001/04/xmlenc#sha256"/>
                <DigestValue>G/k2Uh5agm6wlee/pXDUIzK97n4iIE7XuZreKhPd+8o=</DigestValue>
              </xd:CertDigest>
              <xd:IssuerSerial>
                <X509IssuerName>CN=EC-SectorPublic, OU=Serveis Públics de Certificació, O=CONSORCI ADMINISTRACIO OBERTA DE CATALUNYA, C=ES</X509IssuerName>
                <X509SerialNumber>15494567163541428186817682159835683744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Creó y aprobó este documento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F4zCCBMugAwIBAgIQcbBlOXyOB9JUGpZ/dVk3kjANBgkqhkiG9w0BAQsFADCB8zELMAkGA1UEBhMCRVMxOzA5BgNVBAoTMkFnZW5jaWEgQ2F0YWxhbmEgZGUgQ2VydGlmaWNhY2lvIChOSUYgUS0wODAxMTc2LUkpMSgwJgYDVQQLEx9TZXJ2ZWlzIFB1YmxpY3MgZGUgQ2VydGlmaWNhY2lvMTUwMwYDVQQLEyxWZWdldSBodHRwczovL3d3dy5jYXRjZXJ0Lm5ldC92ZXJhcnJlbCAoYykwMzE1MDMGA1UECxMsSmVyYXJxdWlhIEVudGl0YXRzIGRlIENlcnRpZmljYWNpbyBDYXRhbGFuZXMxDzANBgNVBAMTBkVDLUFDQzAeFw0xNDA5MTgwODIzMjdaFw0zMDA5MTgwODIzMjdaMIGIMQswCQYDVQQGEwJFUzEzMDEGA1UECgwqQ09OU09SQ0kgQURNSU5JU1RSQUNJTyBPQkVSVEEgREUgQ0FUQUxVTllBMSowKAYDVQQLDCFTZXJ2ZWlzIFDDumJsaWNzIGRlIENlcnRpZmljYWNpw7MxGDAWBgNVBAMMD0VDLVNlY3RvclB1YmxpYzCCASIwDQYJKoZIhvcNAQEBBQADggEPADCCAQoCggEBAMuuTjExvPHbEfGJ3MU9RznScEIL86TETwZTO1GZsF1vRrGAJBV3QcXSXp9/r5h7cyq19DKLTiqRtKmnwSDfQCHbtv4mIJWc8mbEZCRwQ2fp1TRV1YGFnUZghLh32PjSrjlcZcTH5rAaS8uGXdITf4Amms9wa+Ax705XFCd52sjiB4qUJtp6hMC7ECCHjWbLw0Akp4vPiPfbhLAxg400869eaMyEdkQsQYxgzyrEE9moNFRV66y3iB8env1QmN/NkMqdKlgy86HP22PrSed4fONGSB2mz/Ti4qfGY1eoroPnm5Q8IiWtvfDaBKi/DW5j+ogUJ7+2w6fMAbVZUsHWo8MCAwEAAaOCAdowggHWMBIGA1UdEwEB/wQIMAYBAf8CAQAwDgYDVR0PAQH/BAQDAgEGMB0GA1UdDgQWBBRHPN4Ud7tqT0eRqQL/1Abhc9zi2TAfBgNVHSMEGDAWgBSgw4tEqjelRb+XgFrR8Xiim+ldjTCB1gYDVR0gBIHOMIHLMIHIBgRVHSAAMIG/MDEGCCsGAQUFBwIBFiVodHRwczovL3d3dy5hb2MuY2F0L0NBVENlcnQvUmVndWxhY2lvMIGJBggrBgEFBQcCAjB9DHtBcXVlc3QgY2VydGlmaWNhdCDDqXMgZW3DqHMgw7puaWNhIGkgZXhjbHVzaXZhbWVudCBhIEVudGl0YXRzIGRlIENlcnRpZmljYWNpw7MuIFZlZ2V1IGh0dHBzOi8vd3d3LmFvYy5jYXQvQ0FUQ2VydC9SZWd1bGFjaW8wMwYIKwYBBQUHAQEEJzAlMCMGCCsGAQUFBzABhhdodHRwOi8vb2NzcC5jYXRjZXJ0LmNhdDBiBgNVHR8EWzBZMFegVaBThidodHRwOi8vZXBzY2QuY2F0Y2VydC5uZXQvY3JsL2VjLWFjYy5jcmyGKGh0dHA6Ly9lcHNjZDIuY2F0Y2VydC5uZXQvY3JsL2VjLWFjYy5jcmwwDQYJKoZIhvcNAQELBQADggEBADMRO0eqGiqUdIFFbxqwKXh+K6rXGJAnfgYI4bABMbbIAZaDklfwXj23BO8JxLPMzgIilTXgswBSZTbTVEujYQfP+lrUjP1ZG2XFPM+vKzsyF4K3s3FyfjdRmj0chun0Flao+gd9nl6j7ySzHspZb1u/i0LSz4/48mY+pTxT1HCVw4zvzm9E9X26uKxn/UikI9B5EECHGChxw5Cx1RSF7THvhEBXfCQ6wsY632uvhi/H4QAkzmOZkh1PVzzehlsK2telJGfAt+xIxLHYvRUOTC5MRpSt2EzqvTjdsC8gKzGvgqYEhZBqrq7VPnbUX9LuF9aeJlZXPsfNRaIkAJW8smo=</xd:EncapsulatedX509Certificate>
            <xd:EncapsulatedX509Certificate>MIIFVjCCBD6gAwIBAgIQ7is969Qh3hSoYqwE893EATANBgkqhkiG9w0BAQUFADCB8zELMAkGA1UEBhMCRVMxOzA5BgNVBAoTMkFnZW5jaWEgQ2F0YWxhbmEgZGUgQ2VydGlmaWNhY2lvIChOSUYgUS0wODAxMTc2LUkpMSgwJgYDVQQLEx9TZXJ2ZWlzIFB1YmxpY3MgZGUgQ2VydGlmaWNhY2lvMTUwMwYDVQQLEyxWZWdldSBodHRwczovL3d3dy5jYXRjZXJ0Lm5ldC92ZXJhcnJlbCAoYykwMzE1MDMGA1UECxMsSmVyYXJxdWlhIEVudGl0YXRzIGRlIENlcnRpZmljYWNpbyBDYXRhbGFuZXMxDzANBgNVBAMTBkVDLUFDQzAeFw0wMzAxMDcyMzAwMDBaFw0zMTAxMDcyMjU5NTlaMIHzMQswCQYDVQQGEwJFUzE7MDkGA1UEChMyQWdlbmNpYSBDYXRhbGFuYSBkZSBDZXJ0aWZpY2FjaW8gKE5JRiBRLTA4MDExNzYtSSkxKDAmBgNVBAsTH1NlcnZlaXMgUHVibGljcyBkZSBDZXJ0aWZpY2FjaW8xNTAzBgNVBAsTLFZlZ2V1IGh0dHBzOi8vd3d3LmNhdGNlcnQubmV0L3ZlcmFycmVsIChjKTAzMTUwMwYDVQQLEyxKZXJhcnF1aWEgRW50aXRhdHMgZGUgQ2VydGlmaWNhY2lvIENhdGFsYW5lczEPMA0GA1UEAxMGRUMtQUNDMIIBIjANBgkqhkiG9w0BAQEFAAOCAQ8AMIIBCgKCAQEAsyLHT+KXQpWIR4NA9h0X84NzJB5R85iKw5K4/0CQBXCHYMkAqbWUZRkiFRfCQ2xmRJoNBD45b6VLeqpjt4pEndljkYRm4CgPukLjbo73FCeTae6RDqNfDrHrZqJyTxIThmV6PttPB/SnCWDaOkKZx7J/sxaVHMf5NLWUhdWZXqBIoH7nF2W4onW4HvPlQn2v7fOKSGRdghST2MDk/7NQcvJ29rNdQlB50JQ+awwAvthrDk4q7D7SzIKiGGUzE3eeml0aE9jD2z3Il3rucO2n5nzbcc8tlGLfbdb1OL4/pYUKGbio2Al1QnDE6u/LDsg0qBIimAy4E5S2S+zw0JDnJwIDAQABo4HjMIHgMB0GA1UdEQQWMBSBEmVjX2FjY0BjYXRjZXJ0Lm5ldDAPBgNVHRMBAf8EBTADAQH/MA4GA1UdDwEB/wQEAwIBBjAdBgNVHQ4EFgQUoMOLRKo3pUW/l4Ba0fF4opvpXY0wfwYDVR0gBHgwdjB0BgsrBgEEAfV4AQMBCjBlMCwGCCsGAQUFBwIBFiBodHRwczovL3d3dy5jYXRjZXJ0Lm5ldC92ZXJhcnJlbDA1BggrBgEFBQcCAjApGidWZWdldSBodHRwczovL3d3dy5jYXRjZXJ0Lm5ldC92ZXJhcnJlbCAwDQYJKoZIhvcNAQEFBQADggEBAKBIW4IB9k1IuDlVNZyAelOZ1Vr/sXE7zDkJlF7W2u++AVtd0x7Y/X1PzaBB4DSTv8vihpw3kpBWHNzrKQXlxJ7HNd+KDM3FIUPpqojlNcAZQmNaAl6kSBg6hW/cnbw/nZzBh7h6YQjpdwt/cKt63dmXLGQehb+8dJahw3oS7AwaboMMPOhyRp/7SNVel+axofjk70YllJyJ22k4vuxcDlbHZVHlUIiIv0LVKz3l+bqeLrPK9HOSAgu+TGbrIP65y7WZf+a2E/rKS03Z7lNGBjvGTq2TWoF+bCpLagVFjPIhpDGQh2xlnJ2lYJU6Un/10asIbvPuW/mIPX64b24D5EI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Resum Valoració Lot 4</vt:lpstr>
      <vt:lpstr>Empresa 1</vt:lpstr>
      <vt:lpstr>Empresa 2</vt:lpstr>
      <vt:lpstr>Empresa 3</vt:lpstr>
      <vt:lpstr>Empresa 4</vt:lpstr>
      <vt:lpstr>Empresa 5</vt:lpstr>
      <vt:lpstr>Empresa 6</vt:lpstr>
      <vt:lpstr>Empresa 7</vt:lpstr>
      <vt:lpstr>Empresa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Microsoft Office User</cp:lastModifiedBy>
  <cp:lastPrinted>2025-12-09T10:41:49Z</cp:lastPrinted>
  <dcterms:created xsi:type="dcterms:W3CDTF">2025-11-05T19:29:18Z</dcterms:created>
  <dcterms:modified xsi:type="dcterms:W3CDTF">2025-12-11T19:27:07Z</dcterms:modified>
</cp:coreProperties>
</file>