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180" yWindow="555" windowWidth="28800" windowHeight="16755" tabRatio="788"/>
  </bookViews>
  <sheets>
    <sheet name="Resum Valoració Lot 2" sheetId="7" r:id="rId1"/>
    <sheet name="Empresa 1" sheetId="1" r:id="rId2"/>
    <sheet name="Empresa 2" sheetId="2" r:id="rId3"/>
    <sheet name="Empresa 3" sheetId="3" r:id="rId4"/>
    <sheet name="Empresa 4" sheetId="4" r:id="rId5"/>
    <sheet name="Empresa 5" sheetId="5" r:id="rId6"/>
    <sheet name="Empresa 6" sheetId="6" r:id="rId7"/>
    <sheet name="Empresa 6 (2)" sheetId="11" r:id="rId8"/>
    <sheet name="Empresa 7" sheetId="8" r:id="rId9"/>
    <sheet name="Empresa 8" sheetId="9" r:id="rId10"/>
    <sheet name="Empresa 9" sheetId="10" r:id="rId1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G30" i="10"/>
  <c r="G30" i="9"/>
  <c r="G31" i="8"/>
  <c r="G31" i="11"/>
  <c r="G31" i="6"/>
  <c r="G31" i="5"/>
  <c r="G30" i="4"/>
  <c r="G30" i="3"/>
  <c r="G30" i="2"/>
  <c r="G30" i="1"/>
  <c r="F28" i="1"/>
  <c r="F29" i="1"/>
  <c r="F28" i="2"/>
  <c r="F29" i="2"/>
  <c r="F28" i="3"/>
  <c r="F29" i="3"/>
  <c r="F28" i="4"/>
  <c r="F29" i="4"/>
  <c r="F29" i="5"/>
  <c r="F30" i="5"/>
  <c r="F28" i="5"/>
  <c r="F29" i="6"/>
  <c r="F30" i="6"/>
  <c r="F28" i="6"/>
  <c r="F28" i="11"/>
  <c r="F29" i="11"/>
  <c r="F30" i="11"/>
  <c r="F29" i="8"/>
  <c r="F30" i="8"/>
  <c r="F28" i="8"/>
  <c r="F28" i="9"/>
  <c r="F29" i="9"/>
  <c r="F28" i="10"/>
  <c r="F29" i="10"/>
  <c r="F27" i="10"/>
  <c r="F27" i="9"/>
  <c r="F27" i="4"/>
  <c r="F27" i="3"/>
  <c r="F27" i="2"/>
  <c r="F27" i="1"/>
  <c r="G21" i="10"/>
  <c r="G21" i="9"/>
  <c r="G22" i="8"/>
  <c r="G22" i="11"/>
  <c r="G22" i="6"/>
  <c r="G21" i="4"/>
  <c r="G21" i="3"/>
  <c r="G21" i="2"/>
  <c r="G21" i="1"/>
  <c r="F19" i="1"/>
  <c r="F20" i="1"/>
  <c r="F19" i="2"/>
  <c r="F20" i="2"/>
  <c r="F19" i="3"/>
  <c r="F20" i="3"/>
  <c r="F19" i="4"/>
  <c r="F20" i="4"/>
  <c r="F20" i="5"/>
  <c r="F21" i="5"/>
  <c r="G22" i="5" s="1"/>
  <c r="F19" i="5"/>
  <c r="F20" i="6"/>
  <c r="F21" i="6"/>
  <c r="F19" i="6"/>
  <c r="F19" i="11"/>
  <c r="F20" i="11"/>
  <c r="F21" i="11"/>
  <c r="F20" i="8"/>
  <c r="F21" i="8"/>
  <c r="F19" i="8"/>
  <c r="F19" i="9"/>
  <c r="F20" i="9"/>
  <c r="F19" i="10"/>
  <c r="F20" i="10"/>
  <c r="F18" i="10"/>
  <c r="F18" i="9"/>
  <c r="F18" i="4"/>
  <c r="F18" i="3"/>
  <c r="F18" i="2"/>
  <c r="F18" i="1"/>
  <c r="F8" i="3"/>
  <c r="F9" i="3"/>
  <c r="F10" i="3"/>
  <c r="F11" i="3"/>
  <c r="F8" i="4"/>
  <c r="F9" i="4"/>
  <c r="F10" i="4"/>
  <c r="F11" i="4"/>
  <c r="F9" i="5"/>
  <c r="F10" i="5"/>
  <c r="F11" i="5"/>
  <c r="F12" i="5"/>
  <c r="G13" i="5" s="1"/>
  <c r="F9" i="6"/>
  <c r="F10" i="6"/>
  <c r="F11" i="6"/>
  <c r="F12" i="6"/>
  <c r="F9" i="11"/>
  <c r="F10" i="11"/>
  <c r="F11" i="11"/>
  <c r="F12" i="11"/>
  <c r="F9" i="8"/>
  <c r="F10" i="8"/>
  <c r="F11" i="8"/>
  <c r="F12" i="8"/>
  <c r="G13" i="8" s="1"/>
  <c r="F8" i="9"/>
  <c r="F9" i="9"/>
  <c r="F10" i="9"/>
  <c r="F11" i="9"/>
  <c r="F7" i="9"/>
  <c r="F8" i="10"/>
  <c r="F9" i="10"/>
  <c r="F10" i="10"/>
  <c r="F11" i="10"/>
  <c r="F7" i="10"/>
  <c r="F8" i="8"/>
  <c r="F8" i="11"/>
  <c r="F8" i="6"/>
  <c r="F8" i="5"/>
  <c r="F7" i="4"/>
  <c r="F7" i="3"/>
  <c r="F7" i="2"/>
  <c r="G13" i="11"/>
  <c r="G13" i="6"/>
  <c r="F8" i="2"/>
  <c r="F9" i="2"/>
  <c r="F10" i="2"/>
  <c r="F11" i="2"/>
  <c r="F8" i="1"/>
  <c r="F9" i="1"/>
  <c r="F10" i="1"/>
  <c r="F11" i="1"/>
  <c r="C11" i="7" l="1"/>
  <c r="C10" i="7"/>
  <c r="C9" i="7"/>
  <c r="C8" i="7"/>
  <c r="C7" i="7"/>
  <c r="C6" i="7"/>
  <c r="C5" i="7"/>
  <c r="C4" i="7"/>
  <c r="C3" i="7"/>
  <c r="C2" i="7"/>
  <c r="G8" i="7" l="1"/>
  <c r="F30" i="10"/>
  <c r="B37" i="10" s="1"/>
  <c r="F11" i="7" s="1"/>
  <c r="F22" i="8"/>
  <c r="B37" i="8" s="1"/>
  <c r="E9" i="7" s="1"/>
  <c r="B11" i="7"/>
  <c r="B10" i="7"/>
  <c r="B9" i="7"/>
  <c r="F22" i="6"/>
  <c r="B37" i="6" s="1"/>
  <c r="E7" i="7" s="1"/>
  <c r="B7" i="7"/>
  <c r="B6" i="7"/>
  <c r="F21" i="4"/>
  <c r="B36" i="4" s="1"/>
  <c r="E5" i="7" s="1"/>
  <c r="B5" i="7"/>
  <c r="F30" i="3"/>
  <c r="B37" i="3" s="1"/>
  <c r="F4" i="7" s="1"/>
  <c r="B4" i="7"/>
  <c r="B3" i="7"/>
  <c r="F30" i="1"/>
  <c r="B2" i="7"/>
  <c r="B37" i="1" l="1"/>
  <c r="F2" i="7" s="1"/>
  <c r="F13" i="11"/>
  <c r="B36" i="11" s="1"/>
  <c r="F30" i="9"/>
  <c r="B37" i="9" s="1"/>
  <c r="F10" i="7" s="1"/>
  <c r="F31" i="5"/>
  <c r="B38" i="5" s="1"/>
  <c r="F6" i="7" s="1"/>
  <c r="F12" i="4"/>
  <c r="F21" i="1"/>
  <c r="F30" i="2"/>
  <c r="B37" i="2" s="1"/>
  <c r="F3" i="7" s="1"/>
  <c r="F21" i="2"/>
  <c r="B36" i="2" s="1"/>
  <c r="E3" i="7" s="1"/>
  <c r="F12" i="1"/>
  <c r="G12" i="1" s="1"/>
  <c r="F21" i="10"/>
  <c r="B36" i="10" s="1"/>
  <c r="E11" i="7" s="1"/>
  <c r="F12" i="10"/>
  <c r="F21" i="9"/>
  <c r="B36" i="9" s="1"/>
  <c r="E10" i="7" s="1"/>
  <c r="F12" i="9"/>
  <c r="F13" i="8"/>
  <c r="B36" i="8" s="1"/>
  <c r="F31" i="8"/>
  <c r="B38" i="8" s="1"/>
  <c r="F9" i="7" s="1"/>
  <c r="F22" i="11"/>
  <c r="B37" i="11" s="1"/>
  <c r="F31" i="11"/>
  <c r="B38" i="11" s="1"/>
  <c r="F31" i="6"/>
  <c r="B38" i="6" s="1"/>
  <c r="F7" i="7" s="1"/>
  <c r="F13" i="6"/>
  <c r="B36" i="6" s="1"/>
  <c r="F22" i="5"/>
  <c r="B37" i="5" s="1"/>
  <c r="E6" i="7" s="1"/>
  <c r="F13" i="5"/>
  <c r="B36" i="5" s="1"/>
  <c r="F12" i="2"/>
  <c r="F21" i="3"/>
  <c r="B36" i="3" s="1"/>
  <c r="E4" i="7" s="1"/>
  <c r="F12" i="3"/>
  <c r="F30" i="4"/>
  <c r="B37" i="4" s="1"/>
  <c r="F5" i="7" s="1"/>
  <c r="D9" i="7"/>
  <c r="B39" i="6" l="1"/>
  <c r="G7" i="7" s="1"/>
  <c r="B39" i="5"/>
  <c r="G6" i="7" s="1"/>
  <c r="G12" i="10"/>
  <c r="B35" i="10" s="1"/>
  <c r="G12" i="9"/>
  <c r="B35" i="9" s="1"/>
  <c r="G12" i="4"/>
  <c r="B35" i="4" s="1"/>
  <c r="G12" i="3"/>
  <c r="B35" i="3" s="1"/>
  <c r="G12" i="2"/>
  <c r="B35" i="2" s="1"/>
  <c r="D6" i="7"/>
  <c r="B35" i="1"/>
  <c r="D2" i="7" s="1"/>
  <c r="B36" i="1"/>
  <c r="B39" i="11"/>
  <c r="B39" i="8"/>
  <c r="G9" i="7" s="1"/>
  <c r="D7" i="7"/>
  <c r="D11" i="7" l="1"/>
  <c r="B38" i="10"/>
  <c r="G11" i="7" s="1"/>
  <c r="D10" i="7"/>
  <c r="B38" i="9"/>
  <c r="G10" i="7" s="1"/>
  <c r="D5" i="7"/>
  <c r="B38" i="4"/>
  <c r="G5" i="7" s="1"/>
  <c r="D4" i="7"/>
  <c r="B38" i="3"/>
  <c r="G4" i="7" s="1"/>
  <c r="D3" i="7"/>
  <c r="B38" i="2"/>
  <c r="G3" i="7" s="1"/>
  <c r="E2" i="7"/>
  <c r="B38" i="1"/>
  <c r="G2" i="7" s="1"/>
</calcChain>
</file>

<file path=xl/sharedStrings.xml><?xml version="1.0" encoding="utf-8"?>
<sst xmlns="http://schemas.openxmlformats.org/spreadsheetml/2006/main" count="801" uniqueCount="181">
  <si>
    <t>Lot:</t>
  </si>
  <si>
    <t>Servei de continguts digitals (Lot 2)</t>
  </si>
  <si>
    <t>Licitador:</t>
  </si>
  <si>
    <t>Empresa 1</t>
  </si>
  <si>
    <t>CRITERI 1 — Trajectòria professional en comunicació digital en l'àmbit cultural (fins a 20 punts)</t>
  </si>
  <si>
    <t>Aspectes a valorar (descripció i pes)</t>
  </si>
  <si>
    <t>Nº</t>
  </si>
  <si>
    <t>Títol / descripció de l'acció / experiència</t>
  </si>
  <si>
    <t>Punts criteri</t>
  </si>
  <si>
    <t>Doc acreditativa (✔️)</t>
  </si>
  <si>
    <t>Observacions</t>
  </si>
  <si>
    <t>Mitjana total criteri</t>
  </si>
  <si>
    <t>CRITERI 2 — Coneixement i experiència pràctica en la producció i gestió de continguts digitals (fins a 10 punts)</t>
  </si>
  <si>
    <t>CRITERI 3 — Capacitat estratègica i alineació amb els objectius comunicatius d’El Canal (fins a 10 punts)</t>
  </si>
  <si>
    <t>Adequació a El Canal (0–3,33)</t>
  </si>
  <si>
    <t>RESUM FINAL SOBRE B (fins a 40 punts)</t>
  </si>
  <si>
    <t>Criteri</t>
  </si>
  <si>
    <t>Puntuació final</t>
  </si>
  <si>
    <t>Pes màxim</t>
  </si>
  <si>
    <t>TOTAL SOBRE B</t>
  </si>
  <si>
    <t>Empresa 2</t>
  </si>
  <si>
    <t>Empresa 3</t>
  </si>
  <si>
    <t>Empresa 4</t>
  </si>
  <si>
    <t>Empresa 5</t>
  </si>
  <si>
    <t>Empresa 6</t>
  </si>
  <si>
    <t>Empresa</t>
  </si>
  <si>
    <t>Nom empresa</t>
  </si>
  <si>
    <t>Criteri 1</t>
  </si>
  <si>
    <t>Criteri 2</t>
  </si>
  <si>
    <t>Criteri 3</t>
  </si>
  <si>
    <t>TOTAL (40)</t>
  </si>
  <si>
    <t>Empresa 7</t>
  </si>
  <si>
    <t>Empresa 8</t>
  </si>
  <si>
    <t>Empresa 9</t>
  </si>
  <si>
    <t>Pau Rodriguez Carreño</t>
  </si>
  <si>
    <t>Festival Z</t>
  </si>
  <si>
    <t>Documentals Catalan Arts ICEC</t>
  </si>
  <si>
    <t>Teaser "Que s'acabi el món és culpa meva"</t>
  </si>
  <si>
    <t>Projectes educatius Teatre Municipal Girona</t>
  </si>
  <si>
    <t>Grau Arts Escèniques ERAM UdG</t>
  </si>
  <si>
    <t>Spot Festival Z 2025</t>
  </si>
  <si>
    <t>Experiència en rols de responsabilitat (0–4)</t>
  </si>
  <si>
    <t>Diversitat de canals i formats treballats(0–4)</t>
  </si>
  <si>
    <t>Especialització, abast i continuïtat dels projectes (0–4)</t>
  </si>
  <si>
    <t>Ús de gestors web i plataformes de newsletters (0–3,33)</t>
  </si>
  <si>
    <t>Adaptació de continguts a públics, canals i formats (0–3,33)</t>
  </si>
  <si>
    <t>Ús professional de xarxes socials i eines gràfiques/audiovisuals (0–3,33)</t>
  </si>
  <si>
    <t>Enfocament cap a la comunicació dels processos de creació i residència (0–3,33)</t>
  </si>
  <si>
    <t>Criteris estratègics, innovació i visió a mig termini  (0–3,33)</t>
  </si>
  <si>
    <t>spot corporatiu - manifest.</t>
  </si>
  <si>
    <t>Mostres audiovisuals de resultat: del procés al producte.</t>
  </si>
  <si>
    <t>Audiovisuals de proximitat sobre les residències.</t>
  </si>
  <si>
    <t>🟡 Parcial</t>
  </si>
  <si>
    <t>Joan Cotés Fàbregas</t>
  </si>
  <si>
    <t>La Volta - Plataforma industries creatives de Girona.</t>
  </si>
  <si>
    <t>El Canal - Salt - Comunicació</t>
  </si>
  <si>
    <t>Palma Creativa - Xarxa indústries creatives de Palma.</t>
  </si>
  <si>
    <t>Girona Crea - Marca cultural i comunitat creativa de Girona.</t>
  </si>
  <si>
    <t>Companyia Maria AntÒnia Oliver i Associació EIMA</t>
  </si>
  <si>
    <t>Implantació marca creativa de Palma.</t>
  </si>
  <si>
    <t xml:space="preserve">Implantació marca creativa La Volta </t>
  </si>
  <si>
    <t>Concepció i desplegament de la comunitat creativa i marca cutlural Girona Crea.</t>
  </si>
  <si>
    <t>Videopodcast procéssos de creació residents.</t>
  </si>
  <si>
    <t>El Canal = Creació</t>
  </si>
  <si>
    <t>Restructuració i segmanetació dels butlletins mensuals</t>
  </si>
  <si>
    <t>Richard Schmutz</t>
  </si>
  <si>
    <t>✔️ Sí</t>
  </si>
  <si>
    <t>R2Y Mediamatik</t>
  </si>
  <si>
    <t>Junguen Theater Bern KTB</t>
  </si>
  <si>
    <t>els últims dies de la humanitat K.Kraus</t>
  </si>
  <si>
    <t>CITAUG Projecte número 4</t>
  </si>
  <si>
    <t>Goulag, le peule des Zeks</t>
  </si>
  <si>
    <t>Vinca Cinema</t>
  </si>
  <si>
    <t>Industrienacht schweiz</t>
  </si>
  <si>
    <t>Ampliar el lloc web i automatitzar processos</t>
  </si>
  <si>
    <t>Curtmetratge documental sobre el canal</t>
  </si>
  <si>
    <t>Presentacions de projectes - curtmetratges</t>
  </si>
  <si>
    <t>Carolina Dimitrov</t>
  </si>
  <si>
    <t>Memoria corresponent al lot 3</t>
  </si>
  <si>
    <t>En un document a part</t>
  </si>
  <si>
    <t xml:space="preserve">En un document a part </t>
  </si>
  <si>
    <t>Serie de contenidos "entre bastidores"</t>
  </si>
  <si>
    <t>Newsletter mensual segmentada "El Canal al Dia"</t>
  </si>
  <si>
    <t>Creación contenidos con las compañias residentes</t>
  </si>
  <si>
    <t>Falta part de la memòria, valorar si s'ha d'exclure o requerir</t>
  </si>
  <si>
    <t>Tekla Solutions SL</t>
  </si>
  <si>
    <t>Professional:</t>
  </si>
  <si>
    <t>Jordina Juncosa Teixidor</t>
  </si>
  <si>
    <t>❌ No (no puntua)</t>
  </si>
  <si>
    <t>No hi ha CV ni documentació justificativa</t>
  </si>
  <si>
    <t>Pla Roig - Un espació de cultura</t>
  </si>
  <si>
    <t>Asociación Indigo</t>
  </si>
  <si>
    <t>Fundació Arcadi</t>
  </si>
  <si>
    <t>Mediambient Santa Coloma de Farners</t>
  </si>
  <si>
    <t>Promoció económinca sostenible Cellera de Ter</t>
  </si>
  <si>
    <t>Fundació Arcadi - Campanya recerca fibrosi quísitica</t>
  </si>
  <si>
    <t>no cultural</t>
  </si>
  <si>
    <t>Estrategia audiovisual pr negoci local</t>
  </si>
  <si>
    <t>no cultural ni diu d'on.</t>
  </si>
  <si>
    <t>Comunicació empresa serveis energètics</t>
  </si>
  <si>
    <t>Mostra de processos creatius en temps real o mini vídeos ràpids</t>
  </si>
  <si>
    <t>Estratègia de comunitat i intereacció amb el públic</t>
  </si>
  <si>
    <t>Creació d'un hub digital de coneixement i difusió cultural</t>
  </si>
  <si>
    <t>Empresa 6 (2)</t>
  </si>
  <si>
    <t>Alter Sinergies S.L.</t>
  </si>
  <si>
    <t>Alda Rodriguez i Comas</t>
  </si>
  <si>
    <t>(a)phonica Festival de la Veu de Banyoles</t>
  </si>
  <si>
    <t>Comunicació i premsa Auditori de Girona</t>
  </si>
  <si>
    <t>Festival Càntut</t>
  </si>
  <si>
    <t>Festival de Jazz de Vic</t>
  </si>
  <si>
    <t>Festival Cantilafont</t>
  </si>
  <si>
    <t>Procés participatiu Capseta de música Cantut</t>
  </si>
  <si>
    <t>Crida per la creació de la imatge gràfica (a)phonica 2025</t>
  </si>
  <si>
    <t>Recopilació de cançons de transmisió oral CÀNTUT</t>
  </si>
  <si>
    <t>Segmentació de la comunicació El Canal</t>
  </si>
  <si>
    <t>Arxiu de reportatges sobre els artitstes i els proceéssos de creació.</t>
  </si>
  <si>
    <t>Galeria online d'artistes i companyies vinculades a El Canal</t>
  </si>
  <si>
    <t xml:space="preserve">Professional II: </t>
  </si>
  <si>
    <t>Albert Olivas i Hugas</t>
  </si>
  <si>
    <t>Consultoria especialitzada en comunicació i públics culturals: Un a UN.</t>
  </si>
  <si>
    <t>Direcció i gestió de continguts BITO - Temporada Alta</t>
  </si>
  <si>
    <t>Pla Estratègic de públics dels teatre familiar a Catalunya</t>
  </si>
  <si>
    <t>Pla de comunicació i públics RECOMANA</t>
  </si>
  <si>
    <t>Ànima Lliure - Activació de públics</t>
  </si>
  <si>
    <t>Segmanetació de públics, amb atenció als professionals del Festival Z</t>
  </si>
  <si>
    <t>Concepte i transformació pel rellançament de xarxes socials de cultura Banyoles.</t>
  </si>
  <si>
    <t>Pla de comunicació Cor de Teatre</t>
  </si>
  <si>
    <t>Eduard Galià Pla</t>
  </si>
  <si>
    <t>AEIOU Estudi Creatiu S.L.</t>
  </si>
  <si>
    <t>Programació Ateneu de Celrà</t>
  </si>
  <si>
    <t>Feina feta per l'empresa</t>
  </si>
  <si>
    <t>festival NEU</t>
  </si>
  <si>
    <t>Exposicions Bòlid CentreD'arts Contemporani de Girona</t>
  </si>
  <si>
    <t>Molt genèric</t>
  </si>
  <si>
    <t>Festival Girona a Cappella</t>
  </si>
  <si>
    <t>El Canal</t>
  </si>
  <si>
    <t>Girona Cultura i Girona Crea</t>
  </si>
  <si>
    <t>Promocional Marrecs de Salt</t>
  </si>
  <si>
    <t>Casa Cultura Girona</t>
  </si>
  <si>
    <t>sense desenvolupar</t>
  </si>
  <si>
    <t>Estudi de mercat […]</t>
  </si>
  <si>
    <t>Estudi i valoració de les accions de comunicació per establir necessitat i objectius.</t>
  </si>
  <si>
    <t>Valoració de les dues anteriors […]</t>
  </si>
  <si>
    <t>Núria Surrell Rafat</t>
  </si>
  <si>
    <t>El Canal Salt</t>
  </si>
  <si>
    <t>Festival Sismògraf</t>
  </si>
  <si>
    <t>Olot Cultura</t>
  </si>
  <si>
    <t>Digital de cultura Núvol</t>
  </si>
  <si>
    <t>Revista Magrana</t>
  </si>
  <si>
    <t>Butlletins mensuals El Canal</t>
  </si>
  <si>
    <t>Relatoria Jornades de dramaturgia El Canal</t>
  </si>
  <si>
    <t>Càpsules de vídeo Museus d'Olot per a XXSS</t>
  </si>
  <si>
    <t>Sèrie de vídeos "allò que no es veu"</t>
  </si>
  <si>
    <t>Campanyes digitals temàtiques</t>
  </si>
  <si>
    <t>Contngut interactiu instagram</t>
  </si>
  <si>
    <t>Jordi Arranz Costa</t>
  </si>
  <si>
    <t>Festival Talarn Músic Experiènce 2025</t>
  </si>
  <si>
    <t>Festival Internacional de màgia de Figueres</t>
  </si>
  <si>
    <t>80è aniversari Grup Tamuntana</t>
  </si>
  <si>
    <t>No exclusivament cultural</t>
  </si>
  <si>
    <t>Festival Sons del Món</t>
  </si>
  <si>
    <t>Festival Acústica</t>
  </si>
  <si>
    <t>Narratives digitals sobre processos de creació i residències</t>
  </si>
  <si>
    <t>Estratègia segmentada per captar i fidelitzar publics digitals</t>
  </si>
  <si>
    <t>Plataforma digital centralitzada de visibilitat i interacció</t>
  </si>
  <si>
    <t>1.</t>
  </si>
  <si>
    <t>2.</t>
  </si>
  <si>
    <t>3.</t>
  </si>
  <si>
    <t>Professionals</t>
  </si>
  <si>
    <t>LOT 2</t>
  </si>
  <si>
    <t xml:space="preserve">Ús de gestors web i plataformes de newsletters </t>
  </si>
  <si>
    <t xml:space="preserve">Ús professional de xarxes socials i eines gràfiques/audiovisuals </t>
  </si>
  <si>
    <t xml:space="preserve">Adaptació de continguts a públics, canals i formats </t>
  </si>
  <si>
    <t xml:space="preserve">Adequació i realisme de les propostes </t>
  </si>
  <si>
    <t>Enfocament cap a la comunicació dels processos de creació i residència</t>
  </si>
  <si>
    <t>Criteris estratègics, innovació i visió a mig termini</t>
  </si>
  <si>
    <t xml:space="preserve">Mitjana acció </t>
  </si>
  <si>
    <t>Experiència en rols de responsabilitat</t>
  </si>
  <si>
    <t>Diversitat de canals i formats treballats</t>
  </si>
  <si>
    <t>Especialització, abast i continuïtat dels projectes</t>
  </si>
  <si>
    <t>Mitjana acció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</si>
</sst>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7" fillId="2" borderId="4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</cellXfs>
  <cellStyles count="5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pane ySplit="1" topLeftCell="A2" activePane="bottomLeft" state="frozen"/>
      <selection pane="bottomLeft" activeCell="B18" sqref="B18"/>
    </sheetView>
  </sheetViews>
  <sheetFormatPr baseColWidth="10" defaultColWidth="9.140625" defaultRowHeight="15" x14ac:dyDescent="0.25"/>
  <cols>
    <col min="1" max="1" width="12.42578125" customWidth="1"/>
    <col min="2" max="3" width="24.28515625" customWidth="1"/>
    <col min="4" max="6" width="13.42578125" customWidth="1"/>
    <col min="7" max="7" width="16.140625" customWidth="1"/>
    <col min="8" max="8" width="53.42578125" customWidth="1"/>
  </cols>
  <sheetData>
    <row r="1" spans="1:8" x14ac:dyDescent="0.25">
      <c r="A1" s="23" t="s">
        <v>25</v>
      </c>
      <c r="B1" s="24" t="s">
        <v>26</v>
      </c>
      <c r="C1" s="24" t="s">
        <v>168</v>
      </c>
      <c r="D1" s="23" t="s">
        <v>27</v>
      </c>
      <c r="E1" s="23" t="s">
        <v>28</v>
      </c>
      <c r="F1" s="23" t="s">
        <v>29</v>
      </c>
      <c r="G1" s="23" t="s">
        <v>30</v>
      </c>
      <c r="H1" s="7" t="s">
        <v>10</v>
      </c>
    </row>
    <row r="2" spans="1:8" x14ac:dyDescent="0.25">
      <c r="A2" s="8" t="s">
        <v>3</v>
      </c>
      <c r="B2" s="19" t="str">
        <f>'Empresa 1'!B2</f>
        <v>Pau Rodriguez Carreño</v>
      </c>
      <c r="C2" s="19" t="str">
        <f>'Empresa 1'!B2</f>
        <v>Pau Rodriguez Carreño</v>
      </c>
      <c r="D2" s="14">
        <f>'Empresa 1'!B35</f>
        <v>15.5</v>
      </c>
      <c r="E2" s="14">
        <f>'Empresa 1'!B36</f>
        <v>7.5608942275608948</v>
      </c>
      <c r="F2" s="14">
        <f>'Empresa 1'!B37</f>
        <v>9.0090090090090094</v>
      </c>
      <c r="G2" s="5">
        <f>'Empresa 1'!B38</f>
        <v>32.0699032365699</v>
      </c>
      <c r="H2" s="2"/>
    </row>
    <row r="3" spans="1:8" x14ac:dyDescent="0.25">
      <c r="A3" s="8" t="s">
        <v>20</v>
      </c>
      <c r="B3" s="19" t="str">
        <f>'Empresa 2'!B2</f>
        <v>Joan Cotés Fàbregas</v>
      </c>
      <c r="C3" s="19" t="str">
        <f>'Empresa 2'!B2</f>
        <v>Joan Cotés Fàbregas</v>
      </c>
      <c r="D3" s="14">
        <f>'Empresa 2'!B35</f>
        <v>16</v>
      </c>
      <c r="E3" s="14">
        <f>'Empresa 2'!B36</f>
        <v>9.282615949282615</v>
      </c>
      <c r="F3" s="14">
        <f>'Empresa 2'!B37</f>
        <v>8.8421755088421765</v>
      </c>
      <c r="G3" s="5">
        <f>'Empresa 2'!B38</f>
        <v>34.12479145812479</v>
      </c>
      <c r="H3" s="2"/>
    </row>
    <row r="4" spans="1:8" x14ac:dyDescent="0.25">
      <c r="A4" s="8" t="s">
        <v>21</v>
      </c>
      <c r="B4" s="19" t="str">
        <f>'Empresa 3'!B2</f>
        <v>Richard Schmutz</v>
      </c>
      <c r="C4" s="19" t="str">
        <f>'Empresa 3'!B2</f>
        <v>Richard Schmutz</v>
      </c>
      <c r="D4" s="14">
        <f>'Empresa 3'!B35</f>
        <v>10.5</v>
      </c>
      <c r="E4" s="14">
        <f>'Empresa 3'!B36</f>
        <v>7.1705038371705037</v>
      </c>
      <c r="F4" s="14">
        <f>'Empresa 3'!B37</f>
        <v>6.1728395061728403</v>
      </c>
      <c r="G4" s="5">
        <f>'Empresa 3'!B38</f>
        <v>23.843343343343342</v>
      </c>
      <c r="H4" s="2"/>
    </row>
    <row r="5" spans="1:8" x14ac:dyDescent="0.25">
      <c r="A5" s="8" t="s">
        <v>22</v>
      </c>
      <c r="B5" s="19" t="str">
        <f>'Empresa 4'!B2</f>
        <v>Carolina Dimitrov</v>
      </c>
      <c r="C5" s="19" t="str">
        <f>'Empresa 4'!B2</f>
        <v>Carolina Dimitrov</v>
      </c>
      <c r="D5" s="14">
        <f>'Empresa 4'!B35</f>
        <v>0</v>
      </c>
      <c r="E5" s="14">
        <f>'Empresa 4'!B36</f>
        <v>0</v>
      </c>
      <c r="F5" s="14">
        <f>'Empresa 4'!B37</f>
        <v>6.1728395061728403</v>
      </c>
      <c r="G5" s="5">
        <f>'Empresa 4'!B38</f>
        <v>6.1728395061728403</v>
      </c>
      <c r="H5" s="2" t="s">
        <v>84</v>
      </c>
    </row>
    <row r="6" spans="1:8" x14ac:dyDescent="0.25">
      <c r="A6" s="8" t="s">
        <v>23</v>
      </c>
      <c r="B6" s="19" t="str">
        <f>'Empresa 5'!B2</f>
        <v>Tekla Solutions SL</v>
      </c>
      <c r="C6" s="19" t="str">
        <f>'Empresa 5'!B3</f>
        <v>Jordina Juncosa Teixidor</v>
      </c>
      <c r="D6" s="14">
        <f>'Empresa 5'!B36</f>
        <v>0</v>
      </c>
      <c r="E6" s="14">
        <f>'Empresa 5'!B37</f>
        <v>0</v>
      </c>
      <c r="F6" s="14">
        <f>'Empresa 5'!B38</f>
        <v>8.8088088088088092</v>
      </c>
      <c r="G6" s="5">
        <f>'Empresa 5'!B39</f>
        <v>8.8088088088088092</v>
      </c>
      <c r="H6" s="2" t="s">
        <v>89</v>
      </c>
    </row>
    <row r="7" spans="1:8" x14ac:dyDescent="0.25">
      <c r="A7" s="8" t="s">
        <v>24</v>
      </c>
      <c r="B7" s="19" t="str">
        <f>'Empresa 6'!B2</f>
        <v>Alter Sinergies S.L.</v>
      </c>
      <c r="C7" s="19" t="str">
        <f>'Empresa 6'!B3</f>
        <v>Alda Rodriguez i Comas</v>
      </c>
      <c r="D7" s="14">
        <f>'Empresa 6'!B36</f>
        <v>20</v>
      </c>
      <c r="E7" s="14">
        <f>'Empresa 6'!B37</f>
        <v>9.3093093093093096</v>
      </c>
      <c r="F7" s="14">
        <f>'Empresa 6'!B38</f>
        <v>9.6696696696696698</v>
      </c>
      <c r="G7" s="5">
        <f>'Empresa 6'!B39</f>
        <v>38.978978978978979</v>
      </c>
      <c r="H7" s="2"/>
    </row>
    <row r="8" spans="1:8" x14ac:dyDescent="0.25">
      <c r="A8" s="8" t="s">
        <v>103</v>
      </c>
      <c r="B8" s="19" t="s">
        <v>104</v>
      </c>
      <c r="C8" s="19" t="str">
        <f>'Empresa 6 (2)'!B3</f>
        <v>Albert Olivas i Hugas</v>
      </c>
      <c r="D8" s="14">
        <v>13</v>
      </c>
      <c r="E8" s="14">
        <v>8.51</v>
      </c>
      <c r="F8" s="14">
        <v>9.7100000000000009</v>
      </c>
      <c r="G8" s="5">
        <f>SUM(D8:F8)</f>
        <v>31.22</v>
      </c>
      <c r="H8" s="2"/>
    </row>
    <row r="9" spans="1:8" x14ac:dyDescent="0.25">
      <c r="A9" s="8" t="s">
        <v>31</v>
      </c>
      <c r="B9" s="19" t="str">
        <f>'Empresa 7'!B2</f>
        <v>AEIOU Estudi Creatiu S.L.</v>
      </c>
      <c r="C9" s="19" t="str">
        <f>'Empresa 7'!B3</f>
        <v>Eduard Galià Pla</v>
      </c>
      <c r="D9" s="14">
        <f>'Empresa 7'!B36</f>
        <v>16.666666666666668</v>
      </c>
      <c r="E9" s="14">
        <f>'Empresa 7'!B37</f>
        <v>9.0090090090090094</v>
      </c>
      <c r="F9" s="14">
        <f>'Empresa 7'!B38</f>
        <v>1.5015015015015014</v>
      </c>
      <c r="G9" s="20">
        <f>'Empresa 7'!B39</f>
        <v>27.177177177177178</v>
      </c>
      <c r="H9" s="2"/>
    </row>
    <row r="10" spans="1:8" x14ac:dyDescent="0.25">
      <c r="A10" s="8" t="s">
        <v>32</v>
      </c>
      <c r="B10" s="19" t="str">
        <f>'Empresa 8'!B2</f>
        <v>Núria Surrell Rafat</v>
      </c>
      <c r="C10" s="19" t="str">
        <f>'Empresa 8'!B2</f>
        <v>Núria Surrell Rafat</v>
      </c>
      <c r="D10" s="14">
        <f>'Empresa 8'!B35</f>
        <v>11.833333333333332</v>
      </c>
      <c r="E10" s="14">
        <f>'Empresa 8'!B36</f>
        <v>6.1728395061728394</v>
      </c>
      <c r="F10" s="14">
        <f>'Empresa 8'!B37</f>
        <v>8.0080080080080069</v>
      </c>
      <c r="G10" s="20">
        <f>'Empresa 8'!B38</f>
        <v>26.014180847514176</v>
      </c>
      <c r="H10" s="2"/>
    </row>
    <row r="11" spans="1:8" x14ac:dyDescent="0.25">
      <c r="A11" s="8" t="s">
        <v>33</v>
      </c>
      <c r="B11" s="19" t="str">
        <f>'Empresa 9'!B2</f>
        <v>Jordi Arranz Costa</v>
      </c>
      <c r="C11" s="19" t="str">
        <f>'Empresa 9'!B2</f>
        <v>Jordi Arranz Costa</v>
      </c>
      <c r="D11" s="14">
        <f>'Empresa 9'!B35</f>
        <v>14.633333333333333</v>
      </c>
      <c r="E11" s="14">
        <f>'Empresa 9'!B36</f>
        <v>8.6720053386720046</v>
      </c>
      <c r="F11" s="14">
        <f>'Empresa 9'!B37</f>
        <v>7.2839506172839483</v>
      </c>
      <c r="G11" s="20">
        <f>'Empresa 9'!B38</f>
        <v>30.589289289289287</v>
      </c>
      <c r="H11" s="2"/>
    </row>
    <row r="13" spans="1:8" x14ac:dyDescent="0.25">
      <c r="A13" s="25" t="s">
        <v>169</v>
      </c>
    </row>
  </sheetData>
  <pageMargins left="0.75" right="0.75" top="1" bottom="1" header="0.5" footer="0.5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1" workbookViewId="0">
      <selection activeCell="G30" sqref="G30"/>
    </sheetView>
  </sheetViews>
  <sheetFormatPr baseColWidth="10" defaultColWidth="9.140625" defaultRowHeight="15" x14ac:dyDescent="0.25"/>
  <cols>
    <col min="1" max="1" width="34" customWidth="1"/>
    <col min="2" max="2" width="34.85546875" customWidth="1"/>
    <col min="3" max="5" width="34" customWidth="1"/>
    <col min="6" max="6" width="25" customWidth="1"/>
    <col min="7" max="7" width="16.85546875" customWidth="1"/>
    <col min="8" max="8" width="17.85546875" customWidth="1"/>
    <col min="9" max="9" width="20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143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3.950000000000003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176</v>
      </c>
      <c r="G6" s="3" t="s">
        <v>8</v>
      </c>
      <c r="H6" s="3" t="s">
        <v>9</v>
      </c>
      <c r="I6" s="3" t="s">
        <v>10</v>
      </c>
    </row>
    <row r="7" spans="1:10" x14ac:dyDescent="0.25">
      <c r="A7" s="4">
        <v>1</v>
      </c>
      <c r="B7" s="1" t="s">
        <v>144</v>
      </c>
      <c r="C7" s="10">
        <v>2</v>
      </c>
      <c r="D7" s="10">
        <v>3.5</v>
      </c>
      <c r="E7" s="10">
        <v>3.5</v>
      </c>
      <c r="F7" s="11">
        <f>IF(COUNTA(C7:E7)=0,"",(C7 + D7 + E7)/3)</f>
        <v>3</v>
      </c>
      <c r="G7" s="4"/>
      <c r="H7" s="4" t="s">
        <v>66</v>
      </c>
      <c r="I7" s="1"/>
    </row>
    <row r="8" spans="1:10" x14ac:dyDescent="0.25">
      <c r="A8" s="4">
        <v>2</v>
      </c>
      <c r="B8" s="1" t="s">
        <v>145</v>
      </c>
      <c r="C8" s="10">
        <v>2</v>
      </c>
      <c r="D8" s="10">
        <v>3</v>
      </c>
      <c r="E8" s="10">
        <v>3</v>
      </c>
      <c r="F8" s="11">
        <f t="shared" ref="F8:F11" si="0">IF(COUNTA(C8:E8)=0,"",(C8 + D8 + E8)/3)</f>
        <v>2.6666666666666665</v>
      </c>
      <c r="G8" s="4"/>
      <c r="H8" s="4" t="s">
        <v>66</v>
      </c>
      <c r="I8" s="1"/>
    </row>
    <row r="9" spans="1:10" x14ac:dyDescent="0.25">
      <c r="A9" s="4">
        <v>3</v>
      </c>
      <c r="B9" s="1" t="s">
        <v>146</v>
      </c>
      <c r="C9" s="10">
        <v>2</v>
      </c>
      <c r="D9" s="10">
        <v>3.5</v>
      </c>
      <c r="E9" s="10">
        <v>3.5</v>
      </c>
      <c r="F9" s="11">
        <f t="shared" si="0"/>
        <v>3</v>
      </c>
      <c r="G9" s="4"/>
      <c r="H9" s="4" t="s">
        <v>66</v>
      </c>
      <c r="I9" s="1"/>
    </row>
    <row r="10" spans="1:10" x14ac:dyDescent="0.25">
      <c r="A10" s="4">
        <v>4</v>
      </c>
      <c r="B10" s="1" t="s">
        <v>147</v>
      </c>
      <c r="C10" s="10">
        <v>2</v>
      </c>
      <c r="D10" s="10">
        <v>2</v>
      </c>
      <c r="E10" s="10">
        <v>2</v>
      </c>
      <c r="F10" s="11">
        <f t="shared" si="0"/>
        <v>2</v>
      </c>
      <c r="G10" s="4"/>
      <c r="H10" s="4" t="s">
        <v>66</v>
      </c>
      <c r="I10" s="1"/>
    </row>
    <row r="11" spans="1:10" x14ac:dyDescent="0.25">
      <c r="A11" s="4">
        <v>5</v>
      </c>
      <c r="B11" s="1" t="s">
        <v>148</v>
      </c>
      <c r="C11" s="10">
        <v>1.5</v>
      </c>
      <c r="D11" s="10">
        <v>1</v>
      </c>
      <c r="E11" s="10">
        <v>1</v>
      </c>
      <c r="F11" s="11">
        <f t="shared" si="0"/>
        <v>1.1666666666666667</v>
      </c>
      <c r="G11" s="4"/>
      <c r="H11" s="4" t="s">
        <v>66</v>
      </c>
      <c r="I11" s="1"/>
    </row>
    <row r="12" spans="1:10" x14ac:dyDescent="0.25">
      <c r="A12" s="12" t="s">
        <v>11</v>
      </c>
      <c r="F12" s="13">
        <f>IF(COUNTA(F7:F11)=0,"",AVERAGE(F7:F11))</f>
        <v>2.3666666666666663</v>
      </c>
      <c r="G12" s="5">
        <f>IF(F12="","",F12*5)</f>
        <v>11.833333333333332</v>
      </c>
      <c r="H12" s="2"/>
      <c r="I12" s="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5.1" customHeight="1" x14ac:dyDescent="0.25">
      <c r="A16" s="31" t="s">
        <v>5</v>
      </c>
      <c r="B16" s="32"/>
      <c r="C16" s="26" t="s">
        <v>170</v>
      </c>
      <c r="D16" s="27" t="s">
        <v>171</v>
      </c>
      <c r="E16" s="27" t="s">
        <v>172</v>
      </c>
      <c r="F16" s="28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29" t="s">
        <v>44</v>
      </c>
      <c r="D17" s="30" t="s">
        <v>46</v>
      </c>
      <c r="E17" s="30" t="s">
        <v>45</v>
      </c>
      <c r="F17" s="30" t="s">
        <v>176</v>
      </c>
      <c r="G17" s="3" t="s">
        <v>8</v>
      </c>
      <c r="H17" s="3" t="s">
        <v>9</v>
      </c>
      <c r="I17" s="3" t="s">
        <v>10</v>
      </c>
    </row>
    <row r="18" spans="1:10" x14ac:dyDescent="0.25">
      <c r="A18" s="4">
        <v>1</v>
      </c>
      <c r="B18" s="1" t="s">
        <v>149</v>
      </c>
      <c r="C18" s="10">
        <v>3</v>
      </c>
      <c r="D18" s="10">
        <v>3</v>
      </c>
      <c r="E18" s="10">
        <v>2.5</v>
      </c>
      <c r="F18" s="11">
        <f>IF(COUNTA(C18:E18)=0,"",(C18+ D18 + E18)/3)</f>
        <v>2.8333333333333335</v>
      </c>
      <c r="G18" s="4"/>
      <c r="H18" s="4" t="s">
        <v>66</v>
      </c>
      <c r="I18" s="1"/>
    </row>
    <row r="19" spans="1:10" ht="30" x14ac:dyDescent="0.25">
      <c r="A19" s="4">
        <v>2</v>
      </c>
      <c r="B19" s="1" t="s">
        <v>150</v>
      </c>
      <c r="C19" s="10">
        <v>1.5</v>
      </c>
      <c r="D19" s="10">
        <v>1</v>
      </c>
      <c r="E19" s="10">
        <v>1</v>
      </c>
      <c r="F19" s="11">
        <f t="shared" ref="F19:F20" si="1">IF(COUNTA(C19:E19)=0,"",(C19+ D19 + E19)/3)</f>
        <v>1.1666666666666667</v>
      </c>
      <c r="G19" s="4"/>
      <c r="H19" s="4" t="s">
        <v>66</v>
      </c>
      <c r="I19" s="1"/>
    </row>
    <row r="20" spans="1:10" ht="30" x14ac:dyDescent="0.25">
      <c r="A20" s="4">
        <v>3</v>
      </c>
      <c r="B20" s="1" t="s">
        <v>151</v>
      </c>
      <c r="C20" s="10">
        <v>2</v>
      </c>
      <c r="D20" s="10">
        <v>2.5</v>
      </c>
      <c r="E20" s="10">
        <v>2</v>
      </c>
      <c r="F20" s="11">
        <f t="shared" si="1"/>
        <v>2.1666666666666665</v>
      </c>
      <c r="G20" s="4"/>
      <c r="H20" s="4" t="s">
        <v>66</v>
      </c>
      <c r="I20" s="1"/>
    </row>
    <row r="21" spans="1:10" x14ac:dyDescent="0.25">
      <c r="A21" s="12" t="s">
        <v>11</v>
      </c>
      <c r="F21" s="13">
        <f>IF(COUNTA(F18:F20)=0,"",AVERAGE(F18:F20))</f>
        <v>2.0555555555555554</v>
      </c>
      <c r="G21" s="5">
        <f>IF(F21="","",(F21/3.33)*10)</f>
        <v>6.1728395061728394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41.1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 t="s">
        <v>9</v>
      </c>
      <c r="I26" s="3" t="s">
        <v>10</v>
      </c>
    </row>
    <row r="27" spans="1:10" x14ac:dyDescent="0.25">
      <c r="A27" s="4">
        <v>1</v>
      </c>
      <c r="B27" s="1" t="s">
        <v>152</v>
      </c>
      <c r="C27" s="10">
        <v>2.5</v>
      </c>
      <c r="D27" s="10">
        <v>3</v>
      </c>
      <c r="E27" s="10">
        <v>3</v>
      </c>
      <c r="F27" s="11">
        <f>IF(COUNTA(C27:E27)=0,"",(C27 + D27 + E27)/3)</f>
        <v>2.8333333333333335</v>
      </c>
      <c r="G27" s="4"/>
      <c r="H27" s="4"/>
      <c r="I27" s="1"/>
    </row>
    <row r="28" spans="1:10" x14ac:dyDescent="0.25">
      <c r="A28" s="4">
        <v>2</v>
      </c>
      <c r="B28" s="1" t="s">
        <v>153</v>
      </c>
      <c r="C28" s="10">
        <v>2.5</v>
      </c>
      <c r="D28" s="10">
        <v>2</v>
      </c>
      <c r="E28" s="10">
        <v>2</v>
      </c>
      <c r="F28" s="11">
        <f t="shared" ref="F28:F29" si="2">IF(COUNTA(C28:E28)=0,"",(C28 + D28 + E28)/3)</f>
        <v>2.1666666666666665</v>
      </c>
      <c r="G28" s="4"/>
      <c r="H28" s="4"/>
      <c r="I28" s="1"/>
    </row>
    <row r="29" spans="1:10" x14ac:dyDescent="0.25">
      <c r="A29" s="4">
        <v>3</v>
      </c>
      <c r="B29" s="1" t="s">
        <v>154</v>
      </c>
      <c r="C29" s="10">
        <v>3</v>
      </c>
      <c r="D29" s="10">
        <v>3</v>
      </c>
      <c r="E29" s="10">
        <v>3</v>
      </c>
      <c r="F29" s="11">
        <f t="shared" si="2"/>
        <v>3</v>
      </c>
      <c r="G29" s="4"/>
      <c r="H29" s="4"/>
      <c r="I29" s="1"/>
    </row>
    <row r="30" spans="1:10" x14ac:dyDescent="0.25">
      <c r="A30" s="12" t="s">
        <v>11</v>
      </c>
      <c r="F30" s="13">
        <f>IF(COUNTA(F27:F29)=0,"",AVERAGE(F27:F29))</f>
        <v>2.6666666666666665</v>
      </c>
      <c r="G30" s="5">
        <f>IF(F30="","",(F30/3.33)*10)</f>
        <v>8.0080080080080069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11.833333333333332</v>
      </c>
      <c r="C35" s="2">
        <v>20</v>
      </c>
    </row>
    <row r="36" spans="1:5" x14ac:dyDescent="0.25">
      <c r="A36" s="8" t="s">
        <v>166</v>
      </c>
      <c r="B36" s="16">
        <f>G21</f>
        <v>6.1728395061728394</v>
      </c>
      <c r="C36" s="2">
        <v>10</v>
      </c>
    </row>
    <row r="37" spans="1:5" x14ac:dyDescent="0.25">
      <c r="A37" s="8" t="s">
        <v>167</v>
      </c>
      <c r="B37" s="16">
        <f>G30</f>
        <v>8.0080080080080069</v>
      </c>
      <c r="C37" s="2">
        <v>10</v>
      </c>
    </row>
    <row r="38" spans="1:5" x14ac:dyDescent="0.25">
      <c r="A38" s="17" t="s">
        <v>19</v>
      </c>
      <c r="B38" s="18">
        <f>SUM(B35:B37)</f>
        <v>26.014180847514176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disablePrompts="1" count="3">
    <dataValidation type="decimal" showInputMessage="1" showErrorMessage="1" sqref="C7:E11">
      <formula1>0</formula1>
      <formula2>4</formula2>
    </dataValidation>
    <dataValidation type="decimal" showInputMessage="1" showErrorMessage="1" sqref="C18:E20 C27:E29">
      <formula1>0</formula1>
      <formula2>3.33</formula2>
    </dataValidation>
    <dataValidation type="list" allowBlank="1" showInputMessage="1" showErrorMessage="1" sqref="H7:H11 H18:H20">
      <formula1>"✔️ Sí,🟡 Parcial,❌ No (no puntua)"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3" workbookViewId="0">
      <selection activeCell="F28" sqref="F28"/>
    </sheetView>
  </sheetViews>
  <sheetFormatPr baseColWidth="10" defaultColWidth="9.140625" defaultRowHeight="15" x14ac:dyDescent="0.25"/>
  <cols>
    <col min="1" max="5" width="34" customWidth="1"/>
    <col min="6" max="6" width="23.85546875" customWidth="1"/>
    <col min="7" max="7" width="14" customWidth="1"/>
    <col min="8" max="8" width="17.85546875" customWidth="1"/>
    <col min="9" max="9" width="20.28515625" customWidth="1"/>
    <col min="10" max="10" width="5.7109375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155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2.1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176</v>
      </c>
      <c r="G6" s="3" t="s">
        <v>8</v>
      </c>
      <c r="H6" s="3" t="s">
        <v>9</v>
      </c>
      <c r="I6" s="3" t="s">
        <v>10</v>
      </c>
    </row>
    <row r="7" spans="1:10" ht="30" x14ac:dyDescent="0.25">
      <c r="A7" s="4">
        <v>1</v>
      </c>
      <c r="B7" s="1" t="s">
        <v>156</v>
      </c>
      <c r="C7" s="10">
        <v>2</v>
      </c>
      <c r="D7" s="10">
        <v>3.5</v>
      </c>
      <c r="E7" s="10">
        <v>2.5</v>
      </c>
      <c r="F7" s="11">
        <f>IF(COUNTA(C7:E7)=0,"",(C7 + D7 + E7)/3)</f>
        <v>2.6666666666666665</v>
      </c>
      <c r="G7" s="4"/>
      <c r="H7" s="4" t="s">
        <v>66</v>
      </c>
      <c r="I7" s="1"/>
    </row>
    <row r="8" spans="1:10" ht="30" x14ac:dyDescent="0.25">
      <c r="A8" s="4">
        <v>2</v>
      </c>
      <c r="B8" s="1" t="s">
        <v>157</v>
      </c>
      <c r="C8" s="10">
        <v>3.5</v>
      </c>
      <c r="D8" s="10">
        <v>3.4</v>
      </c>
      <c r="E8" s="10">
        <v>3</v>
      </c>
      <c r="F8" s="11">
        <f t="shared" ref="F8:F11" si="0">IF(COUNTA(C8:E8)=0,"",(C8 + D8 + E8)/3)</f>
        <v>3.3000000000000003</v>
      </c>
      <c r="G8" s="4"/>
      <c r="H8" s="4" t="s">
        <v>66</v>
      </c>
      <c r="I8" s="1"/>
    </row>
    <row r="9" spans="1:10" ht="30" x14ac:dyDescent="0.25">
      <c r="A9" s="4">
        <v>3</v>
      </c>
      <c r="B9" s="1" t="s">
        <v>158</v>
      </c>
      <c r="C9" s="10">
        <v>2</v>
      </c>
      <c r="D9" s="10">
        <v>2</v>
      </c>
      <c r="E9" s="10">
        <v>2</v>
      </c>
      <c r="F9" s="11">
        <f t="shared" si="0"/>
        <v>2</v>
      </c>
      <c r="G9" s="4"/>
      <c r="H9" s="4" t="s">
        <v>66</v>
      </c>
      <c r="I9" s="1" t="s">
        <v>159</v>
      </c>
    </row>
    <row r="10" spans="1:10" x14ac:dyDescent="0.25">
      <c r="A10" s="4">
        <v>4</v>
      </c>
      <c r="B10" s="1" t="s">
        <v>160</v>
      </c>
      <c r="C10" s="10">
        <v>3.5</v>
      </c>
      <c r="D10" s="10">
        <v>3.5</v>
      </c>
      <c r="E10" s="10">
        <v>2.5</v>
      </c>
      <c r="F10" s="11">
        <f t="shared" si="0"/>
        <v>3.1666666666666665</v>
      </c>
      <c r="G10" s="4"/>
      <c r="H10" s="4" t="s">
        <v>66</v>
      </c>
      <c r="I10" s="1"/>
    </row>
    <row r="11" spans="1:10" x14ac:dyDescent="0.25">
      <c r="A11" s="4">
        <v>5</v>
      </c>
      <c r="B11" s="1" t="s">
        <v>161</v>
      </c>
      <c r="C11" s="10">
        <v>3.5</v>
      </c>
      <c r="D11" s="10">
        <v>3.5</v>
      </c>
      <c r="E11" s="10">
        <v>3.5</v>
      </c>
      <c r="F11" s="11">
        <f t="shared" si="0"/>
        <v>3.5</v>
      </c>
      <c r="G11" s="4"/>
      <c r="H11" s="4" t="s">
        <v>66</v>
      </c>
      <c r="I11" s="1"/>
    </row>
    <row r="12" spans="1:10" x14ac:dyDescent="0.25">
      <c r="A12" s="12" t="s">
        <v>11</v>
      </c>
      <c r="F12" s="13">
        <f>IF(COUNTA(F7:F11)=0,"",AVERAGE(F7:F11))</f>
        <v>2.9266666666666667</v>
      </c>
      <c r="G12" s="5">
        <f>IF(F12="","",F12*5)</f>
        <v>14.633333333333333</v>
      </c>
      <c r="H12" s="2"/>
      <c r="I12" s="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3.950000000000003" customHeight="1" x14ac:dyDescent="0.25">
      <c r="A16" s="31" t="s">
        <v>5</v>
      </c>
      <c r="B16" s="32"/>
      <c r="C16" s="26" t="s">
        <v>170</v>
      </c>
      <c r="D16" s="27" t="s">
        <v>171</v>
      </c>
      <c r="E16" s="27" t="s">
        <v>172</v>
      </c>
      <c r="F16" s="28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29" t="s">
        <v>44</v>
      </c>
      <c r="D17" s="30" t="s">
        <v>46</v>
      </c>
      <c r="E17" s="30" t="s">
        <v>45</v>
      </c>
      <c r="F17" s="30" t="s">
        <v>176</v>
      </c>
      <c r="G17" s="3" t="s">
        <v>8</v>
      </c>
      <c r="H17" s="3" t="s">
        <v>9</v>
      </c>
      <c r="I17" s="3" t="s">
        <v>10</v>
      </c>
    </row>
    <row r="18" spans="1:10" ht="30" x14ac:dyDescent="0.25">
      <c r="A18" s="4">
        <v>1</v>
      </c>
      <c r="B18" s="1" t="s">
        <v>156</v>
      </c>
      <c r="C18" s="10">
        <v>2.5</v>
      </c>
      <c r="D18" s="10">
        <v>3</v>
      </c>
      <c r="E18" s="10">
        <v>2.5</v>
      </c>
      <c r="F18" s="11">
        <f>IF(COUNTA(C18:E18)=0,"",(C18+ D18 + E18)/3)</f>
        <v>2.6666666666666665</v>
      </c>
      <c r="G18" s="4"/>
      <c r="H18" s="21" t="s">
        <v>66</v>
      </c>
      <c r="I18" s="1"/>
    </row>
    <row r="19" spans="1:10" ht="30" x14ac:dyDescent="0.25">
      <c r="A19" s="4">
        <v>2</v>
      </c>
      <c r="B19" s="1" t="s">
        <v>157</v>
      </c>
      <c r="C19" s="10">
        <v>2.5</v>
      </c>
      <c r="D19" s="10">
        <v>3</v>
      </c>
      <c r="E19" s="10">
        <v>2.5</v>
      </c>
      <c r="F19" s="11">
        <f t="shared" ref="F19:F20" si="1">IF(COUNTA(C19:E19)=0,"",(C19+ D19 + E19)/3)</f>
        <v>2.6666666666666665</v>
      </c>
      <c r="G19" s="4"/>
      <c r="H19" s="21" t="s">
        <v>66</v>
      </c>
      <c r="I19" s="1"/>
    </row>
    <row r="20" spans="1:10" x14ac:dyDescent="0.25">
      <c r="A20" s="4">
        <v>3</v>
      </c>
      <c r="B20" s="1" t="s">
        <v>161</v>
      </c>
      <c r="C20" s="10">
        <v>3.33</v>
      </c>
      <c r="D20" s="10">
        <v>3.33</v>
      </c>
      <c r="E20" s="10">
        <v>3.33</v>
      </c>
      <c r="F20" s="11">
        <f t="shared" si="1"/>
        <v>3.33</v>
      </c>
      <c r="G20" s="4"/>
      <c r="H20" s="21" t="s">
        <v>66</v>
      </c>
      <c r="I20" s="1"/>
    </row>
    <row r="21" spans="1:10" x14ac:dyDescent="0.25">
      <c r="A21" s="12" t="s">
        <v>11</v>
      </c>
      <c r="F21" s="13">
        <f>IF(COUNTA(F18:F20)=0,"",AVERAGE(F18:F20))</f>
        <v>2.887777777777778</v>
      </c>
      <c r="G21" s="5">
        <f>IF(F21="","",(F21/3.33)*10)</f>
        <v>8.6720053386720046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39.950000000000003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 t="s">
        <v>9</v>
      </c>
      <c r="I26" s="3" t="s">
        <v>10</v>
      </c>
    </row>
    <row r="27" spans="1:10" ht="30" x14ac:dyDescent="0.25">
      <c r="A27" s="4">
        <v>1</v>
      </c>
      <c r="B27" s="1" t="s">
        <v>162</v>
      </c>
      <c r="C27" s="10">
        <v>2</v>
      </c>
      <c r="D27" s="10">
        <v>2</v>
      </c>
      <c r="E27" s="10">
        <v>2</v>
      </c>
      <c r="F27" s="11">
        <f>IF(COUNTA(C27:E27)=0,"",(C27 + D27 + E27)/3)</f>
        <v>2</v>
      </c>
      <c r="G27" s="4"/>
      <c r="H27" s="4"/>
      <c r="I27" s="1"/>
    </row>
    <row r="28" spans="1:10" ht="30" x14ac:dyDescent="0.25">
      <c r="A28" s="4">
        <v>2</v>
      </c>
      <c r="B28" s="1" t="s">
        <v>163</v>
      </c>
      <c r="C28" s="10">
        <v>2</v>
      </c>
      <c r="D28" s="10">
        <v>2.5</v>
      </c>
      <c r="E28" s="10">
        <v>2</v>
      </c>
      <c r="F28" s="11">
        <f t="shared" ref="F28:F29" si="2">IF(COUNTA(C28:E28)=0,"",(C28 + D28 + E28)/3)</f>
        <v>2.1666666666666665</v>
      </c>
      <c r="G28" s="4"/>
      <c r="H28" s="4"/>
      <c r="I28" s="1"/>
    </row>
    <row r="29" spans="1:10" ht="30" x14ac:dyDescent="0.25">
      <c r="A29" s="4">
        <v>3</v>
      </c>
      <c r="B29" s="1" t="s">
        <v>164</v>
      </c>
      <c r="C29" s="10">
        <v>3</v>
      </c>
      <c r="D29" s="10">
        <v>3</v>
      </c>
      <c r="E29" s="10">
        <v>3.33</v>
      </c>
      <c r="F29" s="11">
        <f t="shared" si="2"/>
        <v>3.11</v>
      </c>
      <c r="G29" s="4"/>
      <c r="H29" s="4"/>
      <c r="I29" s="1"/>
    </row>
    <row r="30" spans="1:10" x14ac:dyDescent="0.25">
      <c r="A30" s="12" t="s">
        <v>11</v>
      </c>
      <c r="F30" s="13">
        <f>IF(COUNTA(F27:F29)=0,"",AVERAGE(F27:F29))</f>
        <v>2.425555555555555</v>
      </c>
      <c r="G30" s="5">
        <f>IF(F30="","",(F30/3.33)*10)</f>
        <v>7.2839506172839483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14.633333333333333</v>
      </c>
      <c r="C35" s="2">
        <v>20</v>
      </c>
    </row>
    <row r="36" spans="1:5" x14ac:dyDescent="0.25">
      <c r="A36" s="8" t="s">
        <v>166</v>
      </c>
      <c r="B36" s="16">
        <f>G21</f>
        <v>8.6720053386720046</v>
      </c>
      <c r="C36" s="2">
        <v>10</v>
      </c>
    </row>
    <row r="37" spans="1:5" x14ac:dyDescent="0.25">
      <c r="A37" s="8" t="s">
        <v>167</v>
      </c>
      <c r="B37" s="16">
        <f>G30</f>
        <v>7.2839506172839483</v>
      </c>
      <c r="C37" s="2">
        <v>10</v>
      </c>
    </row>
    <row r="38" spans="1:5" x14ac:dyDescent="0.25">
      <c r="A38" s="17" t="s">
        <v>19</v>
      </c>
      <c r="B38" s="18">
        <f>SUM(B35:B37)</f>
        <v>30.589289289289287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disablePrompts="1" count="3">
    <dataValidation type="decimal" showInputMessage="1" showErrorMessage="1" sqref="C7:E11">
      <formula1>0</formula1>
      <formula2>4</formula2>
    </dataValidation>
    <dataValidation type="decimal" showInputMessage="1" showErrorMessage="1" sqref="C18:E20 C27:E29">
      <formula1>0</formula1>
      <formula2>3.33</formula2>
    </dataValidation>
    <dataValidation type="list" allowBlank="1" showInputMessage="1" showErrorMessage="1" sqref="H7:H11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8" activePane="bottomLeft" state="frozen"/>
      <selection pane="bottomLeft" activeCell="F7" sqref="F7"/>
    </sheetView>
  </sheetViews>
  <sheetFormatPr baseColWidth="10" defaultColWidth="9.140625" defaultRowHeight="15" x14ac:dyDescent="0.25"/>
  <cols>
    <col min="1" max="1" width="34" customWidth="1"/>
    <col min="2" max="2" width="36.42578125" customWidth="1"/>
    <col min="3" max="5" width="34" customWidth="1"/>
    <col min="6" max="6" width="25" customWidth="1"/>
    <col min="7" max="7" width="14.7109375" customWidth="1"/>
    <col min="8" max="9" width="17.85546875" customWidth="1"/>
    <col min="10" max="10" width="7.7109375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34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3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176</v>
      </c>
      <c r="G6" s="3" t="s">
        <v>8</v>
      </c>
      <c r="H6" s="3" t="s">
        <v>9</v>
      </c>
      <c r="I6" s="3" t="s">
        <v>10</v>
      </c>
    </row>
    <row r="7" spans="1:10" x14ac:dyDescent="0.25">
      <c r="A7" s="4">
        <v>1</v>
      </c>
      <c r="B7" s="1" t="s">
        <v>35</v>
      </c>
      <c r="C7" s="10">
        <v>2.5</v>
      </c>
      <c r="D7" s="10">
        <v>2.5</v>
      </c>
      <c r="E7" s="10">
        <v>2.5</v>
      </c>
      <c r="F7" s="11">
        <f>IF(COUNTA(C7:E7)=0,"",(C7 + D7 + E7)/3)</f>
        <v>2.5</v>
      </c>
      <c r="G7" s="4"/>
      <c r="H7" s="4" t="s">
        <v>52</v>
      </c>
      <c r="I7" s="1"/>
    </row>
    <row r="8" spans="1:10" x14ac:dyDescent="0.25">
      <c r="A8" s="4">
        <v>2</v>
      </c>
      <c r="B8" s="1" t="s">
        <v>36</v>
      </c>
      <c r="C8" s="10">
        <v>3</v>
      </c>
      <c r="D8" s="10">
        <v>4</v>
      </c>
      <c r="E8" s="10">
        <v>3.75</v>
      </c>
      <c r="F8" s="11">
        <f t="shared" ref="F8:F11" si="0">IF(COUNTA(C8:E8)=0,"",(C8 + D8 + E8)/3)</f>
        <v>3.5833333333333335</v>
      </c>
      <c r="G8" s="4"/>
      <c r="H8" s="4" t="s">
        <v>52</v>
      </c>
      <c r="I8" s="1"/>
    </row>
    <row r="9" spans="1:10" ht="30" x14ac:dyDescent="0.25">
      <c r="A9" s="4">
        <v>3</v>
      </c>
      <c r="B9" s="1" t="s">
        <v>37</v>
      </c>
      <c r="C9" s="10">
        <v>2.5</v>
      </c>
      <c r="D9" s="10">
        <v>2.5</v>
      </c>
      <c r="E9" s="10">
        <v>3.5</v>
      </c>
      <c r="F9" s="11">
        <f t="shared" si="0"/>
        <v>2.8333333333333335</v>
      </c>
      <c r="G9" s="4"/>
      <c r="H9" s="4" t="s">
        <v>52</v>
      </c>
      <c r="I9" s="1"/>
    </row>
    <row r="10" spans="1:10" ht="30" x14ac:dyDescent="0.25">
      <c r="A10" s="4">
        <v>4</v>
      </c>
      <c r="B10" s="1" t="s">
        <v>38</v>
      </c>
      <c r="C10" s="10">
        <v>3</v>
      </c>
      <c r="D10" s="10">
        <v>3</v>
      </c>
      <c r="E10" s="10">
        <v>3.5</v>
      </c>
      <c r="F10" s="11">
        <f t="shared" si="0"/>
        <v>3.1666666666666665</v>
      </c>
      <c r="G10" s="4"/>
      <c r="H10" s="4" t="s">
        <v>52</v>
      </c>
      <c r="I10" s="1"/>
    </row>
    <row r="11" spans="1:10" x14ac:dyDescent="0.25">
      <c r="A11" s="4">
        <v>5</v>
      </c>
      <c r="B11" s="1" t="s">
        <v>39</v>
      </c>
      <c r="C11" s="10">
        <v>4</v>
      </c>
      <c r="D11" s="10">
        <v>2.5</v>
      </c>
      <c r="E11" s="10">
        <v>3.75</v>
      </c>
      <c r="F11" s="11">
        <f t="shared" si="0"/>
        <v>3.4166666666666665</v>
      </c>
      <c r="G11" s="4"/>
      <c r="H11" s="4" t="s">
        <v>52</v>
      </c>
      <c r="I11" s="1"/>
    </row>
    <row r="12" spans="1:10" x14ac:dyDescent="0.25">
      <c r="A12" s="12" t="s">
        <v>11</v>
      </c>
      <c r="F12" s="13">
        <f>IF(COUNTA(F7:F11)=0,"",AVERAGE(F7:F11))</f>
        <v>3.1</v>
      </c>
      <c r="G12" s="5">
        <f>IF(F12="","",F12*5)</f>
        <v>15.5</v>
      </c>
      <c r="H12" s="2"/>
      <c r="I12" s="2"/>
    </row>
    <row r="13" spans="1:10" x14ac:dyDescent="0.25">
      <c r="C13" s="22"/>
      <c r="D13" s="22"/>
      <c r="E13" s="2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6" customHeight="1" x14ac:dyDescent="0.25">
      <c r="A16" s="31" t="s">
        <v>5</v>
      </c>
      <c r="B16" s="32"/>
      <c r="C16" s="1" t="s">
        <v>170</v>
      </c>
      <c r="D16" s="1" t="s">
        <v>171</v>
      </c>
      <c r="E16" s="1" t="s">
        <v>172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44</v>
      </c>
      <c r="D17" s="3" t="s">
        <v>46</v>
      </c>
      <c r="E17" s="3" t="s">
        <v>45</v>
      </c>
      <c r="F17" s="3" t="s">
        <v>176</v>
      </c>
      <c r="G17" s="3" t="s">
        <v>8</v>
      </c>
      <c r="H17" s="3" t="s">
        <v>9</v>
      </c>
      <c r="I17" s="3" t="s">
        <v>10</v>
      </c>
    </row>
    <row r="18" spans="1:10" x14ac:dyDescent="0.25">
      <c r="A18" s="4">
        <v>1</v>
      </c>
      <c r="B18" s="1" t="s">
        <v>40</v>
      </c>
      <c r="C18" s="10">
        <v>2</v>
      </c>
      <c r="D18" s="10">
        <v>3.33</v>
      </c>
      <c r="E18" s="10">
        <v>3</v>
      </c>
      <c r="F18" s="11">
        <f>IF(COUNTA(C18:E18)=0,"",(C18+ D18 + E18)/3)</f>
        <v>2.7766666666666668</v>
      </c>
      <c r="G18" s="4"/>
      <c r="H18" s="4" t="s">
        <v>52</v>
      </c>
      <c r="I18" s="1"/>
    </row>
    <row r="19" spans="1:10" ht="30" x14ac:dyDescent="0.25">
      <c r="A19" s="4">
        <v>2</v>
      </c>
      <c r="B19" s="1" t="s">
        <v>38</v>
      </c>
      <c r="C19" s="10">
        <v>2</v>
      </c>
      <c r="D19" s="10">
        <v>3.33</v>
      </c>
      <c r="E19" s="10">
        <v>3</v>
      </c>
      <c r="F19" s="11">
        <f t="shared" ref="F19:F20" si="1">IF(COUNTA(C19:E19)=0,"",(C19+ D19 + E19)/3)</f>
        <v>2.7766666666666668</v>
      </c>
      <c r="G19" s="4"/>
      <c r="H19" s="4" t="s">
        <v>52</v>
      </c>
      <c r="I19" s="1"/>
    </row>
    <row r="20" spans="1:10" ht="30" x14ac:dyDescent="0.25">
      <c r="A20" s="4">
        <v>3</v>
      </c>
      <c r="B20" s="1" t="s">
        <v>37</v>
      </c>
      <c r="C20" s="10">
        <v>1</v>
      </c>
      <c r="D20" s="10">
        <v>2</v>
      </c>
      <c r="E20" s="10">
        <v>3</v>
      </c>
      <c r="F20" s="11">
        <f t="shared" si="1"/>
        <v>2</v>
      </c>
      <c r="G20" s="4"/>
      <c r="H20" s="4" t="s">
        <v>52</v>
      </c>
      <c r="I20" s="1"/>
    </row>
    <row r="21" spans="1:10" x14ac:dyDescent="0.25">
      <c r="A21" s="12" t="s">
        <v>11</v>
      </c>
      <c r="F21" s="13">
        <f>IF(COUNTA(F18:F20)=0,"",AVERAGE(F18:F20))</f>
        <v>2.5177777777777779</v>
      </c>
      <c r="G21" s="5">
        <f>IF(F21="","",(F21/3.33)*10)</f>
        <v>7.5608942275608948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42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/>
      <c r="I26" s="3" t="s">
        <v>10</v>
      </c>
    </row>
    <row r="27" spans="1:10" x14ac:dyDescent="0.25">
      <c r="A27" s="4">
        <v>1</v>
      </c>
      <c r="B27" s="1" t="s">
        <v>49</v>
      </c>
      <c r="C27" s="10">
        <v>3</v>
      </c>
      <c r="D27" s="10">
        <v>3</v>
      </c>
      <c r="E27" s="10">
        <v>3</v>
      </c>
      <c r="F27" s="11">
        <f>IF(COUNTA(C27:E27)=0,"",(C27 + D27 + E27)/3)</f>
        <v>3</v>
      </c>
      <c r="G27" s="4"/>
      <c r="H27" s="4"/>
      <c r="I27" s="1"/>
    </row>
    <row r="28" spans="1:10" ht="30" x14ac:dyDescent="0.25">
      <c r="A28" s="4">
        <v>2</v>
      </c>
      <c r="B28" s="1" t="s">
        <v>51</v>
      </c>
      <c r="C28" s="10">
        <v>3</v>
      </c>
      <c r="D28" s="10">
        <v>3</v>
      </c>
      <c r="E28" s="10">
        <v>3</v>
      </c>
      <c r="F28" s="11">
        <f t="shared" ref="F28:F29" si="2">IF(COUNTA(C28:E28)=0,"",(C28 + D28 + E28)/3)</f>
        <v>3</v>
      </c>
      <c r="G28" s="4"/>
      <c r="H28" s="4"/>
      <c r="I28" s="1"/>
    </row>
    <row r="29" spans="1:10" ht="30" x14ac:dyDescent="0.25">
      <c r="A29" s="4">
        <v>3</v>
      </c>
      <c r="B29" s="1" t="s">
        <v>50</v>
      </c>
      <c r="C29" s="10">
        <v>3</v>
      </c>
      <c r="D29" s="10">
        <v>3</v>
      </c>
      <c r="E29" s="10">
        <v>3</v>
      </c>
      <c r="F29" s="11">
        <f t="shared" si="2"/>
        <v>3</v>
      </c>
      <c r="G29" s="4"/>
      <c r="H29" s="4"/>
      <c r="I29" s="1"/>
    </row>
    <row r="30" spans="1:10" x14ac:dyDescent="0.25">
      <c r="A30" s="12" t="s">
        <v>11</v>
      </c>
      <c r="F30" s="13">
        <f>IF(COUNTA(F27:F29)=0,"",AVERAGE(F27:F29))</f>
        <v>3</v>
      </c>
      <c r="G30" s="5">
        <f>IF(F30="","",(F30/3.33)*10)</f>
        <v>9.0090090090090094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15.5</v>
      </c>
      <c r="C35" s="2">
        <v>20</v>
      </c>
    </row>
    <row r="36" spans="1:5" x14ac:dyDescent="0.25">
      <c r="A36" s="8" t="s">
        <v>166</v>
      </c>
      <c r="B36" s="16">
        <f>G21</f>
        <v>7.5608942275608948</v>
      </c>
      <c r="C36" s="2">
        <v>10</v>
      </c>
    </row>
    <row r="37" spans="1:5" x14ac:dyDescent="0.25">
      <c r="A37" s="8" t="s">
        <v>167</v>
      </c>
      <c r="B37" s="16">
        <f>G30</f>
        <v>9.0090090090090094</v>
      </c>
      <c r="C37" s="2">
        <v>10</v>
      </c>
    </row>
    <row r="38" spans="1:5" x14ac:dyDescent="0.25">
      <c r="A38" s="17" t="s">
        <v>19</v>
      </c>
      <c r="B38" s="18">
        <f>SUM(B35:B37)</f>
        <v>32.0699032365699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disablePrompts="1" count="5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 C13:E13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  <dataValidation type="decimal" showInputMessage="1" showErrorMessage="1" sqref="C7:E11 C13:E13">
      <formula1>0</formula1>
      <formula2>4</formula2>
    </dataValidation>
    <dataValidation type="decimal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19" activePane="bottomLeft" state="frozen"/>
      <selection pane="bottomLeft" activeCell="G30" sqref="G30"/>
    </sheetView>
  </sheetViews>
  <sheetFormatPr baseColWidth="10" defaultColWidth="9.140625" defaultRowHeight="15" x14ac:dyDescent="0.25"/>
  <cols>
    <col min="1" max="6" width="34" customWidth="1"/>
    <col min="7" max="7" width="20.7109375" customWidth="1"/>
    <col min="8" max="8" width="17.85546875" customWidth="1"/>
    <col min="9" max="9" width="16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53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6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176</v>
      </c>
      <c r="G6" s="3" t="s">
        <v>8</v>
      </c>
      <c r="H6" s="3" t="s">
        <v>9</v>
      </c>
      <c r="I6" s="3" t="s">
        <v>10</v>
      </c>
    </row>
    <row r="7" spans="1:10" x14ac:dyDescent="0.25">
      <c r="A7" s="4">
        <v>1</v>
      </c>
      <c r="B7" s="1" t="s">
        <v>55</v>
      </c>
      <c r="C7" s="10">
        <v>2.5</v>
      </c>
      <c r="D7" s="10">
        <v>4</v>
      </c>
      <c r="E7" s="10">
        <v>3</v>
      </c>
      <c r="F7" s="11">
        <f>IF(COUNTA(C7:E7)=0,"",(C7 + D7 + E7)/3)</f>
        <v>3.1666666666666665</v>
      </c>
      <c r="G7" s="4"/>
      <c r="H7" s="4" t="s">
        <v>66</v>
      </c>
      <c r="I7" s="1"/>
    </row>
    <row r="8" spans="1:10" ht="30" x14ac:dyDescent="0.25">
      <c r="A8" s="4">
        <v>2</v>
      </c>
      <c r="B8" s="1" t="s">
        <v>54</v>
      </c>
      <c r="C8" s="10">
        <v>4</v>
      </c>
      <c r="D8" s="10">
        <v>4</v>
      </c>
      <c r="E8" s="10">
        <v>3.5</v>
      </c>
      <c r="F8" s="11">
        <f t="shared" ref="F8:F11" si="0">IF(COUNTA(C8:E8)=0,"",(C8 + D8 + E8)/3)</f>
        <v>3.8333333333333335</v>
      </c>
      <c r="G8" s="4"/>
      <c r="H8" s="4" t="s">
        <v>66</v>
      </c>
      <c r="I8" s="1"/>
    </row>
    <row r="9" spans="1:10" ht="30" x14ac:dyDescent="0.25">
      <c r="A9" s="4">
        <v>3</v>
      </c>
      <c r="B9" s="1" t="s">
        <v>56</v>
      </c>
      <c r="C9" s="10">
        <v>2.5</v>
      </c>
      <c r="D9" s="10">
        <v>3</v>
      </c>
      <c r="E9" s="10">
        <v>3</v>
      </c>
      <c r="F9" s="11">
        <f t="shared" si="0"/>
        <v>2.8333333333333335</v>
      </c>
      <c r="G9" s="4"/>
      <c r="H9" s="4" t="s">
        <v>66</v>
      </c>
      <c r="I9" s="1"/>
    </row>
    <row r="10" spans="1:10" ht="30" x14ac:dyDescent="0.25">
      <c r="A10" s="4">
        <v>4</v>
      </c>
      <c r="B10" s="1" t="s">
        <v>57</v>
      </c>
      <c r="C10" s="10">
        <v>3.5</v>
      </c>
      <c r="D10" s="10">
        <v>3.5</v>
      </c>
      <c r="E10" s="10">
        <v>3.5</v>
      </c>
      <c r="F10" s="11">
        <f t="shared" si="0"/>
        <v>3.5</v>
      </c>
      <c r="G10" s="4"/>
      <c r="H10" s="4" t="s">
        <v>66</v>
      </c>
      <c r="I10" s="1"/>
    </row>
    <row r="11" spans="1:10" ht="30" x14ac:dyDescent="0.25">
      <c r="A11" s="4">
        <v>5</v>
      </c>
      <c r="B11" s="1" t="s">
        <v>58</v>
      </c>
      <c r="C11" s="10">
        <v>2.5</v>
      </c>
      <c r="D11" s="10">
        <v>2.5</v>
      </c>
      <c r="E11" s="10">
        <v>3</v>
      </c>
      <c r="F11" s="11">
        <f t="shared" si="0"/>
        <v>2.6666666666666665</v>
      </c>
      <c r="G11" s="4"/>
      <c r="H11" s="4" t="s">
        <v>66</v>
      </c>
      <c r="I11" s="1"/>
    </row>
    <row r="12" spans="1:10" x14ac:dyDescent="0.25">
      <c r="A12" s="12" t="s">
        <v>11</v>
      </c>
      <c r="F12" s="13">
        <f>IF(COUNTA(F7:F11)=0,"",AVERAGE(F7:F11))</f>
        <v>3.2</v>
      </c>
      <c r="G12" s="5">
        <f>IF(F12="","",F12*5)</f>
        <v>16</v>
      </c>
      <c r="H12" s="2"/>
      <c r="I12" s="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8.1" customHeight="1" x14ac:dyDescent="0.25">
      <c r="A16" s="31" t="s">
        <v>5</v>
      </c>
      <c r="B16" s="32"/>
      <c r="C16" s="1" t="s">
        <v>170</v>
      </c>
      <c r="D16" s="1" t="s">
        <v>171</v>
      </c>
      <c r="E16" s="1" t="s">
        <v>172</v>
      </c>
      <c r="F16" s="2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3" t="s">
        <v>44</v>
      </c>
      <c r="D17" s="3" t="s">
        <v>46</v>
      </c>
      <c r="E17" s="3" t="s">
        <v>45</v>
      </c>
      <c r="F17" s="3" t="s">
        <v>176</v>
      </c>
      <c r="G17" s="3" t="s">
        <v>8</v>
      </c>
      <c r="H17" s="3" t="s">
        <v>9</v>
      </c>
      <c r="I17" s="3" t="s">
        <v>10</v>
      </c>
    </row>
    <row r="18" spans="1:10" ht="25.5" customHeight="1" x14ac:dyDescent="0.25">
      <c r="A18" s="4">
        <v>1</v>
      </c>
      <c r="B18" s="1" t="s">
        <v>59</v>
      </c>
      <c r="C18" s="10">
        <v>3.33</v>
      </c>
      <c r="D18" s="10">
        <v>3.33</v>
      </c>
      <c r="E18" s="10">
        <v>3</v>
      </c>
      <c r="F18" s="11">
        <f>IF(COUNTA(C18:E18)=0,"",(C18+ D18 + E18)/3)</f>
        <v>3.22</v>
      </c>
      <c r="G18" s="4"/>
      <c r="H18" s="4" t="s">
        <v>66</v>
      </c>
      <c r="I18" s="1"/>
    </row>
    <row r="19" spans="1:10" ht="24.75" customHeight="1" x14ac:dyDescent="0.25">
      <c r="A19" s="4">
        <v>2</v>
      </c>
      <c r="B19" s="1" t="s">
        <v>60</v>
      </c>
      <c r="C19" s="10">
        <v>3.33</v>
      </c>
      <c r="D19" s="10">
        <v>3</v>
      </c>
      <c r="E19" s="10">
        <v>3</v>
      </c>
      <c r="F19" s="11">
        <f t="shared" ref="F19:F20" si="1">IF(COUNTA(C19:E19)=0,"",(C19+ D19 + E19)/3)</f>
        <v>3.11</v>
      </c>
      <c r="G19" s="4"/>
      <c r="H19" s="4" t="s">
        <v>66</v>
      </c>
      <c r="I19" s="1"/>
    </row>
    <row r="20" spans="1:10" ht="45" x14ac:dyDescent="0.25">
      <c r="A20" s="4">
        <v>3</v>
      </c>
      <c r="B20" s="1" t="s">
        <v>61</v>
      </c>
      <c r="C20" s="10">
        <v>3.33</v>
      </c>
      <c r="D20" s="10">
        <v>2.5</v>
      </c>
      <c r="E20" s="10">
        <v>3</v>
      </c>
      <c r="F20" s="11">
        <f t="shared" si="1"/>
        <v>2.9433333333333334</v>
      </c>
      <c r="G20" s="4"/>
      <c r="H20" s="4"/>
      <c r="I20" s="1"/>
    </row>
    <row r="21" spans="1:10" x14ac:dyDescent="0.25">
      <c r="A21" s="12" t="s">
        <v>11</v>
      </c>
      <c r="F21" s="13">
        <f>IF(COUNTA(F18:F20)=0,"",AVERAGE(F18:F20))</f>
        <v>3.0911111111111111</v>
      </c>
      <c r="G21" s="5">
        <f>IF(F21="","",(F21/3.33)*10)</f>
        <v>9.282615949282615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53.25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 t="s">
        <v>9</v>
      </c>
      <c r="I26" s="3" t="s">
        <v>10</v>
      </c>
    </row>
    <row r="27" spans="1:10" ht="30" x14ac:dyDescent="0.25">
      <c r="A27" s="4">
        <v>1</v>
      </c>
      <c r="B27" s="1" t="s">
        <v>62</v>
      </c>
      <c r="C27" s="10">
        <v>2.5</v>
      </c>
      <c r="D27" s="10">
        <v>3</v>
      </c>
      <c r="E27" s="10">
        <v>3</v>
      </c>
      <c r="F27" s="11">
        <f>IF(COUNTA(C27:E27)=0,"",(C27 + D27 + E27)/3)</f>
        <v>2.8333333333333335</v>
      </c>
      <c r="G27" s="4"/>
      <c r="H27" s="4"/>
      <c r="I27" s="1"/>
    </row>
    <row r="28" spans="1:10" x14ac:dyDescent="0.25">
      <c r="A28" s="4">
        <v>2</v>
      </c>
      <c r="B28" s="1" t="s">
        <v>63</v>
      </c>
      <c r="C28" s="10">
        <v>3</v>
      </c>
      <c r="D28" s="10">
        <v>3</v>
      </c>
      <c r="E28" s="10">
        <v>3</v>
      </c>
      <c r="F28" s="11">
        <f t="shared" ref="F28:F29" si="2">IF(COUNTA(C28:E28)=0,"",(C28 + D28 + E28)/3)</f>
        <v>3</v>
      </c>
      <c r="G28" s="4"/>
      <c r="H28" s="4"/>
      <c r="I28" s="1"/>
    </row>
    <row r="29" spans="1:10" ht="30" x14ac:dyDescent="0.25">
      <c r="A29" s="4">
        <v>3</v>
      </c>
      <c r="B29" s="1" t="s">
        <v>64</v>
      </c>
      <c r="C29" s="10">
        <v>3</v>
      </c>
      <c r="D29" s="10">
        <v>3</v>
      </c>
      <c r="E29" s="10">
        <v>3</v>
      </c>
      <c r="F29" s="11">
        <f t="shared" si="2"/>
        <v>3</v>
      </c>
      <c r="G29" s="4"/>
      <c r="H29" s="4"/>
      <c r="I29" s="1"/>
    </row>
    <row r="30" spans="1:10" x14ac:dyDescent="0.25">
      <c r="A30" s="12" t="s">
        <v>11</v>
      </c>
      <c r="F30" s="13">
        <f>IF(COUNTA(F27:F29)=0,"",AVERAGE(F27:F29))</f>
        <v>2.9444444444444446</v>
      </c>
      <c r="G30" s="5">
        <f>IF(F30="","",(F30/3.33)*10)</f>
        <v>8.8421755088421765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16</v>
      </c>
      <c r="C35" s="2">
        <v>20</v>
      </c>
    </row>
    <row r="36" spans="1:5" x14ac:dyDescent="0.25">
      <c r="A36" s="8" t="s">
        <v>166</v>
      </c>
      <c r="B36" s="16">
        <f>G21</f>
        <v>9.282615949282615</v>
      </c>
      <c r="C36" s="2">
        <v>10</v>
      </c>
    </row>
    <row r="37" spans="1:5" x14ac:dyDescent="0.25">
      <c r="A37" s="8" t="s">
        <v>167</v>
      </c>
      <c r="B37" s="16">
        <f>G30</f>
        <v>8.8421755088421765</v>
      </c>
      <c r="C37" s="2">
        <v>10</v>
      </c>
    </row>
    <row r="38" spans="1:5" x14ac:dyDescent="0.25">
      <c r="A38" s="17" t="s">
        <v>19</v>
      </c>
      <c r="B38" s="18">
        <f>SUM(B35:B37)</f>
        <v>34.12479145812479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5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  <dataValidation type="decimal" showInputMessage="1" showErrorMessage="1" sqref="C7:E11">
      <formula1>0</formula1>
      <formula2>4</formula2>
    </dataValidation>
    <dataValidation type="decimal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8" activePane="bottomLeft" state="frozen"/>
      <selection pane="bottomLeft" activeCell="G30" sqref="G30"/>
    </sheetView>
  </sheetViews>
  <sheetFormatPr baseColWidth="10" defaultColWidth="9.140625" defaultRowHeight="15" x14ac:dyDescent="0.25"/>
  <cols>
    <col min="1" max="1" width="34" customWidth="1"/>
    <col min="2" max="2" width="35.140625" customWidth="1"/>
    <col min="3" max="5" width="34" customWidth="1"/>
    <col min="6" max="6" width="27.42578125" customWidth="1"/>
    <col min="7" max="7" width="17.42578125" customWidth="1"/>
    <col min="8" max="8" width="16.7109375" customWidth="1"/>
    <col min="9" max="9" width="20.140625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65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41.1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176</v>
      </c>
      <c r="G6" s="3" t="s">
        <v>8</v>
      </c>
      <c r="H6" s="3" t="s">
        <v>9</v>
      </c>
      <c r="I6" s="3" t="s">
        <v>10</v>
      </c>
    </row>
    <row r="7" spans="1:10" x14ac:dyDescent="0.25">
      <c r="A7" s="4">
        <v>1</v>
      </c>
      <c r="B7" s="1" t="s">
        <v>67</v>
      </c>
      <c r="C7" s="10">
        <v>4</v>
      </c>
      <c r="D7" s="10">
        <v>3</v>
      </c>
      <c r="E7" s="10">
        <v>2.5</v>
      </c>
      <c r="F7" s="11">
        <f>IF(COUNTA(C7:E7)=0,"",(C7 + D7 + E7)/3)</f>
        <v>3.1666666666666665</v>
      </c>
      <c r="G7" s="4"/>
      <c r="H7" s="4" t="s">
        <v>52</v>
      </c>
      <c r="I7" s="1"/>
    </row>
    <row r="8" spans="1:10" x14ac:dyDescent="0.25">
      <c r="A8" s="4">
        <v>2</v>
      </c>
      <c r="B8" s="1" t="s">
        <v>68</v>
      </c>
      <c r="C8" s="10">
        <v>2.5</v>
      </c>
      <c r="D8" s="10">
        <v>2</v>
      </c>
      <c r="E8" s="10">
        <v>1</v>
      </c>
      <c r="F8" s="11">
        <f t="shared" ref="F8:F11" si="0">IF(COUNTA(C8:E8)=0,"",(C8 + D8 + E8)/3)</f>
        <v>1.8333333333333333</v>
      </c>
      <c r="G8" s="4"/>
      <c r="H8" s="4" t="s">
        <v>66</v>
      </c>
      <c r="I8" s="1"/>
    </row>
    <row r="9" spans="1:10" ht="30" x14ac:dyDescent="0.25">
      <c r="A9" s="4">
        <v>3</v>
      </c>
      <c r="B9" s="1" t="s">
        <v>69</v>
      </c>
      <c r="C9" s="10">
        <v>1</v>
      </c>
      <c r="D9" s="10">
        <v>2</v>
      </c>
      <c r="E9" s="10">
        <v>1.5</v>
      </c>
      <c r="F9" s="11">
        <f t="shared" si="0"/>
        <v>1.5</v>
      </c>
      <c r="G9" s="4"/>
      <c r="H9" s="4" t="s">
        <v>66</v>
      </c>
      <c r="I9" s="1"/>
    </row>
    <row r="10" spans="1:10" x14ac:dyDescent="0.25">
      <c r="A10" s="4">
        <v>4</v>
      </c>
      <c r="B10" s="1" t="s">
        <v>70</v>
      </c>
      <c r="C10" s="10">
        <v>2.5</v>
      </c>
      <c r="D10" s="10">
        <v>2.5</v>
      </c>
      <c r="E10" s="10">
        <v>1.5</v>
      </c>
      <c r="F10" s="11">
        <f t="shared" si="0"/>
        <v>2.1666666666666665</v>
      </c>
      <c r="G10" s="4"/>
      <c r="H10" s="4" t="s">
        <v>66</v>
      </c>
      <c r="I10" s="1"/>
    </row>
    <row r="11" spans="1:10" x14ac:dyDescent="0.25">
      <c r="A11" s="4">
        <v>5</v>
      </c>
      <c r="B11" s="1" t="s">
        <v>71</v>
      </c>
      <c r="C11" s="10">
        <v>2</v>
      </c>
      <c r="D11" s="10">
        <v>2</v>
      </c>
      <c r="E11" s="10">
        <v>1.5</v>
      </c>
      <c r="F11" s="11">
        <f t="shared" si="0"/>
        <v>1.8333333333333333</v>
      </c>
      <c r="G11" s="4"/>
      <c r="H11" s="4" t="s">
        <v>66</v>
      </c>
      <c r="I11" s="1"/>
    </row>
    <row r="12" spans="1:10" x14ac:dyDescent="0.25">
      <c r="A12" s="12" t="s">
        <v>11</v>
      </c>
      <c r="F12" s="13">
        <f>IF(COUNTA(F7:F11)=0,"",AVERAGE(F7:F11))</f>
        <v>2.1</v>
      </c>
      <c r="G12" s="5">
        <f>IF(F12="","",F12*5)</f>
        <v>10.5</v>
      </c>
      <c r="H12" s="2"/>
      <c r="I12" s="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45" customHeight="1" x14ac:dyDescent="0.25">
      <c r="A16" s="31" t="s">
        <v>5</v>
      </c>
      <c r="B16" s="32"/>
      <c r="C16" s="26" t="s">
        <v>170</v>
      </c>
      <c r="D16" s="27" t="s">
        <v>171</v>
      </c>
      <c r="E16" s="27" t="s">
        <v>172</v>
      </c>
      <c r="F16" s="28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29" t="s">
        <v>44</v>
      </c>
      <c r="D17" s="30" t="s">
        <v>46</v>
      </c>
      <c r="E17" s="30" t="s">
        <v>45</v>
      </c>
      <c r="F17" s="30" t="s">
        <v>176</v>
      </c>
      <c r="G17" s="3" t="s">
        <v>8</v>
      </c>
      <c r="H17" s="3" t="s">
        <v>9</v>
      </c>
      <c r="I17" s="3" t="s">
        <v>10</v>
      </c>
    </row>
    <row r="18" spans="1:10" x14ac:dyDescent="0.25">
      <c r="A18" s="4">
        <v>1</v>
      </c>
      <c r="B18" s="1" t="s">
        <v>67</v>
      </c>
      <c r="C18" s="10">
        <v>3.33</v>
      </c>
      <c r="D18" s="10">
        <v>3.33</v>
      </c>
      <c r="E18" s="10">
        <v>3.33</v>
      </c>
      <c r="F18" s="11">
        <f>IF(COUNTA(C18:E18)=0,"",(C18+ D18 + E18)/3)</f>
        <v>3.33</v>
      </c>
      <c r="G18" s="4"/>
      <c r="H18" s="4" t="s">
        <v>52</v>
      </c>
      <c r="I18" s="1"/>
    </row>
    <row r="19" spans="1:10" x14ac:dyDescent="0.25">
      <c r="A19" s="4">
        <v>2</v>
      </c>
      <c r="B19" s="1" t="s">
        <v>72</v>
      </c>
      <c r="C19" s="10">
        <v>2</v>
      </c>
      <c r="D19" s="10">
        <v>2</v>
      </c>
      <c r="E19" s="10">
        <v>2</v>
      </c>
      <c r="F19" s="11">
        <f t="shared" ref="F19:F20" si="1">IF(COUNTA(C19:E19)=0,"",(C19+ D19 + E19)/3)</f>
        <v>2</v>
      </c>
      <c r="G19" s="4"/>
      <c r="H19" s="4" t="s">
        <v>66</v>
      </c>
      <c r="I19" s="1"/>
    </row>
    <row r="20" spans="1:10" x14ac:dyDescent="0.25">
      <c r="A20" s="4">
        <v>3</v>
      </c>
      <c r="B20" s="1" t="s">
        <v>73</v>
      </c>
      <c r="C20" s="10">
        <v>2</v>
      </c>
      <c r="D20" s="10">
        <v>2</v>
      </c>
      <c r="E20" s="10">
        <v>1.5</v>
      </c>
      <c r="F20" s="11">
        <f t="shared" si="1"/>
        <v>1.8333333333333333</v>
      </c>
      <c r="G20" s="4"/>
      <c r="H20" s="4" t="s">
        <v>66</v>
      </c>
      <c r="I20" s="1"/>
    </row>
    <row r="21" spans="1:10" x14ac:dyDescent="0.25">
      <c r="A21" s="12" t="s">
        <v>11</v>
      </c>
      <c r="F21" s="13">
        <f>IF(COUNTA(F18:F20)=0,"",AVERAGE(F18:F20))</f>
        <v>2.3877777777777776</v>
      </c>
      <c r="G21" s="5">
        <f>IF(F21="","",(F21/3.33)*10)</f>
        <v>7.1705038371705037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39.950000000000003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 t="s">
        <v>9</v>
      </c>
      <c r="I26" s="3" t="s">
        <v>10</v>
      </c>
    </row>
    <row r="27" spans="1:10" ht="30" x14ac:dyDescent="0.25">
      <c r="A27" s="4">
        <v>1</v>
      </c>
      <c r="B27" s="1" t="s">
        <v>74</v>
      </c>
      <c r="C27" s="10">
        <v>3</v>
      </c>
      <c r="D27" s="10">
        <v>2</v>
      </c>
      <c r="E27" s="10">
        <v>2</v>
      </c>
      <c r="F27" s="11">
        <f>IF(COUNTA(C27:E27)=0,"",(C27 + D27 + E27)/3)</f>
        <v>2.3333333333333335</v>
      </c>
      <c r="G27" s="4"/>
      <c r="H27" s="4"/>
      <c r="I27" s="1"/>
    </row>
    <row r="28" spans="1:10" ht="30" x14ac:dyDescent="0.25">
      <c r="A28" s="4">
        <v>2</v>
      </c>
      <c r="B28" s="1" t="s">
        <v>75</v>
      </c>
      <c r="C28" s="10">
        <v>2.5</v>
      </c>
      <c r="D28" s="10">
        <v>2</v>
      </c>
      <c r="E28" s="10">
        <v>2</v>
      </c>
      <c r="F28" s="11">
        <f t="shared" ref="F28:F29" si="2">IF(COUNTA(C28:E28)=0,"",(C28 + D28 + E28)/3)</f>
        <v>2.1666666666666665</v>
      </c>
      <c r="G28" s="4"/>
      <c r="H28" s="4"/>
      <c r="I28" s="1"/>
    </row>
    <row r="29" spans="1:10" ht="30" x14ac:dyDescent="0.25">
      <c r="A29" s="4">
        <v>3</v>
      </c>
      <c r="B29" s="1" t="s">
        <v>76</v>
      </c>
      <c r="C29" s="10">
        <v>2</v>
      </c>
      <c r="D29" s="10">
        <v>1.5</v>
      </c>
      <c r="E29" s="10">
        <v>1.5</v>
      </c>
      <c r="F29" s="11">
        <f t="shared" si="2"/>
        <v>1.6666666666666667</v>
      </c>
      <c r="G29" s="4"/>
      <c r="H29" s="4"/>
      <c r="I29" s="1"/>
    </row>
    <row r="30" spans="1:10" x14ac:dyDescent="0.25">
      <c r="A30" s="12" t="s">
        <v>11</v>
      </c>
      <c r="F30" s="13">
        <f>IF(COUNTA(F27:F29)=0,"",AVERAGE(F27:F29))</f>
        <v>2.0555555555555558</v>
      </c>
      <c r="G30" s="5">
        <f>IF(F30="","",(F30/3.33)*10)</f>
        <v>6.1728395061728403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10.5</v>
      </c>
      <c r="C35" s="2">
        <v>20</v>
      </c>
    </row>
    <row r="36" spans="1:5" x14ac:dyDescent="0.25">
      <c r="A36" s="8" t="s">
        <v>166</v>
      </c>
      <c r="B36" s="16">
        <f>G21</f>
        <v>7.1705038371705037</v>
      </c>
      <c r="C36" s="2">
        <v>10</v>
      </c>
    </row>
    <row r="37" spans="1:5" x14ac:dyDescent="0.25">
      <c r="A37" s="8" t="s">
        <v>167</v>
      </c>
      <c r="B37" s="16">
        <f>G30</f>
        <v>6.1728395061728403</v>
      </c>
      <c r="C37" s="2">
        <v>10</v>
      </c>
    </row>
    <row r="38" spans="1:5" x14ac:dyDescent="0.25">
      <c r="A38" s="17" t="s">
        <v>19</v>
      </c>
      <c r="B38" s="18">
        <f>SUM(B35:B37)</f>
        <v>23.843343343343342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5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  <dataValidation type="decimal" showInputMessage="1" showErrorMessage="1" sqref="C7:E11">
      <formula1>0</formula1>
      <formula2>4</formula2>
    </dataValidation>
    <dataValidation type="decimal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3" topLeftCell="A11" activePane="bottomLeft" state="frozen"/>
      <selection pane="bottomLeft" activeCell="G30" sqref="G30"/>
    </sheetView>
  </sheetViews>
  <sheetFormatPr baseColWidth="10" defaultColWidth="9.140625" defaultRowHeight="15" x14ac:dyDescent="0.25"/>
  <cols>
    <col min="1" max="1" width="34" customWidth="1"/>
    <col min="2" max="2" width="40" customWidth="1"/>
    <col min="3" max="5" width="34" customWidth="1"/>
    <col min="6" max="6" width="26.28515625" customWidth="1"/>
    <col min="7" max="7" width="13.85546875" customWidth="1"/>
    <col min="8" max="8" width="17.42578125" customWidth="1"/>
    <col min="9" max="9" width="28.7109375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77</v>
      </c>
    </row>
    <row r="4" spans="1:10" x14ac:dyDescent="0.25">
      <c r="A4" s="33" t="s">
        <v>4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6" customHeight="1" x14ac:dyDescent="0.25">
      <c r="A5" s="31" t="s">
        <v>5</v>
      </c>
      <c r="B5" s="32"/>
      <c r="C5" s="1" t="s">
        <v>177</v>
      </c>
      <c r="D5" s="1" t="s">
        <v>178</v>
      </c>
      <c r="E5" s="1" t="s">
        <v>179</v>
      </c>
      <c r="F5" s="2"/>
      <c r="G5" s="2"/>
      <c r="H5" s="2"/>
      <c r="I5" s="2"/>
    </row>
    <row r="6" spans="1:10" ht="30" customHeight="1" x14ac:dyDescent="0.25">
      <c r="A6" s="3" t="s">
        <v>6</v>
      </c>
      <c r="B6" s="3" t="s">
        <v>7</v>
      </c>
      <c r="C6" s="3" t="s">
        <v>41</v>
      </c>
      <c r="D6" s="3" t="s">
        <v>42</v>
      </c>
      <c r="E6" s="3" t="s">
        <v>43</v>
      </c>
      <c r="F6" s="3" t="s">
        <v>180</v>
      </c>
      <c r="G6" s="3" t="s">
        <v>8</v>
      </c>
      <c r="H6" s="3" t="s">
        <v>9</v>
      </c>
      <c r="I6" s="3" t="s">
        <v>10</v>
      </c>
    </row>
    <row r="7" spans="1:10" x14ac:dyDescent="0.25">
      <c r="A7" s="4">
        <v>1</v>
      </c>
      <c r="B7" s="1"/>
      <c r="C7" s="10">
        <v>0</v>
      </c>
      <c r="D7" s="10">
        <v>0</v>
      </c>
      <c r="E7" s="10">
        <v>0</v>
      </c>
      <c r="F7" s="11">
        <f>IF(COUNTA(C7:E7)=0,"",(C7 + D7 + E7)/3)</f>
        <v>0</v>
      </c>
      <c r="G7" s="4"/>
      <c r="H7" s="4"/>
      <c r="I7" s="1" t="s">
        <v>78</v>
      </c>
    </row>
    <row r="8" spans="1:10" x14ac:dyDescent="0.25">
      <c r="A8" s="4">
        <v>2</v>
      </c>
      <c r="B8" s="1"/>
      <c r="C8" s="10">
        <v>0</v>
      </c>
      <c r="D8" s="10">
        <v>0</v>
      </c>
      <c r="E8" s="10">
        <v>0</v>
      </c>
      <c r="F8" s="11">
        <f t="shared" ref="F8:F11" si="0">IF(COUNTA(C8:E8)=0,"",(C8 + D8 + E8)/3)</f>
        <v>0</v>
      </c>
      <c r="G8" s="4"/>
      <c r="H8" s="4"/>
      <c r="I8" s="1" t="s">
        <v>78</v>
      </c>
    </row>
    <row r="9" spans="1:10" x14ac:dyDescent="0.25">
      <c r="A9" s="4">
        <v>3</v>
      </c>
      <c r="B9" s="1"/>
      <c r="C9" s="10">
        <v>0</v>
      </c>
      <c r="D9" s="10">
        <v>0</v>
      </c>
      <c r="E9" s="10">
        <v>0</v>
      </c>
      <c r="F9" s="11">
        <f t="shared" si="0"/>
        <v>0</v>
      </c>
      <c r="G9" s="4"/>
      <c r="H9" s="4"/>
      <c r="I9" s="1" t="s">
        <v>78</v>
      </c>
    </row>
    <row r="10" spans="1:10" x14ac:dyDescent="0.25">
      <c r="A10" s="4">
        <v>4</v>
      </c>
      <c r="B10" s="1"/>
      <c r="C10" s="10">
        <v>0</v>
      </c>
      <c r="D10" s="10">
        <v>0</v>
      </c>
      <c r="E10" s="10">
        <v>0</v>
      </c>
      <c r="F10" s="11">
        <f t="shared" si="0"/>
        <v>0</v>
      </c>
      <c r="G10" s="4"/>
      <c r="H10" s="4"/>
      <c r="I10" s="1" t="s">
        <v>78</v>
      </c>
    </row>
    <row r="11" spans="1:10" x14ac:dyDescent="0.25">
      <c r="A11" s="4">
        <v>5</v>
      </c>
      <c r="B11" s="1"/>
      <c r="C11" s="10">
        <v>0</v>
      </c>
      <c r="D11" s="10">
        <v>0</v>
      </c>
      <c r="E11" s="10">
        <v>0</v>
      </c>
      <c r="F11" s="11">
        <f t="shared" si="0"/>
        <v>0</v>
      </c>
      <c r="G11" s="4"/>
      <c r="H11" s="4"/>
      <c r="I11" s="1" t="s">
        <v>78</v>
      </c>
    </row>
    <row r="12" spans="1:10" x14ac:dyDescent="0.25">
      <c r="A12" s="12" t="s">
        <v>11</v>
      </c>
      <c r="F12" s="13">
        <f>IF(COUNTA(F7:F11)=0,"",AVERAGE(F7:F11))</f>
        <v>0</v>
      </c>
      <c r="G12" s="5">
        <f>IF(F12="","",F12*5)</f>
        <v>0</v>
      </c>
      <c r="H12" s="2"/>
      <c r="I12" s="2"/>
    </row>
    <row r="15" spans="1:10" x14ac:dyDescent="0.25">
      <c r="A15" s="33" t="s">
        <v>12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33.950000000000003" customHeight="1" x14ac:dyDescent="0.25">
      <c r="A16" s="31" t="s">
        <v>5</v>
      </c>
      <c r="B16" s="32"/>
      <c r="C16" s="26" t="s">
        <v>170</v>
      </c>
      <c r="D16" s="27" t="s">
        <v>171</v>
      </c>
      <c r="E16" s="27" t="s">
        <v>172</v>
      </c>
      <c r="F16" s="28"/>
      <c r="G16" s="2"/>
      <c r="H16" s="2"/>
      <c r="I16" s="2"/>
    </row>
    <row r="17" spans="1:10" ht="30" customHeight="1" x14ac:dyDescent="0.25">
      <c r="A17" s="3" t="s">
        <v>6</v>
      </c>
      <c r="B17" s="3" t="s">
        <v>7</v>
      </c>
      <c r="C17" s="29" t="s">
        <v>44</v>
      </c>
      <c r="D17" s="30" t="s">
        <v>46</v>
      </c>
      <c r="E17" s="30" t="s">
        <v>45</v>
      </c>
      <c r="F17" s="30" t="s">
        <v>176</v>
      </c>
      <c r="G17" s="3" t="s">
        <v>8</v>
      </c>
      <c r="H17" s="3" t="s">
        <v>9</v>
      </c>
      <c r="I17" s="3" t="s">
        <v>10</v>
      </c>
    </row>
    <row r="18" spans="1:10" x14ac:dyDescent="0.25">
      <c r="A18" s="4">
        <v>1</v>
      </c>
      <c r="B18" s="1"/>
      <c r="C18" s="10">
        <v>0</v>
      </c>
      <c r="D18" s="10">
        <v>0</v>
      </c>
      <c r="E18" s="10">
        <v>0</v>
      </c>
      <c r="F18" s="11">
        <f>IF(COUNTA(C18:E18)=0,"",(C18+ D18 + E18)/3)</f>
        <v>0</v>
      </c>
      <c r="G18" s="4"/>
      <c r="H18" s="4"/>
      <c r="I18" s="1" t="s">
        <v>78</v>
      </c>
    </row>
    <row r="19" spans="1:10" x14ac:dyDescent="0.25">
      <c r="A19" s="4">
        <v>2</v>
      </c>
      <c r="B19" s="1"/>
      <c r="C19" s="10">
        <v>0</v>
      </c>
      <c r="D19" s="10">
        <v>0</v>
      </c>
      <c r="E19" s="10">
        <v>0</v>
      </c>
      <c r="F19" s="11">
        <f t="shared" ref="F19:F20" si="1">IF(COUNTA(C19:E19)=0,"",(C19+ D19 + E19)/3)</f>
        <v>0</v>
      </c>
      <c r="G19" s="4"/>
      <c r="H19" s="4"/>
      <c r="I19" s="1" t="s">
        <v>78</v>
      </c>
    </row>
    <row r="20" spans="1:10" x14ac:dyDescent="0.25">
      <c r="A20" s="4">
        <v>3</v>
      </c>
      <c r="B20" s="1"/>
      <c r="C20" s="10">
        <v>0</v>
      </c>
      <c r="D20" s="10">
        <v>0</v>
      </c>
      <c r="E20" s="10">
        <v>0</v>
      </c>
      <c r="F20" s="11">
        <f t="shared" si="1"/>
        <v>0</v>
      </c>
      <c r="G20" s="4"/>
      <c r="H20" s="4"/>
      <c r="I20" s="1" t="s">
        <v>78</v>
      </c>
    </row>
    <row r="21" spans="1:10" x14ac:dyDescent="0.25">
      <c r="A21" s="12" t="s">
        <v>11</v>
      </c>
      <c r="F21" s="13">
        <f>IF(COUNTA(F18:F20)=0,"",AVERAGE(F18:F20))</f>
        <v>0</v>
      </c>
      <c r="G21" s="5">
        <f>IF(F21="","",(F21/3.33)*10)</f>
        <v>0</v>
      </c>
      <c r="H21" s="2"/>
      <c r="I21" s="2"/>
    </row>
    <row r="24" spans="1:10" x14ac:dyDescent="0.25">
      <c r="A24" s="33" t="s">
        <v>13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30.95" customHeight="1" x14ac:dyDescent="0.25">
      <c r="A25" s="31" t="s">
        <v>5</v>
      </c>
      <c r="B25" s="32"/>
      <c r="C25" s="1" t="s">
        <v>173</v>
      </c>
      <c r="D25" s="1" t="s">
        <v>174</v>
      </c>
      <c r="E25" s="1" t="s">
        <v>175</v>
      </c>
      <c r="F25" s="2"/>
      <c r="G25" s="2"/>
      <c r="H25" s="2"/>
      <c r="I25" s="2"/>
    </row>
    <row r="26" spans="1:10" ht="30" customHeight="1" x14ac:dyDescent="0.25">
      <c r="A26" s="3" t="s">
        <v>6</v>
      </c>
      <c r="B26" s="3" t="s">
        <v>7</v>
      </c>
      <c r="C26" s="3" t="s">
        <v>14</v>
      </c>
      <c r="D26" s="3" t="s">
        <v>47</v>
      </c>
      <c r="E26" s="3" t="s">
        <v>48</v>
      </c>
      <c r="F26" s="3" t="s">
        <v>176</v>
      </c>
      <c r="G26" s="3" t="s">
        <v>8</v>
      </c>
      <c r="H26" s="3" t="s">
        <v>9</v>
      </c>
      <c r="I26" s="3" t="s">
        <v>10</v>
      </c>
    </row>
    <row r="27" spans="1:10" x14ac:dyDescent="0.25">
      <c r="A27" s="4">
        <v>1</v>
      </c>
      <c r="B27" s="1" t="s">
        <v>81</v>
      </c>
      <c r="C27" s="10">
        <v>2.5</v>
      </c>
      <c r="D27" s="10">
        <v>2</v>
      </c>
      <c r="E27" s="10">
        <v>1.5</v>
      </c>
      <c r="F27" s="11">
        <f>IF(COUNTA(C27:E27)=0,"",(C27 + D27 + E27)/3)</f>
        <v>2</v>
      </c>
      <c r="G27" s="4"/>
      <c r="H27" s="4"/>
      <c r="I27" s="1" t="s">
        <v>80</v>
      </c>
    </row>
    <row r="28" spans="1:10" ht="30" x14ac:dyDescent="0.25">
      <c r="A28" s="4">
        <v>2</v>
      </c>
      <c r="B28" s="1" t="s">
        <v>82</v>
      </c>
      <c r="C28" s="10">
        <v>2.5</v>
      </c>
      <c r="D28" s="10">
        <v>2.5</v>
      </c>
      <c r="E28" s="10">
        <v>2</v>
      </c>
      <c r="F28" s="11">
        <f t="shared" ref="F28:F29" si="2">IF(COUNTA(C28:E28)=0,"",(C28 + D28 + E28)/3)</f>
        <v>2.3333333333333335</v>
      </c>
      <c r="G28" s="4"/>
      <c r="H28" s="4"/>
      <c r="I28" s="1" t="s">
        <v>79</v>
      </c>
    </row>
    <row r="29" spans="1:10" ht="30" x14ac:dyDescent="0.25">
      <c r="A29" s="4">
        <v>3</v>
      </c>
      <c r="B29" s="1" t="s">
        <v>83</v>
      </c>
      <c r="C29" s="10">
        <v>2</v>
      </c>
      <c r="D29" s="10">
        <v>2</v>
      </c>
      <c r="E29" s="10">
        <v>1.5</v>
      </c>
      <c r="F29" s="11">
        <f t="shared" si="2"/>
        <v>1.8333333333333333</v>
      </c>
      <c r="G29" s="4"/>
      <c r="H29" s="4"/>
      <c r="I29" s="1" t="s">
        <v>79</v>
      </c>
    </row>
    <row r="30" spans="1:10" x14ac:dyDescent="0.25">
      <c r="A30" s="12" t="s">
        <v>11</v>
      </c>
      <c r="F30" s="13">
        <f>IF(COUNTA(F27:F29)=0,"",AVERAGE(F27:F29))</f>
        <v>2.0555555555555558</v>
      </c>
      <c r="G30" s="5">
        <f>IF(F30="","",(F30/3.33)*10)</f>
        <v>6.1728395061728403</v>
      </c>
      <c r="H30" s="2"/>
      <c r="I30" s="2"/>
    </row>
    <row r="33" spans="1:5" x14ac:dyDescent="0.25">
      <c r="A33" s="33" t="s">
        <v>15</v>
      </c>
      <c r="B33" s="32"/>
      <c r="C33" s="32"/>
      <c r="D33" s="32"/>
      <c r="E33" s="32"/>
    </row>
    <row r="34" spans="1:5" x14ac:dyDescent="0.25">
      <c r="A34" s="6" t="s">
        <v>16</v>
      </c>
      <c r="B34" s="6" t="s">
        <v>17</v>
      </c>
      <c r="C34" s="6" t="s">
        <v>18</v>
      </c>
    </row>
    <row r="35" spans="1:5" x14ac:dyDescent="0.25">
      <c r="A35" s="8" t="s">
        <v>165</v>
      </c>
      <c r="B35" s="16">
        <f>G12</f>
        <v>0</v>
      </c>
      <c r="C35" s="2">
        <v>20</v>
      </c>
    </row>
    <row r="36" spans="1:5" x14ac:dyDescent="0.25">
      <c r="A36" s="8" t="s">
        <v>166</v>
      </c>
      <c r="B36" s="16">
        <f>G21</f>
        <v>0</v>
      </c>
      <c r="C36" s="2">
        <v>10</v>
      </c>
    </row>
    <row r="37" spans="1:5" x14ac:dyDescent="0.25">
      <c r="A37" s="8" t="s">
        <v>167</v>
      </c>
      <c r="B37" s="16">
        <f>G30</f>
        <v>6.1728395061728403</v>
      </c>
      <c r="C37" s="2">
        <v>10</v>
      </c>
    </row>
    <row r="38" spans="1:5" x14ac:dyDescent="0.25">
      <c r="A38" s="17" t="s">
        <v>19</v>
      </c>
      <c r="B38" s="18">
        <f>SUM(B35:B37)</f>
        <v>6.1728395061728403</v>
      </c>
      <c r="C38" s="17">
        <v>40</v>
      </c>
    </row>
  </sheetData>
  <mergeCells count="7">
    <mergeCell ref="A25:B25"/>
    <mergeCell ref="A33:E33"/>
    <mergeCell ref="A4:J4"/>
    <mergeCell ref="A5:B5"/>
    <mergeCell ref="A15:J15"/>
    <mergeCell ref="A16:B16"/>
    <mergeCell ref="A24:J24"/>
  </mergeCells>
  <dataValidations count="5">
    <dataValidation type="list" allowBlank="1" showInputMessage="1" showErrorMessage="1" sqref="H7:H11 H18:H20 H27:H29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20 C27:E29">
      <formula1>0</formula1>
      <formula2>3.33</formula2>
    </dataValidation>
    <dataValidation type="decimal" showInputMessage="1" showErrorMessage="1" sqref="C7:E11">
      <formula1>0</formula1>
      <formula2>4</formula2>
    </dataValidation>
    <dataValidation type="decimal" showInputMessage="1" showErrorMessage="1" sqref="C18:E20 C27:E29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5" activePane="bottomLeft" state="frozen"/>
      <selection pane="bottomLeft" activeCell="C22" sqref="C22"/>
    </sheetView>
  </sheetViews>
  <sheetFormatPr baseColWidth="10" defaultColWidth="9.140625" defaultRowHeight="15" x14ac:dyDescent="0.25"/>
  <cols>
    <col min="1" max="6" width="34" customWidth="1"/>
    <col min="7" max="7" width="23.85546875" customWidth="1"/>
    <col min="8" max="8" width="17.85546875" customWidth="1"/>
    <col min="9" max="9" width="25.140625" customWidth="1"/>
    <col min="10" max="10" width="10.85546875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85</v>
      </c>
    </row>
    <row r="3" spans="1:10" x14ac:dyDescent="0.25">
      <c r="A3" s="9" t="s">
        <v>86</v>
      </c>
      <c r="B3" s="15" t="s">
        <v>87</v>
      </c>
    </row>
    <row r="5" spans="1:10" x14ac:dyDescent="0.25">
      <c r="A5" s="33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8.1" customHeight="1" x14ac:dyDescent="0.25">
      <c r="A6" s="31" t="s">
        <v>5</v>
      </c>
      <c r="B6" s="32"/>
      <c r="C6" s="1" t="s">
        <v>177</v>
      </c>
      <c r="D6" s="1" t="s">
        <v>178</v>
      </c>
      <c r="E6" s="1" t="s">
        <v>179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41</v>
      </c>
      <c r="D7" s="3" t="s">
        <v>42</v>
      </c>
      <c r="E7" s="3" t="s">
        <v>43</v>
      </c>
      <c r="F7" s="3" t="s">
        <v>176</v>
      </c>
      <c r="G7" s="3" t="s">
        <v>8</v>
      </c>
      <c r="H7" s="3" t="s">
        <v>9</v>
      </c>
      <c r="I7" s="3" t="s">
        <v>10</v>
      </c>
    </row>
    <row r="8" spans="1:10" x14ac:dyDescent="0.25">
      <c r="A8" s="4">
        <v>1</v>
      </c>
      <c r="B8" s="1" t="s">
        <v>90</v>
      </c>
      <c r="C8" s="10">
        <v>0</v>
      </c>
      <c r="D8" s="10">
        <v>0</v>
      </c>
      <c r="E8" s="10">
        <v>0</v>
      </c>
      <c r="F8" s="11">
        <f>IF(COUNTA(C8:E8)=0,"",(C8 + D8 + E8)/3)</f>
        <v>0</v>
      </c>
      <c r="G8" s="4"/>
      <c r="H8" s="4" t="s">
        <v>88</v>
      </c>
      <c r="I8" s="1"/>
    </row>
    <row r="9" spans="1:10" x14ac:dyDescent="0.25">
      <c r="A9" s="4">
        <v>2</v>
      </c>
      <c r="B9" s="1" t="s">
        <v>91</v>
      </c>
      <c r="C9" s="10">
        <v>0</v>
      </c>
      <c r="D9" s="10">
        <v>0</v>
      </c>
      <c r="E9" s="10">
        <v>0</v>
      </c>
      <c r="F9" s="11">
        <f t="shared" ref="F9:F12" si="0">IF(COUNTA(C9:E9)=0,"",(C9 + D9 + E9)/3)</f>
        <v>0</v>
      </c>
      <c r="G9" s="4"/>
      <c r="H9" s="4" t="s">
        <v>88</v>
      </c>
      <c r="I9" s="1"/>
    </row>
    <row r="10" spans="1:10" x14ac:dyDescent="0.25">
      <c r="A10" s="4">
        <v>3</v>
      </c>
      <c r="B10" s="1" t="s">
        <v>92</v>
      </c>
      <c r="C10" s="10">
        <v>0</v>
      </c>
      <c r="D10" s="10">
        <v>0</v>
      </c>
      <c r="E10" s="10">
        <v>0</v>
      </c>
      <c r="F10" s="11">
        <f t="shared" si="0"/>
        <v>0</v>
      </c>
      <c r="G10" s="4"/>
      <c r="H10" s="4" t="s">
        <v>88</v>
      </c>
      <c r="I10" s="1" t="s">
        <v>96</v>
      </c>
    </row>
    <row r="11" spans="1:10" ht="30" x14ac:dyDescent="0.25">
      <c r="A11" s="4">
        <v>4</v>
      </c>
      <c r="B11" s="1" t="s">
        <v>93</v>
      </c>
      <c r="C11" s="10">
        <v>0</v>
      </c>
      <c r="D11" s="10">
        <v>0</v>
      </c>
      <c r="E11" s="10">
        <v>0</v>
      </c>
      <c r="F11" s="11">
        <f t="shared" si="0"/>
        <v>0</v>
      </c>
      <c r="G11" s="4"/>
      <c r="H11" s="4" t="s">
        <v>88</v>
      </c>
      <c r="I11" s="1" t="s">
        <v>96</v>
      </c>
    </row>
    <row r="12" spans="1:10" ht="30" x14ac:dyDescent="0.25">
      <c r="A12" s="4">
        <v>5</v>
      </c>
      <c r="B12" s="1" t="s">
        <v>94</v>
      </c>
      <c r="C12" s="10">
        <v>0</v>
      </c>
      <c r="D12" s="10">
        <v>0</v>
      </c>
      <c r="E12" s="10">
        <v>0</v>
      </c>
      <c r="F12" s="11">
        <f t="shared" si="0"/>
        <v>0</v>
      </c>
      <c r="G12" s="4"/>
      <c r="H12" s="4" t="s">
        <v>88</v>
      </c>
      <c r="I12" s="1" t="s">
        <v>96</v>
      </c>
    </row>
    <row r="13" spans="1:10" x14ac:dyDescent="0.25">
      <c r="A13" s="12" t="s">
        <v>11</v>
      </c>
      <c r="F13" s="13">
        <f>IF(COUNTA(F8:F12)=0,"",AVERAGE(F8:F12))</f>
        <v>0</v>
      </c>
      <c r="G13" s="5">
        <f>IF(F12="","",F12*5)</f>
        <v>0</v>
      </c>
      <c r="H13" s="2"/>
      <c r="I13" s="2"/>
    </row>
    <row r="16" spans="1:10" x14ac:dyDescent="0.25">
      <c r="A16" s="33" t="s">
        <v>12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38.1" customHeight="1" x14ac:dyDescent="0.25">
      <c r="A17" s="31" t="s">
        <v>5</v>
      </c>
      <c r="B17" s="32"/>
      <c r="C17" s="26" t="s">
        <v>170</v>
      </c>
      <c r="D17" s="27" t="s">
        <v>171</v>
      </c>
      <c r="E17" s="27" t="s">
        <v>172</v>
      </c>
      <c r="F17" s="28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29" t="s">
        <v>44</v>
      </c>
      <c r="D18" s="30" t="s">
        <v>46</v>
      </c>
      <c r="E18" s="30" t="s">
        <v>45</v>
      </c>
      <c r="F18" s="30" t="s">
        <v>176</v>
      </c>
      <c r="G18" s="3" t="s">
        <v>8</v>
      </c>
      <c r="H18" s="3" t="s">
        <v>9</v>
      </c>
      <c r="I18" s="3" t="s">
        <v>10</v>
      </c>
    </row>
    <row r="19" spans="1:10" ht="30" x14ac:dyDescent="0.25">
      <c r="A19" s="4">
        <v>1</v>
      </c>
      <c r="B19" s="1" t="s">
        <v>95</v>
      </c>
      <c r="C19" s="10">
        <v>0</v>
      </c>
      <c r="D19" s="10">
        <v>0</v>
      </c>
      <c r="E19" s="10">
        <v>0</v>
      </c>
      <c r="F19" s="11">
        <f>IF(COUNTA(C19:E19)=0,"",(C19+ D19 + E19)/3)</f>
        <v>0</v>
      </c>
      <c r="G19" s="4"/>
      <c r="H19" s="4" t="s">
        <v>88</v>
      </c>
      <c r="I19" s="1" t="s">
        <v>96</v>
      </c>
    </row>
    <row r="20" spans="1:10" x14ac:dyDescent="0.25">
      <c r="A20" s="4">
        <v>2</v>
      </c>
      <c r="B20" s="1" t="s">
        <v>97</v>
      </c>
      <c r="C20" s="10">
        <v>0</v>
      </c>
      <c r="D20" s="10">
        <v>0</v>
      </c>
      <c r="E20" s="10">
        <v>0</v>
      </c>
      <c r="F20" s="11">
        <f t="shared" ref="F20:F21" si="1">IF(COUNTA(C20:E20)=0,"",(C20+ D20 + E20)/3)</f>
        <v>0</v>
      </c>
      <c r="G20" s="4"/>
      <c r="H20" s="4" t="s">
        <v>88</v>
      </c>
      <c r="I20" s="1" t="s">
        <v>98</v>
      </c>
    </row>
    <row r="21" spans="1:10" ht="30" x14ac:dyDescent="0.25">
      <c r="A21" s="4">
        <v>3</v>
      </c>
      <c r="B21" s="1" t="s">
        <v>99</v>
      </c>
      <c r="C21" s="10">
        <v>0</v>
      </c>
      <c r="D21" s="10">
        <v>0</v>
      </c>
      <c r="E21" s="10">
        <v>0</v>
      </c>
      <c r="F21" s="11">
        <f t="shared" si="1"/>
        <v>0</v>
      </c>
      <c r="G21" s="4"/>
      <c r="H21" s="4" t="s">
        <v>88</v>
      </c>
      <c r="I21" s="1" t="s">
        <v>96</v>
      </c>
    </row>
    <row r="22" spans="1:10" x14ac:dyDescent="0.25">
      <c r="A22" s="12" t="s">
        <v>11</v>
      </c>
      <c r="F22" s="13">
        <f>IF(COUNTA(F19:F21)=0,"",AVERAGE(F19:F21))</f>
        <v>0</v>
      </c>
      <c r="G22" s="5">
        <f>IF(F21="","",(F21/3.33)*10)</f>
        <v>0</v>
      </c>
      <c r="H22" s="2"/>
      <c r="I22" s="2"/>
    </row>
    <row r="25" spans="1:10" x14ac:dyDescent="0.25">
      <c r="A25" s="33" t="s">
        <v>13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39" customHeight="1" x14ac:dyDescent="0.25">
      <c r="A26" s="31" t="s">
        <v>5</v>
      </c>
      <c r="B26" s="32"/>
      <c r="C26" s="1" t="s">
        <v>173</v>
      </c>
      <c r="D26" s="1" t="s">
        <v>174</v>
      </c>
      <c r="E26" s="1" t="s">
        <v>175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14</v>
      </c>
      <c r="D27" s="3" t="s">
        <v>47</v>
      </c>
      <c r="E27" s="3" t="s">
        <v>48</v>
      </c>
      <c r="F27" s="3" t="s">
        <v>176</v>
      </c>
      <c r="G27" s="3" t="s">
        <v>8</v>
      </c>
      <c r="H27" s="3" t="s">
        <v>9</v>
      </c>
      <c r="I27" s="3" t="s">
        <v>10</v>
      </c>
    </row>
    <row r="28" spans="1:10" ht="30" x14ac:dyDescent="0.25">
      <c r="A28" s="4">
        <v>1</v>
      </c>
      <c r="B28" s="1" t="s">
        <v>100</v>
      </c>
      <c r="C28" s="10">
        <v>3</v>
      </c>
      <c r="D28" s="10">
        <v>2.5</v>
      </c>
      <c r="E28" s="10">
        <v>3</v>
      </c>
      <c r="F28" s="11">
        <f>IF(COUNTA(C28:E28)=0,"",(C28 + D28 + E28)/3)</f>
        <v>2.8333333333333335</v>
      </c>
      <c r="G28" s="4"/>
      <c r="H28" s="4"/>
      <c r="I28" s="1"/>
    </row>
    <row r="29" spans="1:10" ht="30" x14ac:dyDescent="0.25">
      <c r="A29" s="4">
        <v>2</v>
      </c>
      <c r="B29" s="1" t="s">
        <v>101</v>
      </c>
      <c r="C29" s="10">
        <v>3.3</v>
      </c>
      <c r="D29" s="10">
        <v>2.5</v>
      </c>
      <c r="E29" s="10">
        <v>3</v>
      </c>
      <c r="F29" s="11">
        <f t="shared" ref="F29:F30" si="2">IF(COUNTA(C29:E29)=0,"",(C29 + D29 + E29)/3)</f>
        <v>2.9333333333333336</v>
      </c>
      <c r="G29" s="4"/>
      <c r="H29" s="4"/>
      <c r="I29" s="1"/>
    </row>
    <row r="30" spans="1:10" ht="30" x14ac:dyDescent="0.25">
      <c r="A30" s="4">
        <v>3</v>
      </c>
      <c r="B30" s="1" t="s">
        <v>102</v>
      </c>
      <c r="C30" s="10">
        <v>3.3</v>
      </c>
      <c r="D30" s="10">
        <v>2.5</v>
      </c>
      <c r="E30" s="10">
        <v>3</v>
      </c>
      <c r="F30" s="11">
        <f t="shared" si="2"/>
        <v>2.9333333333333336</v>
      </c>
      <c r="G30" s="4"/>
      <c r="H30" s="4"/>
      <c r="I30" s="1"/>
    </row>
    <row r="31" spans="1:10" x14ac:dyDescent="0.25">
      <c r="A31" s="12" t="s">
        <v>11</v>
      </c>
      <c r="F31" s="13">
        <f>IF(COUNTA(F28:F30)=0,"",AVERAGE(F28:F30))</f>
        <v>2.9000000000000004</v>
      </c>
      <c r="G31" s="5">
        <f>IF(F30="","",(F30/3.33)*10)</f>
        <v>8.8088088088088092</v>
      </c>
      <c r="H31" s="2"/>
      <c r="I31" s="2"/>
    </row>
    <row r="34" spans="1:5" x14ac:dyDescent="0.25">
      <c r="A34" s="33" t="s">
        <v>15</v>
      </c>
      <c r="B34" s="32"/>
      <c r="C34" s="32"/>
      <c r="D34" s="32"/>
      <c r="E34" s="32"/>
    </row>
    <row r="35" spans="1:5" x14ac:dyDescent="0.25">
      <c r="A35" s="6" t="s">
        <v>16</v>
      </c>
      <c r="B35" s="6" t="s">
        <v>17</v>
      </c>
      <c r="C35" s="6" t="s">
        <v>18</v>
      </c>
    </row>
    <row r="36" spans="1:5" x14ac:dyDescent="0.25">
      <c r="A36" s="8" t="s">
        <v>165</v>
      </c>
      <c r="B36" s="16">
        <f>G13</f>
        <v>0</v>
      </c>
      <c r="C36" s="2">
        <v>20</v>
      </c>
    </row>
    <row r="37" spans="1:5" x14ac:dyDescent="0.25">
      <c r="A37" s="8" t="s">
        <v>166</v>
      </c>
      <c r="B37" s="16">
        <f>G22</f>
        <v>0</v>
      </c>
      <c r="C37" s="2">
        <v>10</v>
      </c>
    </row>
    <row r="38" spans="1:5" x14ac:dyDescent="0.25">
      <c r="A38" s="8" t="s">
        <v>167</v>
      </c>
      <c r="B38" s="16">
        <f>G31</f>
        <v>8.8088088088088092</v>
      </c>
      <c r="C38" s="2">
        <v>10</v>
      </c>
    </row>
    <row r="39" spans="1:5" x14ac:dyDescent="0.25">
      <c r="A39" s="17" t="s">
        <v>19</v>
      </c>
      <c r="B39" s="18">
        <f>SUM(B36:B38)</f>
        <v>8.8088088088088092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8:H12 H19:H21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18" activePane="bottomLeft" state="frozen"/>
      <selection pane="bottomLeft" activeCell="G31" sqref="G31"/>
    </sheetView>
  </sheetViews>
  <sheetFormatPr baseColWidth="10" defaultColWidth="9.140625" defaultRowHeight="15" x14ac:dyDescent="0.25"/>
  <cols>
    <col min="1" max="5" width="34" customWidth="1"/>
    <col min="6" max="6" width="25.42578125" customWidth="1"/>
    <col min="7" max="7" width="14" customWidth="1"/>
    <col min="8" max="8" width="17.85546875" customWidth="1"/>
    <col min="9" max="9" width="52.140625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104</v>
      </c>
    </row>
    <row r="3" spans="1:10" x14ac:dyDescent="0.25">
      <c r="A3" s="9" t="s">
        <v>86</v>
      </c>
      <c r="B3" s="15" t="s">
        <v>105</v>
      </c>
    </row>
    <row r="5" spans="1:10" x14ac:dyDescent="0.25">
      <c r="A5" s="33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9" customHeight="1" x14ac:dyDescent="0.25">
      <c r="A6" s="31" t="s">
        <v>5</v>
      </c>
      <c r="B6" s="32"/>
      <c r="C6" s="1" t="s">
        <v>177</v>
      </c>
      <c r="D6" s="1" t="s">
        <v>178</v>
      </c>
      <c r="E6" s="1" t="s">
        <v>179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41</v>
      </c>
      <c r="D7" s="3" t="s">
        <v>42</v>
      </c>
      <c r="E7" s="3" t="s">
        <v>43</v>
      </c>
      <c r="F7" s="3" t="s">
        <v>180</v>
      </c>
      <c r="G7" s="3" t="s">
        <v>8</v>
      </c>
      <c r="H7" s="3" t="s">
        <v>9</v>
      </c>
      <c r="I7" s="3" t="s">
        <v>10</v>
      </c>
    </row>
    <row r="8" spans="1:10" ht="30" x14ac:dyDescent="0.25">
      <c r="A8" s="4">
        <v>1</v>
      </c>
      <c r="B8" s="1" t="s">
        <v>106</v>
      </c>
      <c r="C8" s="10">
        <v>4</v>
      </c>
      <c r="D8" s="10">
        <v>4</v>
      </c>
      <c r="E8" s="10">
        <v>4</v>
      </c>
      <c r="F8" s="11">
        <f>IF(COUNTA(C8:E8)=0,"",(C8 + D8 + E8)/3)</f>
        <v>4</v>
      </c>
      <c r="G8" s="4"/>
      <c r="H8" s="4" t="s">
        <v>66</v>
      </c>
      <c r="I8" s="1"/>
    </row>
    <row r="9" spans="1:10" ht="30" x14ac:dyDescent="0.25">
      <c r="A9" s="4">
        <v>2</v>
      </c>
      <c r="B9" s="1" t="s">
        <v>107</v>
      </c>
      <c r="C9" s="10">
        <v>4</v>
      </c>
      <c r="D9" s="10">
        <v>4</v>
      </c>
      <c r="E9" s="10">
        <v>4</v>
      </c>
      <c r="F9" s="11">
        <f t="shared" ref="F9:F12" si="0">IF(COUNTA(C9:E9)=0,"",(C9 + D9 + E9)/3)</f>
        <v>4</v>
      </c>
      <c r="G9" s="4"/>
      <c r="H9" s="4" t="s">
        <v>66</v>
      </c>
      <c r="I9" s="1"/>
    </row>
    <row r="10" spans="1:10" x14ac:dyDescent="0.25">
      <c r="A10" s="4">
        <v>3</v>
      </c>
      <c r="B10" s="1" t="s">
        <v>108</v>
      </c>
      <c r="C10" s="10">
        <v>4</v>
      </c>
      <c r="D10" s="10">
        <v>4</v>
      </c>
      <c r="E10" s="10">
        <v>4</v>
      </c>
      <c r="F10" s="11">
        <f t="shared" si="0"/>
        <v>4</v>
      </c>
      <c r="G10" s="4"/>
      <c r="H10" s="4" t="s">
        <v>66</v>
      </c>
      <c r="I10" s="1"/>
    </row>
    <row r="11" spans="1:10" x14ac:dyDescent="0.25">
      <c r="A11" s="4">
        <v>4</v>
      </c>
      <c r="B11" s="1" t="s">
        <v>109</v>
      </c>
      <c r="C11" s="10">
        <v>4</v>
      </c>
      <c r="D11" s="10">
        <v>4</v>
      </c>
      <c r="E11" s="10">
        <v>4</v>
      </c>
      <c r="F11" s="11">
        <f t="shared" si="0"/>
        <v>4</v>
      </c>
      <c r="G11" s="4"/>
      <c r="H11" s="4" t="s">
        <v>66</v>
      </c>
      <c r="I11" s="1"/>
    </row>
    <row r="12" spans="1:10" x14ac:dyDescent="0.25">
      <c r="A12" s="4">
        <v>5</v>
      </c>
      <c r="B12" s="1" t="s">
        <v>110</v>
      </c>
      <c r="C12" s="10">
        <v>4</v>
      </c>
      <c r="D12" s="10">
        <v>4</v>
      </c>
      <c r="E12" s="10">
        <v>4</v>
      </c>
      <c r="F12" s="11">
        <f t="shared" si="0"/>
        <v>4</v>
      </c>
      <c r="G12" s="4"/>
      <c r="H12" s="4" t="s">
        <v>66</v>
      </c>
      <c r="I12" s="1"/>
    </row>
    <row r="13" spans="1:10" x14ac:dyDescent="0.25">
      <c r="A13" s="12" t="s">
        <v>11</v>
      </c>
      <c r="F13" s="13">
        <f>IF(COUNTA(F8:F12)=0,"",AVERAGE(F8:F12))</f>
        <v>4</v>
      </c>
      <c r="G13" s="5">
        <f>IF(F12="","",F12*5)</f>
        <v>20</v>
      </c>
      <c r="H13" s="2"/>
      <c r="I13" s="2"/>
    </row>
    <row r="16" spans="1:10" x14ac:dyDescent="0.25">
      <c r="A16" s="33" t="s">
        <v>12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38.1" customHeight="1" x14ac:dyDescent="0.25">
      <c r="A17" s="31" t="s">
        <v>5</v>
      </c>
      <c r="B17" s="32"/>
      <c r="C17" s="26" t="s">
        <v>170</v>
      </c>
      <c r="D17" s="27" t="s">
        <v>171</v>
      </c>
      <c r="E17" s="27" t="s">
        <v>172</v>
      </c>
      <c r="F17" s="28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29" t="s">
        <v>44</v>
      </c>
      <c r="D18" s="30" t="s">
        <v>46</v>
      </c>
      <c r="E18" s="30" t="s">
        <v>45</v>
      </c>
      <c r="F18" s="30" t="s">
        <v>176</v>
      </c>
      <c r="G18" s="3" t="s">
        <v>8</v>
      </c>
      <c r="H18" s="3" t="s">
        <v>9</v>
      </c>
      <c r="I18" s="3" t="s">
        <v>10</v>
      </c>
    </row>
    <row r="19" spans="1:10" ht="30" x14ac:dyDescent="0.25">
      <c r="A19" s="4">
        <v>1</v>
      </c>
      <c r="B19" s="1" t="s">
        <v>111</v>
      </c>
      <c r="C19" s="10">
        <v>2.5</v>
      </c>
      <c r="D19" s="10">
        <v>2.5</v>
      </c>
      <c r="E19" s="10">
        <v>3</v>
      </c>
      <c r="F19" s="11">
        <f>IF(COUNTA(C19:E19)=0,"",(C19+ D19 + E19)/3)</f>
        <v>2.6666666666666665</v>
      </c>
      <c r="G19" s="4"/>
      <c r="H19" s="4" t="s">
        <v>66</v>
      </c>
      <c r="I19" s="1"/>
    </row>
    <row r="20" spans="1:10" ht="30" x14ac:dyDescent="0.25">
      <c r="A20" s="4">
        <v>2</v>
      </c>
      <c r="B20" s="1" t="s">
        <v>112</v>
      </c>
      <c r="C20" s="10">
        <v>2.5</v>
      </c>
      <c r="D20" s="10">
        <v>3</v>
      </c>
      <c r="E20" s="10">
        <v>3</v>
      </c>
      <c r="F20" s="11">
        <f t="shared" ref="F20:F21" si="1">IF(COUNTA(C20:E20)=0,"",(C20+ D20 + E20)/3)</f>
        <v>2.8333333333333335</v>
      </c>
      <c r="G20" s="4"/>
      <c r="H20" s="4" t="s">
        <v>66</v>
      </c>
      <c r="I20" s="1"/>
    </row>
    <row r="21" spans="1:10" ht="30" x14ac:dyDescent="0.25">
      <c r="A21" s="4">
        <v>3</v>
      </c>
      <c r="B21" s="1" t="s">
        <v>113</v>
      </c>
      <c r="C21" s="10">
        <v>3</v>
      </c>
      <c r="D21" s="10">
        <v>3.3</v>
      </c>
      <c r="E21" s="10">
        <v>3</v>
      </c>
      <c r="F21" s="11">
        <f t="shared" si="1"/>
        <v>3.1</v>
      </c>
      <c r="G21" s="4"/>
      <c r="H21" s="4" t="s">
        <v>66</v>
      </c>
      <c r="I21" s="1"/>
    </row>
    <row r="22" spans="1:10" x14ac:dyDescent="0.25">
      <c r="A22" s="12" t="s">
        <v>11</v>
      </c>
      <c r="F22" s="13">
        <f>IF(COUNTA(F19:F21)=0,"",AVERAGE(F19:F21))</f>
        <v>2.8666666666666667</v>
      </c>
      <c r="G22" s="5">
        <f>IF(F21="","",(F21/3.33)*10)</f>
        <v>9.3093093093093096</v>
      </c>
      <c r="H22" s="2"/>
      <c r="I22" s="2"/>
    </row>
    <row r="25" spans="1:10" x14ac:dyDescent="0.25">
      <c r="A25" s="33" t="s">
        <v>13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35.1" customHeight="1" x14ac:dyDescent="0.25">
      <c r="A26" s="31" t="s">
        <v>5</v>
      </c>
      <c r="B26" s="32"/>
      <c r="C26" s="1" t="s">
        <v>173</v>
      </c>
      <c r="D26" s="1" t="s">
        <v>174</v>
      </c>
      <c r="E26" s="1" t="s">
        <v>175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14</v>
      </c>
      <c r="D27" s="3" t="s">
        <v>47</v>
      </c>
      <c r="E27" s="3" t="s">
        <v>48</v>
      </c>
      <c r="F27" s="3" t="s">
        <v>176</v>
      </c>
      <c r="G27" s="3" t="s">
        <v>8</v>
      </c>
      <c r="H27" s="3" t="s">
        <v>9</v>
      </c>
      <c r="I27" s="3" t="s">
        <v>10</v>
      </c>
    </row>
    <row r="28" spans="1:10" ht="30" x14ac:dyDescent="0.25">
      <c r="A28" s="4">
        <v>1</v>
      </c>
      <c r="B28" s="1" t="s">
        <v>114</v>
      </c>
      <c r="C28" s="10">
        <v>3.3</v>
      </c>
      <c r="D28" s="10">
        <v>3.33</v>
      </c>
      <c r="E28" s="10">
        <v>3.33</v>
      </c>
      <c r="F28" s="11">
        <f>IF(COUNTA(C28:E28)=0,"",(C28 + D28 + E28)/3)</f>
        <v>3.3200000000000003</v>
      </c>
      <c r="G28" s="4"/>
      <c r="H28" s="4"/>
      <c r="I28" s="1"/>
    </row>
    <row r="29" spans="1:10" ht="30" x14ac:dyDescent="0.25">
      <c r="A29" s="4">
        <v>2</v>
      </c>
      <c r="B29" s="1" t="s">
        <v>115</v>
      </c>
      <c r="C29" s="10">
        <v>3</v>
      </c>
      <c r="D29" s="10">
        <v>3.33</v>
      </c>
      <c r="E29" s="10">
        <v>3.3</v>
      </c>
      <c r="F29" s="11">
        <f t="shared" ref="F29:F30" si="2">IF(COUNTA(C29:E29)=0,"",(C29 + D29 + E29)/3)</f>
        <v>3.2099999999999995</v>
      </c>
      <c r="G29" s="4"/>
      <c r="H29" s="4"/>
      <c r="I29" s="1"/>
    </row>
    <row r="30" spans="1:10" ht="30" x14ac:dyDescent="0.25">
      <c r="A30" s="4">
        <v>3</v>
      </c>
      <c r="B30" s="1" t="s">
        <v>116</v>
      </c>
      <c r="C30" s="10">
        <v>3</v>
      </c>
      <c r="D30" s="10">
        <v>3.33</v>
      </c>
      <c r="E30" s="10">
        <v>3.33</v>
      </c>
      <c r="F30" s="11">
        <f t="shared" si="2"/>
        <v>3.22</v>
      </c>
      <c r="G30" s="4"/>
      <c r="H30" s="4"/>
      <c r="I30" s="1"/>
    </row>
    <row r="31" spans="1:10" x14ac:dyDescent="0.25">
      <c r="A31" s="12" t="s">
        <v>11</v>
      </c>
      <c r="F31" s="13">
        <f>IF(COUNTA(F28:F30)=0,"",AVERAGE(F28:F30))</f>
        <v>3.25</v>
      </c>
      <c r="G31" s="5">
        <f>IF(F30="","",(F30/3.33)*10)</f>
        <v>9.6696696696696698</v>
      </c>
      <c r="H31" s="2"/>
      <c r="I31" s="2"/>
    </row>
    <row r="34" spans="1:5" x14ac:dyDescent="0.25">
      <c r="A34" s="33" t="s">
        <v>15</v>
      </c>
      <c r="B34" s="32"/>
      <c r="C34" s="32"/>
      <c r="D34" s="32"/>
      <c r="E34" s="32"/>
    </row>
    <row r="35" spans="1:5" x14ac:dyDescent="0.25">
      <c r="A35" s="6" t="s">
        <v>16</v>
      </c>
      <c r="B35" s="6" t="s">
        <v>17</v>
      </c>
      <c r="C35" s="6" t="s">
        <v>18</v>
      </c>
    </row>
    <row r="36" spans="1:5" x14ac:dyDescent="0.25">
      <c r="A36" s="8" t="s">
        <v>165</v>
      </c>
      <c r="B36" s="16">
        <f>G13</f>
        <v>20</v>
      </c>
      <c r="C36" s="2">
        <v>20</v>
      </c>
    </row>
    <row r="37" spans="1:5" x14ac:dyDescent="0.25">
      <c r="A37" s="8" t="s">
        <v>166</v>
      </c>
      <c r="B37" s="16">
        <f>G22</f>
        <v>9.3093093093093096</v>
      </c>
      <c r="C37" s="2">
        <v>10</v>
      </c>
    </row>
    <row r="38" spans="1:5" x14ac:dyDescent="0.25">
      <c r="A38" s="8" t="s">
        <v>167</v>
      </c>
      <c r="B38" s="16">
        <f>G31</f>
        <v>9.6696696696696698</v>
      </c>
      <c r="C38" s="2">
        <v>10</v>
      </c>
    </row>
    <row r="39" spans="1:5" x14ac:dyDescent="0.25">
      <c r="A39" s="17" t="s">
        <v>19</v>
      </c>
      <c r="B39" s="18">
        <f>SUM(B36:B38)</f>
        <v>38.978978978978979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5">
    <dataValidation type="list" allowBlank="1" showInputMessage="1" showErrorMessage="1" sqref="H8:H12 H19:H21 H28:H30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4" topLeftCell="A15" activePane="bottomLeft" state="frozen"/>
      <selection pane="bottomLeft" activeCell="G31" sqref="G31"/>
    </sheetView>
  </sheetViews>
  <sheetFormatPr baseColWidth="10" defaultColWidth="9.140625" defaultRowHeight="15" x14ac:dyDescent="0.25"/>
  <cols>
    <col min="1" max="5" width="34" customWidth="1"/>
    <col min="6" max="6" width="23.85546875" customWidth="1"/>
    <col min="7" max="7" width="15.140625" customWidth="1"/>
    <col min="8" max="8" width="17.85546875" customWidth="1"/>
    <col min="9" max="9" width="20.140625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104</v>
      </c>
    </row>
    <row r="3" spans="1:10" x14ac:dyDescent="0.25">
      <c r="A3" s="9" t="s">
        <v>117</v>
      </c>
      <c r="B3" s="15" t="s">
        <v>118</v>
      </c>
    </row>
    <row r="5" spans="1:10" x14ac:dyDescent="0.25">
      <c r="A5" s="33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9.950000000000003" customHeight="1" x14ac:dyDescent="0.25">
      <c r="A6" s="31" t="s">
        <v>5</v>
      </c>
      <c r="B6" s="32"/>
      <c r="C6" s="1" t="s">
        <v>177</v>
      </c>
      <c r="D6" s="1" t="s">
        <v>178</v>
      </c>
      <c r="E6" s="1" t="s">
        <v>179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41</v>
      </c>
      <c r="D7" s="3" t="s">
        <v>42</v>
      </c>
      <c r="E7" s="3" t="s">
        <v>43</v>
      </c>
      <c r="F7" s="3" t="s">
        <v>180</v>
      </c>
      <c r="G7" s="3" t="s">
        <v>8</v>
      </c>
      <c r="H7" s="3" t="s">
        <v>9</v>
      </c>
      <c r="I7" s="3" t="s">
        <v>10</v>
      </c>
    </row>
    <row r="8" spans="1:10" ht="45" x14ac:dyDescent="0.25">
      <c r="A8" s="4">
        <v>1</v>
      </c>
      <c r="B8" s="1" t="s">
        <v>119</v>
      </c>
      <c r="C8" s="10">
        <v>2</v>
      </c>
      <c r="D8" s="10">
        <v>2</v>
      </c>
      <c r="E8" s="10">
        <v>2</v>
      </c>
      <c r="F8" s="11">
        <f>IF(COUNTA(C8:E8)=0,"",(C8 + D8 + E8)/3)</f>
        <v>2</v>
      </c>
      <c r="G8" s="4"/>
      <c r="H8" s="4" t="s">
        <v>66</v>
      </c>
      <c r="I8" s="1"/>
    </row>
    <row r="9" spans="1:10" ht="30" x14ac:dyDescent="0.25">
      <c r="A9" s="4">
        <v>2</v>
      </c>
      <c r="B9" s="1" t="s">
        <v>120</v>
      </c>
      <c r="C9" s="10">
        <v>4</v>
      </c>
      <c r="D9" s="10">
        <v>4</v>
      </c>
      <c r="E9" s="10">
        <v>4</v>
      </c>
      <c r="F9" s="11">
        <f t="shared" ref="F9:F12" si="0">IF(COUNTA(C9:E9)=0,"",(C9 + D9 + E9)/3)</f>
        <v>4</v>
      </c>
      <c r="G9" s="4"/>
      <c r="H9" s="4" t="s">
        <v>66</v>
      </c>
      <c r="I9" s="1"/>
    </row>
    <row r="10" spans="1:10" ht="30" x14ac:dyDescent="0.25">
      <c r="A10" s="4">
        <v>3</v>
      </c>
      <c r="B10" s="1" t="s">
        <v>121</v>
      </c>
      <c r="C10" s="10">
        <v>2</v>
      </c>
      <c r="D10" s="10">
        <v>3</v>
      </c>
      <c r="E10" s="10">
        <v>2.5</v>
      </c>
      <c r="F10" s="11">
        <f t="shared" si="0"/>
        <v>2.5</v>
      </c>
      <c r="G10" s="4"/>
      <c r="H10" s="4" t="s">
        <v>66</v>
      </c>
      <c r="I10" s="1"/>
    </row>
    <row r="11" spans="1:10" ht="30" x14ac:dyDescent="0.25">
      <c r="A11" s="4">
        <v>4</v>
      </c>
      <c r="B11" s="1" t="s">
        <v>122</v>
      </c>
      <c r="C11" s="10">
        <v>2</v>
      </c>
      <c r="D11" s="10">
        <v>3</v>
      </c>
      <c r="E11" s="10">
        <v>2.5019999999999998</v>
      </c>
      <c r="F11" s="11">
        <f t="shared" si="0"/>
        <v>2.5006666666666666</v>
      </c>
      <c r="G11" s="4"/>
      <c r="H11" s="4" t="s">
        <v>66</v>
      </c>
      <c r="I11" s="1"/>
    </row>
    <row r="12" spans="1:10" x14ac:dyDescent="0.25">
      <c r="A12" s="4">
        <v>5</v>
      </c>
      <c r="B12" s="1" t="s">
        <v>123</v>
      </c>
      <c r="C12" s="10">
        <v>2</v>
      </c>
      <c r="D12" s="10">
        <v>3</v>
      </c>
      <c r="E12" s="10">
        <v>2</v>
      </c>
      <c r="F12" s="11">
        <f t="shared" si="0"/>
        <v>2.3333333333333335</v>
      </c>
      <c r="G12" s="4"/>
      <c r="H12" s="4" t="s">
        <v>66</v>
      </c>
      <c r="I12" s="1"/>
    </row>
    <row r="13" spans="1:10" x14ac:dyDescent="0.25">
      <c r="A13" s="12" t="s">
        <v>11</v>
      </c>
      <c r="F13" s="13">
        <f>IF(COUNTA(F8:F12)=0,"",AVERAGE(F8:F12))</f>
        <v>2.6668000000000003</v>
      </c>
      <c r="G13" s="5">
        <f>IF(F12="","",F12*5)</f>
        <v>11.666666666666668</v>
      </c>
      <c r="H13" s="2"/>
      <c r="I13" s="2"/>
    </row>
    <row r="16" spans="1:10" x14ac:dyDescent="0.25">
      <c r="A16" s="33" t="s">
        <v>12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42" customHeight="1" x14ac:dyDescent="0.25">
      <c r="A17" s="31" t="s">
        <v>5</v>
      </c>
      <c r="B17" s="32"/>
      <c r="C17" s="26" t="s">
        <v>170</v>
      </c>
      <c r="D17" s="27" t="s">
        <v>171</v>
      </c>
      <c r="E17" s="27" t="s">
        <v>172</v>
      </c>
      <c r="F17" s="28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29" t="s">
        <v>44</v>
      </c>
      <c r="D18" s="30" t="s">
        <v>46</v>
      </c>
      <c r="E18" s="30" t="s">
        <v>45</v>
      </c>
      <c r="F18" s="30" t="s">
        <v>176</v>
      </c>
      <c r="G18" s="3" t="s">
        <v>8</v>
      </c>
      <c r="H18" s="3" t="s">
        <v>9</v>
      </c>
      <c r="I18" s="3" t="s">
        <v>10</v>
      </c>
    </row>
    <row r="19" spans="1:10" ht="45" x14ac:dyDescent="0.25">
      <c r="A19" s="4">
        <v>1</v>
      </c>
      <c r="B19" s="1" t="s">
        <v>124</v>
      </c>
      <c r="C19" s="10">
        <v>2.5</v>
      </c>
      <c r="D19" s="10">
        <v>2.5</v>
      </c>
      <c r="E19" s="10">
        <v>3.33</v>
      </c>
      <c r="F19" s="11">
        <f>IF(COUNTA(C19:E19)=0,"",(C19+ D19 + E19)/3)</f>
        <v>2.7766666666666668</v>
      </c>
      <c r="G19" s="4"/>
      <c r="H19" s="4" t="s">
        <v>66</v>
      </c>
      <c r="I19" s="1"/>
    </row>
    <row r="20" spans="1:10" ht="45" x14ac:dyDescent="0.25">
      <c r="A20" s="4">
        <v>2</v>
      </c>
      <c r="B20" s="1" t="s">
        <v>125</v>
      </c>
      <c r="C20" s="10">
        <v>2.5</v>
      </c>
      <c r="D20" s="10">
        <v>3</v>
      </c>
      <c r="E20" s="10">
        <v>2.5</v>
      </c>
      <c r="F20" s="11">
        <f>IF(COUNTA(C20:E20)=0,"",(C20+ D20 + E20)/3)</f>
        <v>2.6666666666666665</v>
      </c>
      <c r="G20" s="4"/>
      <c r="H20" s="4" t="s">
        <v>66</v>
      </c>
      <c r="I20" s="1"/>
    </row>
    <row r="21" spans="1:10" x14ac:dyDescent="0.25">
      <c r="A21" s="4">
        <v>3</v>
      </c>
      <c r="B21" s="1" t="s">
        <v>126</v>
      </c>
      <c r="C21" s="10">
        <v>3</v>
      </c>
      <c r="D21" s="10">
        <v>3.33</v>
      </c>
      <c r="E21" s="10">
        <v>3</v>
      </c>
      <c r="F21" s="11">
        <f>IF(COUNTA(C21:E21)=0,"",(C21+ D21 + E21)/3)</f>
        <v>3.11</v>
      </c>
      <c r="G21" s="4"/>
      <c r="H21" s="4" t="s">
        <v>66</v>
      </c>
      <c r="I21" s="1"/>
    </row>
    <row r="22" spans="1:10" x14ac:dyDescent="0.25">
      <c r="A22" s="12" t="s">
        <v>11</v>
      </c>
      <c r="F22" s="13">
        <f>IF(COUNTA(F19:F21)=0,"",AVERAGE(F19:F21))</f>
        <v>2.8511111111111109</v>
      </c>
      <c r="G22" s="5">
        <f>IF(F21="","",(F21/3.33)*10)</f>
        <v>9.3393393393393396</v>
      </c>
      <c r="H22" s="2"/>
      <c r="I22" s="2"/>
    </row>
    <row r="25" spans="1:10" x14ac:dyDescent="0.25">
      <c r="A25" s="33" t="s">
        <v>13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41.1" customHeight="1" x14ac:dyDescent="0.25">
      <c r="A26" s="31" t="s">
        <v>5</v>
      </c>
      <c r="B26" s="32"/>
      <c r="C26" s="1" t="s">
        <v>173</v>
      </c>
      <c r="D26" s="1" t="s">
        <v>174</v>
      </c>
      <c r="E26" s="1" t="s">
        <v>175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14</v>
      </c>
      <c r="D27" s="3" t="s">
        <v>47</v>
      </c>
      <c r="E27" s="3" t="s">
        <v>48</v>
      </c>
      <c r="F27" s="3" t="s">
        <v>176</v>
      </c>
      <c r="G27" s="3" t="s">
        <v>8</v>
      </c>
      <c r="H27" s="3" t="s">
        <v>9</v>
      </c>
      <c r="I27" s="3" t="s">
        <v>10</v>
      </c>
    </row>
    <row r="28" spans="1:10" ht="30" x14ac:dyDescent="0.25">
      <c r="A28" s="4">
        <v>1</v>
      </c>
      <c r="B28" s="1" t="s">
        <v>114</v>
      </c>
      <c r="C28" s="10">
        <v>3.3</v>
      </c>
      <c r="D28" s="10">
        <v>3.33</v>
      </c>
      <c r="E28" s="10">
        <v>3.33</v>
      </c>
      <c r="F28" s="11">
        <f>IF(COUNTA(C28:E28)=0,"",(C28 + D28 + E28)/3)</f>
        <v>3.3200000000000003</v>
      </c>
      <c r="G28" s="4"/>
      <c r="H28" s="4"/>
      <c r="I28" s="1"/>
    </row>
    <row r="29" spans="1:10" ht="30" x14ac:dyDescent="0.25">
      <c r="A29" s="4">
        <v>2</v>
      </c>
      <c r="B29" s="1" t="s">
        <v>115</v>
      </c>
      <c r="C29" s="10">
        <v>3</v>
      </c>
      <c r="D29" s="10">
        <v>3.33</v>
      </c>
      <c r="E29" s="10">
        <v>3.3</v>
      </c>
      <c r="F29" s="11">
        <f t="shared" ref="F29:F30" si="1">IF(COUNTA(C29:E29)=0,"",(C29 + D29 + E29)/3)</f>
        <v>3.2099999999999995</v>
      </c>
      <c r="G29" s="4"/>
      <c r="H29" s="4"/>
      <c r="I29" s="1"/>
    </row>
    <row r="30" spans="1:10" ht="30" x14ac:dyDescent="0.25">
      <c r="A30" s="4">
        <v>3</v>
      </c>
      <c r="B30" s="1" t="s">
        <v>116</v>
      </c>
      <c r="C30" s="10">
        <v>3</v>
      </c>
      <c r="D30" s="10">
        <v>3.33</v>
      </c>
      <c r="E30" s="10">
        <v>3.33</v>
      </c>
      <c r="F30" s="11">
        <f t="shared" si="1"/>
        <v>3.22</v>
      </c>
      <c r="G30" s="4"/>
      <c r="H30" s="4"/>
      <c r="I30" s="1"/>
    </row>
    <row r="31" spans="1:10" x14ac:dyDescent="0.25">
      <c r="A31" s="12" t="s">
        <v>11</v>
      </c>
      <c r="F31" s="13">
        <f>IF(COUNTA(F28:F30)=0,"",AVERAGE(F28:F30))</f>
        <v>3.25</v>
      </c>
      <c r="G31" s="5">
        <f>IF(F30="","",(F30/3.33)*10)</f>
        <v>9.6696696696696698</v>
      </c>
      <c r="H31" s="2"/>
      <c r="I31" s="2"/>
    </row>
    <row r="34" spans="1:5" x14ac:dyDescent="0.25">
      <c r="A34" s="33" t="s">
        <v>15</v>
      </c>
      <c r="B34" s="32"/>
      <c r="C34" s="32"/>
      <c r="D34" s="32"/>
      <c r="E34" s="32"/>
    </row>
    <row r="35" spans="1:5" x14ac:dyDescent="0.25">
      <c r="A35" s="6" t="s">
        <v>16</v>
      </c>
      <c r="B35" s="6" t="s">
        <v>17</v>
      </c>
      <c r="C35" s="6" t="s">
        <v>18</v>
      </c>
    </row>
    <row r="36" spans="1:5" x14ac:dyDescent="0.25">
      <c r="A36" s="8" t="s">
        <v>165</v>
      </c>
      <c r="B36" s="16">
        <f>G13</f>
        <v>11.666666666666668</v>
      </c>
      <c r="C36" s="2">
        <v>20</v>
      </c>
    </row>
    <row r="37" spans="1:5" x14ac:dyDescent="0.25">
      <c r="A37" s="8" t="s">
        <v>166</v>
      </c>
      <c r="B37" s="16">
        <f>G22</f>
        <v>9.3393393393393396</v>
      </c>
      <c r="C37" s="2">
        <v>10</v>
      </c>
    </row>
    <row r="38" spans="1:5" x14ac:dyDescent="0.25">
      <c r="A38" s="8" t="s">
        <v>167</v>
      </c>
      <c r="B38" s="16">
        <f>G31</f>
        <v>9.6696696696696698</v>
      </c>
      <c r="C38" s="2">
        <v>10</v>
      </c>
    </row>
    <row r="39" spans="1:5" x14ac:dyDescent="0.25">
      <c r="A39" s="17" t="s">
        <v>19</v>
      </c>
      <c r="B39" s="18">
        <f>SUM(B36:B38)</f>
        <v>30.675675675675677</v>
      </c>
      <c r="C39" s="17">
        <v>40</v>
      </c>
    </row>
  </sheetData>
  <mergeCells count="7">
    <mergeCell ref="A34:E34"/>
    <mergeCell ref="A5:J5"/>
    <mergeCell ref="A6:B6"/>
    <mergeCell ref="A16:J16"/>
    <mergeCell ref="A17:B17"/>
    <mergeCell ref="A25:J25"/>
    <mergeCell ref="A26:B26"/>
  </mergeCells>
  <dataValidations count="5">
    <dataValidation type="decimal" showInputMessage="1" showErrorMessage="1" sqref="C19:E21 C28:E30">
      <formula1>0</formula1>
      <formula2>3.33</formula2>
    </dataValidation>
    <dataValidation type="decimal" showInputMessage="1" showErrorMessage="1" sqref="C8:E12">
      <formula1>0</formula1>
      <formula2>4</formula2>
    </dataValidation>
    <dataValidation type="decimal" allowBlank="1" showInputMessage="1" showErrorMessage="1" sqref="C19:E21 C28:E30">
      <formula1>0</formula1>
      <formula2>3.33</formula2>
    </dataValidation>
    <dataValidation type="decimal" allowBlank="1" showInputMessage="1" showErrorMessage="1" sqref="C8:E12">
      <formula1>0</formula1>
      <formula2>4</formula2>
    </dataValidation>
    <dataValidation type="list" allowBlank="1" showInputMessage="1" showErrorMessage="1" sqref="H8:H12 H19:H21 H28:H30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workbookViewId="0">
      <selection activeCell="G31" sqref="G31"/>
    </sheetView>
  </sheetViews>
  <sheetFormatPr baseColWidth="10" defaultColWidth="9.140625" defaultRowHeight="15" x14ac:dyDescent="0.25"/>
  <cols>
    <col min="1" max="5" width="34" customWidth="1"/>
    <col min="6" max="6" width="24.85546875" customWidth="1"/>
    <col min="7" max="7" width="14.85546875" customWidth="1"/>
    <col min="8" max="8" width="17.85546875" customWidth="1"/>
    <col min="9" max="9" width="23" customWidth="1"/>
    <col min="10" max="10" width="13" hidden="1" customWidth="1"/>
  </cols>
  <sheetData>
    <row r="1" spans="1:10" x14ac:dyDescent="0.25">
      <c r="A1" s="9" t="s">
        <v>0</v>
      </c>
      <c r="B1" t="s">
        <v>1</v>
      </c>
    </row>
    <row r="2" spans="1:10" x14ac:dyDescent="0.25">
      <c r="A2" s="9" t="s">
        <v>2</v>
      </c>
      <c r="B2" s="15" t="s">
        <v>128</v>
      </c>
    </row>
    <row r="3" spans="1:10" x14ac:dyDescent="0.25">
      <c r="A3" s="9" t="s">
        <v>86</v>
      </c>
      <c r="B3" s="15" t="s">
        <v>127</v>
      </c>
    </row>
    <row r="5" spans="1:10" x14ac:dyDescent="0.25">
      <c r="A5" s="33" t="s">
        <v>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8.1" customHeight="1" x14ac:dyDescent="0.25">
      <c r="A6" s="31" t="s">
        <v>5</v>
      </c>
      <c r="B6" s="32"/>
      <c r="C6" s="1" t="s">
        <v>177</v>
      </c>
      <c r="D6" s="1" t="s">
        <v>178</v>
      </c>
      <c r="E6" s="1" t="s">
        <v>179</v>
      </c>
      <c r="F6" s="2"/>
      <c r="G6" s="2"/>
      <c r="H6" s="2"/>
      <c r="I6" s="2"/>
    </row>
    <row r="7" spans="1:10" ht="30" customHeight="1" x14ac:dyDescent="0.25">
      <c r="A7" s="3" t="s">
        <v>6</v>
      </c>
      <c r="B7" s="3" t="s">
        <v>7</v>
      </c>
      <c r="C7" s="3" t="s">
        <v>41</v>
      </c>
      <c r="D7" s="3" t="s">
        <v>42</v>
      </c>
      <c r="E7" s="3" t="s">
        <v>43</v>
      </c>
      <c r="F7" s="3" t="s">
        <v>180</v>
      </c>
      <c r="G7" s="3" t="s">
        <v>8</v>
      </c>
      <c r="H7" s="3" t="s">
        <v>9</v>
      </c>
      <c r="I7" s="3" t="s">
        <v>10</v>
      </c>
    </row>
    <row r="8" spans="1:10" x14ac:dyDescent="0.25">
      <c r="A8" s="4">
        <v>1</v>
      </c>
      <c r="B8" s="1" t="s">
        <v>129</v>
      </c>
      <c r="C8" s="10">
        <v>3.5</v>
      </c>
      <c r="D8" s="10">
        <v>3.5</v>
      </c>
      <c r="E8" s="10">
        <v>3.5</v>
      </c>
      <c r="F8" s="11">
        <f>IF(COUNTA(C8:E8)=0,"",(C8 + D8 + E8)/3)</f>
        <v>3.5</v>
      </c>
      <c r="G8" s="4"/>
      <c r="H8" s="4" t="s">
        <v>52</v>
      </c>
      <c r="I8" s="1" t="s">
        <v>130</v>
      </c>
    </row>
    <row r="9" spans="1:10" x14ac:dyDescent="0.25">
      <c r="A9" s="4">
        <v>2</v>
      </c>
      <c r="B9" s="1" t="s">
        <v>131</v>
      </c>
      <c r="C9" s="10">
        <v>3.5</v>
      </c>
      <c r="D9" s="10">
        <v>3.5</v>
      </c>
      <c r="E9" s="10">
        <v>3.5</v>
      </c>
      <c r="F9" s="11">
        <f t="shared" ref="F9:F12" si="0">IF(COUNTA(C9:E9)=0,"",(C9 + D9 + E9)/3)</f>
        <v>3.5</v>
      </c>
      <c r="G9" s="4"/>
      <c r="H9" s="4" t="s">
        <v>52</v>
      </c>
      <c r="I9" s="1" t="s">
        <v>130</v>
      </c>
    </row>
    <row r="10" spans="1:10" ht="30" x14ac:dyDescent="0.25">
      <c r="A10" s="4">
        <v>3</v>
      </c>
      <c r="B10" s="1" t="s">
        <v>132</v>
      </c>
      <c r="C10" s="10">
        <v>2</v>
      </c>
      <c r="D10" s="10">
        <v>2</v>
      </c>
      <c r="E10" s="10">
        <v>2</v>
      </c>
      <c r="F10" s="11">
        <f t="shared" si="0"/>
        <v>2</v>
      </c>
      <c r="G10" s="4"/>
      <c r="H10" s="4" t="s">
        <v>52</v>
      </c>
      <c r="I10" s="1" t="s">
        <v>133</v>
      </c>
    </row>
    <row r="11" spans="1:10" x14ac:dyDescent="0.25">
      <c r="A11" s="4">
        <v>4</v>
      </c>
      <c r="B11" s="1" t="s">
        <v>134</v>
      </c>
      <c r="C11" s="10">
        <v>3.5</v>
      </c>
      <c r="D11" s="10">
        <v>3.5</v>
      </c>
      <c r="E11" s="10">
        <v>3.5</v>
      </c>
      <c r="F11" s="11">
        <f t="shared" si="0"/>
        <v>3.5</v>
      </c>
      <c r="G11" s="4"/>
      <c r="H11" s="4" t="s">
        <v>52</v>
      </c>
      <c r="I11" s="1" t="s">
        <v>130</v>
      </c>
    </row>
    <row r="12" spans="1:10" x14ac:dyDescent="0.25">
      <c r="A12" s="4">
        <v>5</v>
      </c>
      <c r="B12" s="1" t="s">
        <v>135</v>
      </c>
      <c r="C12" s="10">
        <v>3</v>
      </c>
      <c r="D12" s="10">
        <v>3.5</v>
      </c>
      <c r="E12" s="10">
        <v>3.5</v>
      </c>
      <c r="F12" s="11">
        <f t="shared" si="0"/>
        <v>3.3333333333333335</v>
      </c>
      <c r="G12" s="4"/>
      <c r="H12" s="4" t="s">
        <v>52</v>
      </c>
      <c r="I12" s="1" t="s">
        <v>130</v>
      </c>
    </row>
    <row r="13" spans="1:10" x14ac:dyDescent="0.25">
      <c r="A13" s="12" t="s">
        <v>11</v>
      </c>
      <c r="F13" s="13">
        <f>IF(COUNTA(F8:F12)=0,"",AVERAGE(F8:F12))</f>
        <v>3.166666666666667</v>
      </c>
      <c r="G13" s="5">
        <f>IF(F12="","",F12*5)</f>
        <v>16.666666666666668</v>
      </c>
      <c r="H13" s="2"/>
      <c r="I13" s="2"/>
    </row>
    <row r="16" spans="1:10" x14ac:dyDescent="0.25">
      <c r="A16" s="33" t="s">
        <v>12</v>
      </c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35.1" customHeight="1" x14ac:dyDescent="0.25">
      <c r="A17" s="31" t="s">
        <v>5</v>
      </c>
      <c r="B17" s="32"/>
      <c r="C17" s="26" t="s">
        <v>170</v>
      </c>
      <c r="D17" s="27" t="s">
        <v>171</v>
      </c>
      <c r="E17" s="27" t="s">
        <v>172</v>
      </c>
      <c r="F17" s="28"/>
      <c r="G17" s="2"/>
      <c r="H17" s="2"/>
      <c r="I17" s="2"/>
    </row>
    <row r="18" spans="1:10" ht="30" customHeight="1" x14ac:dyDescent="0.25">
      <c r="A18" s="3" t="s">
        <v>6</v>
      </c>
      <c r="B18" s="3" t="s">
        <v>7</v>
      </c>
      <c r="C18" s="29" t="s">
        <v>44</v>
      </c>
      <c r="D18" s="30" t="s">
        <v>46</v>
      </c>
      <c r="E18" s="30" t="s">
        <v>45</v>
      </c>
      <c r="F18" s="30" t="s">
        <v>176</v>
      </c>
      <c r="G18" s="3" t="s">
        <v>8</v>
      </c>
      <c r="H18" s="3" t="s">
        <v>9</v>
      </c>
      <c r="I18" s="3" t="s">
        <v>10</v>
      </c>
    </row>
    <row r="19" spans="1:10" x14ac:dyDescent="0.25">
      <c r="A19" s="4">
        <v>1</v>
      </c>
      <c r="B19" s="1" t="s">
        <v>136</v>
      </c>
      <c r="C19" s="10">
        <v>3</v>
      </c>
      <c r="D19" s="10">
        <v>3</v>
      </c>
      <c r="E19" s="10">
        <v>3</v>
      </c>
      <c r="F19" s="11">
        <f>IF(COUNTA(C19:E19)=0,"",(C19+ D19 + E19)/3)</f>
        <v>3</v>
      </c>
      <c r="G19" s="4"/>
      <c r="H19" s="4" t="s">
        <v>52</v>
      </c>
      <c r="I19" s="1" t="s">
        <v>130</v>
      </c>
    </row>
    <row r="20" spans="1:10" x14ac:dyDescent="0.25">
      <c r="A20" s="4">
        <v>2</v>
      </c>
      <c r="B20" s="1" t="s">
        <v>137</v>
      </c>
      <c r="C20" s="10">
        <v>2</v>
      </c>
      <c r="D20" s="10">
        <v>2.5</v>
      </c>
      <c r="E20" s="10">
        <v>2.5</v>
      </c>
      <c r="F20" s="11">
        <f t="shared" ref="F20:F21" si="1">IF(COUNTA(C20:E20)=0,"",(C20+ D20 + E20)/3)</f>
        <v>2.3333333333333335</v>
      </c>
      <c r="G20" s="4"/>
      <c r="H20" s="4" t="s">
        <v>52</v>
      </c>
      <c r="I20" s="1" t="s">
        <v>130</v>
      </c>
    </row>
    <row r="21" spans="1:10" x14ac:dyDescent="0.25">
      <c r="A21" s="4">
        <v>3</v>
      </c>
      <c r="B21" s="1" t="s">
        <v>138</v>
      </c>
      <c r="C21" s="10">
        <v>3</v>
      </c>
      <c r="D21" s="10">
        <v>3</v>
      </c>
      <c r="E21" s="10">
        <v>3</v>
      </c>
      <c r="F21" s="11">
        <f t="shared" si="1"/>
        <v>3</v>
      </c>
      <c r="G21" s="4"/>
      <c r="H21" s="4" t="s">
        <v>52</v>
      </c>
      <c r="I21" s="1" t="s">
        <v>130</v>
      </c>
    </row>
    <row r="22" spans="1:10" x14ac:dyDescent="0.25">
      <c r="A22" s="12" t="s">
        <v>11</v>
      </c>
      <c r="F22" s="13">
        <f>IF(COUNTA(F19:F21)=0,"",AVERAGE(F19:F21))</f>
        <v>2.7777777777777781</v>
      </c>
      <c r="G22" s="5">
        <f>IF(F21="","",(F21/3.33)*10)</f>
        <v>9.0090090090090094</v>
      </c>
      <c r="H22" s="2"/>
      <c r="I22" s="2"/>
    </row>
    <row r="25" spans="1:10" x14ac:dyDescent="0.25">
      <c r="A25" s="33" t="s">
        <v>13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38.1" customHeight="1" x14ac:dyDescent="0.25">
      <c r="A26" s="31" t="s">
        <v>5</v>
      </c>
      <c r="B26" s="32"/>
      <c r="C26" s="1" t="s">
        <v>173</v>
      </c>
      <c r="D26" s="1" t="s">
        <v>174</v>
      </c>
      <c r="E26" s="1" t="s">
        <v>175</v>
      </c>
      <c r="F26" s="2"/>
      <c r="G26" s="2"/>
      <c r="H26" s="2"/>
      <c r="I26" s="2"/>
    </row>
    <row r="27" spans="1:10" ht="30" customHeight="1" x14ac:dyDescent="0.25">
      <c r="A27" s="3" t="s">
        <v>6</v>
      </c>
      <c r="B27" s="3" t="s">
        <v>7</v>
      </c>
      <c r="C27" s="3" t="s">
        <v>14</v>
      </c>
      <c r="D27" s="3" t="s">
        <v>47</v>
      </c>
      <c r="E27" s="3" t="s">
        <v>48</v>
      </c>
      <c r="F27" s="3" t="s">
        <v>176</v>
      </c>
      <c r="G27" s="3" t="s">
        <v>8</v>
      </c>
      <c r="H27" s="3" t="s">
        <v>9</v>
      </c>
      <c r="I27" s="3" t="s">
        <v>10</v>
      </c>
    </row>
    <row r="28" spans="1:10" ht="45" x14ac:dyDescent="0.25">
      <c r="A28" s="4">
        <v>1</v>
      </c>
      <c r="B28" s="1" t="s">
        <v>141</v>
      </c>
      <c r="C28" s="10">
        <v>1.5</v>
      </c>
      <c r="D28" s="10">
        <v>1.5</v>
      </c>
      <c r="E28" s="10">
        <v>1</v>
      </c>
      <c r="F28" s="11">
        <f>IF(COUNTA(C28:E28)=0,"",(C28 + D28 + E28)/3)</f>
        <v>1.3333333333333333</v>
      </c>
      <c r="G28" s="4"/>
      <c r="H28" s="4"/>
      <c r="I28" s="1" t="s">
        <v>139</v>
      </c>
    </row>
    <row r="29" spans="1:10" x14ac:dyDescent="0.25">
      <c r="A29" s="4">
        <v>2</v>
      </c>
      <c r="B29" s="1" t="s">
        <v>140</v>
      </c>
      <c r="C29" s="10">
        <v>1</v>
      </c>
      <c r="D29" s="10">
        <v>1</v>
      </c>
      <c r="E29" s="10">
        <v>1</v>
      </c>
      <c r="F29" s="11">
        <f t="shared" ref="F29:F30" si="2">IF(COUNTA(C29:E29)=0,"",(C29 + D29 + E29)/3)</f>
        <v>1</v>
      </c>
      <c r="G29" s="4"/>
      <c r="H29" s="4"/>
      <c r="I29" s="1" t="s">
        <v>139</v>
      </c>
    </row>
    <row r="30" spans="1:10" x14ac:dyDescent="0.25">
      <c r="A30" s="4">
        <v>3</v>
      </c>
      <c r="B30" s="1" t="s">
        <v>142</v>
      </c>
      <c r="C30" s="10">
        <v>0.5</v>
      </c>
      <c r="D30" s="10">
        <v>0.5</v>
      </c>
      <c r="E30" s="10">
        <v>0.5</v>
      </c>
      <c r="F30" s="11">
        <f t="shared" si="2"/>
        <v>0.5</v>
      </c>
      <c r="G30" s="4"/>
      <c r="H30" s="4"/>
      <c r="I30" s="1" t="s">
        <v>139</v>
      </c>
    </row>
    <row r="31" spans="1:10" x14ac:dyDescent="0.25">
      <c r="A31" s="12" t="s">
        <v>11</v>
      </c>
      <c r="F31" s="13">
        <f>IF(COUNTA(F28:F30)=0,"",AVERAGE(F28:F30))</f>
        <v>0.94444444444444431</v>
      </c>
      <c r="G31" s="5">
        <f>IF(F30="","",(F30/3.33)*10)</f>
        <v>1.5015015015015014</v>
      </c>
      <c r="H31" s="2"/>
      <c r="I31" s="2"/>
    </row>
    <row r="34" spans="1:5" x14ac:dyDescent="0.25">
      <c r="A34" s="33" t="s">
        <v>15</v>
      </c>
      <c r="B34" s="32"/>
      <c r="C34" s="32"/>
      <c r="D34" s="32"/>
      <c r="E34" s="32"/>
    </row>
    <row r="35" spans="1:5" x14ac:dyDescent="0.25">
      <c r="A35" s="6" t="s">
        <v>16</v>
      </c>
      <c r="B35" s="6" t="s">
        <v>17</v>
      </c>
      <c r="C35" s="6" t="s">
        <v>18</v>
      </c>
    </row>
    <row r="36" spans="1:5" x14ac:dyDescent="0.25">
      <c r="A36" s="8" t="s">
        <v>165</v>
      </c>
      <c r="B36" s="16">
        <f>G13</f>
        <v>16.666666666666668</v>
      </c>
      <c r="C36" s="2">
        <v>20</v>
      </c>
    </row>
    <row r="37" spans="1:5" x14ac:dyDescent="0.25">
      <c r="A37" s="8" t="s">
        <v>166</v>
      </c>
      <c r="B37" s="16">
        <f>G22</f>
        <v>9.0090090090090094</v>
      </c>
      <c r="C37" s="2">
        <v>10</v>
      </c>
    </row>
    <row r="38" spans="1:5" x14ac:dyDescent="0.25">
      <c r="A38" s="8" t="s">
        <v>167</v>
      </c>
      <c r="B38" s="16">
        <f>G31</f>
        <v>1.5015015015015014</v>
      </c>
      <c r="C38" s="2">
        <v>10</v>
      </c>
    </row>
    <row r="39" spans="1:5" x14ac:dyDescent="0.25">
      <c r="A39" s="17" t="s">
        <v>19</v>
      </c>
      <c r="B39" s="18">
        <f>SUM(B36:B38)</f>
        <v>27.177177177177178</v>
      </c>
      <c r="C39" s="17">
        <v>40</v>
      </c>
    </row>
  </sheetData>
  <mergeCells count="7">
    <mergeCell ref="A26:B26"/>
    <mergeCell ref="A34:E34"/>
    <mergeCell ref="A5:J5"/>
    <mergeCell ref="A6:B6"/>
    <mergeCell ref="A16:J16"/>
    <mergeCell ref="A17:B17"/>
    <mergeCell ref="A25:J25"/>
  </mergeCells>
  <dataValidations count="2">
    <dataValidation type="decimal" showInputMessage="1" showErrorMessage="1" sqref="C8:E12">
      <formula1>0</formula1>
      <formula2>4</formula2>
    </dataValidation>
    <dataValidation type="decimal" showInputMessage="1" showErrorMessage="1" sqref="C19:E21 C28:E30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aF3SGnFsJJQYs3tkYXBMZihZuTPMB8nMulagAIZNQaU=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9yOtWevJPRW7iknkgYd37eBjTq4lmmwU7JWUomikUBU=</DigestValue>
    </Reference>
  </SignedInfo>
  <SignatureValue>WKrk9wf4ZqFFxqlYKChNmBjehmabPEdsaOhHvkqip8ziwWDgv+vzFVahUkI7J9F20CLluAiD+udy
RZj53MfBNz4GUmdn7YKncDjsWkNkJWRTrUPO+lBKF1pgkyYY8C6u0ZmHnAAdMUf+iuaSDS11MAcG
Ds9Md8YQs/Xrk5zCVBx8Kisq3Y6O+t/nN/fDuUNWZaFpRIrgVWOaAy7GvZFQU2d2RUnkF5TIdnt9
i/ICX7ZLsz85x1hPDhUXIVLx0xXdh074ApbzSAVUrrxMFfkZmLebG/fLJibjaIUoC1k3RBbXyLAj
LzqXyoKNxwfWvlcYXak1yLJrsGFkiht47Kx1/g==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dasyj24FQyf48g6cTuKsz3GSGSjFUpiD2yFd9fdEhNM=</DigestValue>
      </Reference>
      <Reference URI="/xl/calcChain.xml?ContentType=application/vnd.openxmlformats-officedocument.spreadsheetml.calcChain+xml">
        <DigestMethod Algorithm="http://www.w3.org/2001/04/xmlenc#sha256"/>
        <DigestValue>IHAbMT+ADV9eyJx/ZygJ5ggxgWQ+h21U8d1s1UPzqq0=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Qp3m3B9BJgGYN4ua3fqEo4fyBL47ucDVp9pJIlAiUnU=</DigestValue>
      </Reference>
      <Reference URI="/xl/sharedStrings.xml?ContentType=application/vnd.openxmlformats-officedocument.spreadsheetml.sharedStrings+xml">
        <DigestMethod Algorithm="http://www.w3.org/2001/04/xmlenc#sha256"/>
        <DigestValue>sHQi5QldC03+5lrE4YqmvbuD4hXTIGzCu7tq7xMZtdI=</DigestValue>
      </Reference>
      <Reference URI="/xl/styles.xml?ContentType=application/vnd.openxmlformats-officedocument.spreadsheetml.styles+xml">
        <DigestMethod Algorithm="http://www.w3.org/2001/04/xmlenc#sha256"/>
        <DigestValue>ZuumGxSuOKJ+Bm9VQDFjeLAEB+NO8t3urk+SWza5vjY=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glcxWIkwQqgNvidrLHxSFRihvw9aTIYOSzaGakJnWC4=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Cknlc3+pB3D7gZHSDkz5p+o1BRQzE8HBblFyh2kqxlQ=</DigestValue>
      </Reference>
      <Reference URI="/xl/worksheets/sheet10.xml?ContentType=application/vnd.openxmlformats-officedocument.spreadsheetml.worksheet+xml">
        <DigestMethod Algorithm="http://www.w3.org/2001/04/xmlenc#sha256"/>
        <DigestValue>FcVZhKCNqM3VhIBBW5F10c4usUPyPukHZhywDewH9mQ=</DigestValue>
      </Reference>
      <Reference URI="/xl/worksheets/sheet11.xml?ContentType=application/vnd.openxmlformats-officedocument.spreadsheetml.worksheet+xml">
        <DigestMethod Algorithm="http://www.w3.org/2001/04/xmlenc#sha256"/>
        <DigestValue>0M5bhh14YuvsfW9fogMYQYre0xktEabe5mjLH5Y7GHE=</DigestValue>
      </Reference>
      <Reference URI="/xl/worksheets/sheet2.xml?ContentType=application/vnd.openxmlformats-officedocument.spreadsheetml.worksheet+xml">
        <DigestMethod Algorithm="http://www.w3.org/2001/04/xmlenc#sha256"/>
        <DigestValue>ZgLwigOU/9+I47As4YptdgX7FVDa7kchcWCj/zQQ8hU=</DigestValue>
      </Reference>
      <Reference URI="/xl/worksheets/sheet3.xml?ContentType=application/vnd.openxmlformats-officedocument.spreadsheetml.worksheet+xml">
        <DigestMethod Algorithm="http://www.w3.org/2001/04/xmlenc#sha256"/>
        <DigestValue>RAcMO58ys8njG3FVLdq7UWgClPEH9nEFi8hM7uSap+k=</DigestValue>
      </Reference>
      <Reference URI="/xl/worksheets/sheet4.xml?ContentType=application/vnd.openxmlformats-officedocument.spreadsheetml.worksheet+xml">
        <DigestMethod Algorithm="http://www.w3.org/2001/04/xmlenc#sha256"/>
        <DigestValue>+jdz4SAVPNRX3Vq5/ugqgVOE0RQvSgsx23HAVCPQZtM=</DigestValue>
      </Reference>
      <Reference URI="/xl/worksheets/sheet5.xml?ContentType=application/vnd.openxmlformats-officedocument.spreadsheetml.worksheet+xml">
        <DigestMethod Algorithm="http://www.w3.org/2001/04/xmlenc#sha256"/>
        <DigestValue>KgAu4vsO8L2rDxVaBAPDeo9zWPSQWOaVPoO1n1VTD24=</DigestValue>
      </Reference>
      <Reference URI="/xl/worksheets/sheet6.xml?ContentType=application/vnd.openxmlformats-officedocument.spreadsheetml.worksheet+xml">
        <DigestMethod Algorithm="http://www.w3.org/2001/04/xmlenc#sha256"/>
        <DigestValue>/W4IP4/7kAS5Eoter+HKDxj4LmQ/vkQ8Uosv+EG9ZMI=</DigestValue>
      </Reference>
      <Reference URI="/xl/worksheets/sheet7.xml?ContentType=application/vnd.openxmlformats-officedocument.spreadsheetml.worksheet+xml">
        <DigestMethod Algorithm="http://www.w3.org/2001/04/xmlenc#sha256"/>
        <DigestValue>ibiFtsjyAAK7zIc1Y4qGyI0TwO8brN0Sy+Od7IVZGTQ=</DigestValue>
      </Reference>
      <Reference URI="/xl/worksheets/sheet8.xml?ContentType=application/vnd.openxmlformats-officedocument.spreadsheetml.worksheet+xml">
        <DigestMethod Algorithm="http://www.w3.org/2001/04/xmlenc#sha256"/>
        <DigestValue>5dTQc7ItYnIChIIQLhV8H+fC7L3mgFfk9MreoWwQ09o=</DigestValue>
      </Reference>
      <Reference URI="/xl/worksheets/sheet9.xml?ContentType=application/vnd.openxmlformats-officedocument.spreadsheetml.worksheet+xml">
        <DigestMethod Algorithm="http://www.w3.org/2001/04/xmlenc#sha256"/>
        <DigestValue>9uAFzIM2e5RYxIe+Y8yNKx1YuYdv3JQ2taOU+1JymiM=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2026-01-11T17:16:41Z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2026-01-11T17:16:41Z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 Valoració Lot 2</vt:lpstr>
      <vt:lpstr>Empresa 1</vt:lpstr>
      <vt:lpstr>Empresa 2</vt:lpstr>
      <vt:lpstr>Empresa 3</vt:lpstr>
      <vt:lpstr>Empresa 4</vt:lpstr>
      <vt:lpstr>Empresa 5</vt:lpstr>
      <vt:lpstr>Empresa 6</vt:lpstr>
      <vt:lpstr>Empresa 6 (2)</vt:lpstr>
      <vt:lpstr>Empresa 7</vt:lpstr>
      <vt:lpstr>Empresa 8</vt:lpstr>
      <vt:lpstr>Empresa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cp:lastPrinted>2025-12-09T10:38:33Z</cp:lastPrinted>
  <dcterms:created xsi:type="dcterms:W3CDTF">2025-11-05T19:29:18Z</dcterms:created>
  <dcterms:modified xsi:type="dcterms:W3CDTF">2026-01-11T17:16:20Z</dcterms:modified>
  <cp:contentStatus/>
</cp:coreProperties>
</file>