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\\192.168.40.2\grups\GT_LICITACIONS\0. CLILAB 2025-06 Autoimmunitat_pdt rev CONTR 10092025_PUBLICACIÓ 31122025\"/>
    </mc:Choice>
  </mc:AlternateContent>
  <xr:revisionPtr revIDLastSave="0" documentId="13_ncr:1_{0744AEF9-AF26-481C-9F0F-1B58474873C1}" xr6:coauthVersionLast="47" xr6:coauthVersionMax="47" xr10:uidLastSave="{00000000-0000-0000-0000-000000000000}"/>
  <bookViews>
    <workbookView xWindow="-28920" yWindow="-60" windowWidth="29040" windowHeight="15840" tabRatio="908" activeTab="1" xr2:uid="{00000000-000D-0000-FFFF-FFFF00000000}"/>
  </bookViews>
  <sheets>
    <sheet name="Indicacions prèvies" sheetId="31" r:id="rId1"/>
    <sheet name="CLILAB 2025-06. Lot 1. IFI" sheetId="30" r:id="rId2"/>
    <sheet name="REQUISITS LOGISTICS Lot 1" sheetId="39" r:id="rId3"/>
    <sheet name="CLILAB 2025-06. Lot 2.CLIAPMAT" sheetId="49" r:id="rId4"/>
    <sheet name="REQUISITS LOGISTICS Lot 2" sheetId="50" r:id="rId5"/>
    <sheet name="CLILAB 2025-06. Lot 3. GANGLI  " sheetId="53" r:id="rId6"/>
    <sheet name="REQUISITS LOGISTICS Lot 3" sheetId="54" r:id="rId7"/>
    <sheet name="CLILAB 2025-06 Lot 4. GIP" sheetId="55" r:id="rId8"/>
    <sheet name="REQUISITS LOGISTICS Lot 4" sheetId="57" r:id="rId9"/>
    <sheet name="CLILAB 2025-06. Lot 5. SOF" sheetId="56" r:id="rId10"/>
    <sheet name="REQUISITS LOGISTICS Lot 5" sheetId="58" r:id="rId11"/>
  </sheets>
  <definedNames>
    <definedName name="_xlnm._FilterDatabase" localSheetId="7" hidden="1">'CLILAB 2025-06 Lot 4. GIP'!$A$9:$AE$11</definedName>
    <definedName name="_xlnm._FilterDatabase" localSheetId="1" hidden="1">'CLILAB 2025-06. Lot 1. IFI'!$A$9:$AC$16</definedName>
    <definedName name="_xlnm._FilterDatabase" localSheetId="3" hidden="1">'CLILAB 2025-06. Lot 2.CLIAPMAT'!$A$9:$AG$23</definedName>
    <definedName name="_xlnm._FilterDatabase" localSheetId="5" hidden="1">'CLILAB 2025-06. Lot 3. GANGLI  '!$A$9:$AE$12</definedName>
    <definedName name="_xlnm._FilterDatabase" localSheetId="9" hidden="1">'CLILAB 2025-06. Lot 5. SOF'!$A$9:$AE$12</definedName>
    <definedName name="_xlnm._FilterDatabase" localSheetId="2" hidden="1">'REQUISITS LOGISTICS Lot 1'!$A$10:$BR$32</definedName>
    <definedName name="_xlnm._FilterDatabase" localSheetId="4" hidden="1">'REQUISITS LOGISTICS Lot 2'!$A$10:$BR$32</definedName>
    <definedName name="_xlnm._FilterDatabase" localSheetId="6" hidden="1">'REQUISITS LOGISTICS Lot 3'!$A$10:$BR$32</definedName>
    <definedName name="_xlnm._FilterDatabase" localSheetId="8" hidden="1">'REQUISITS LOGISTICS Lot 4'!$A$10:$BR$32</definedName>
    <definedName name="_xlnm._FilterDatabase" localSheetId="10" hidden="1">'REQUISITS LOGISTICS Lot 5'!$A$10:$BR$32</definedName>
    <definedName name="_xlnm.Print_Area" localSheetId="7">'CLILAB 2025-06 Lot 4. GIP'!$B$2:$N$23</definedName>
    <definedName name="_xlnm.Print_Area" localSheetId="1">'CLILAB 2025-06. Lot 1. IFI'!$B$2:$N$32</definedName>
    <definedName name="_xlnm.Print_Area" localSheetId="3">'CLILAB 2025-06. Lot 2.CLIAPMAT'!$B$2:$N$37</definedName>
    <definedName name="_xlnm.Print_Area" localSheetId="5">'CLILAB 2025-06. Lot 3. GANGLI  '!$B$1:$N$26</definedName>
    <definedName name="_xlnm.Print_Area" localSheetId="9">'CLILAB 2025-06. Lot 5. SOF'!$B$2:$N$24</definedName>
    <definedName name="_xlnm.Print_Area" localSheetId="0">'Indicacions prèvies'!$B$2:$L$15</definedName>
    <definedName name="_xlnm.Print_Area" localSheetId="2">'REQUISITS LOGISTICS Lot 1'!$B$2:$N$46</definedName>
    <definedName name="_xlnm.Print_Area" localSheetId="4">'REQUISITS LOGISTICS Lot 2'!$B$2:$N$41</definedName>
    <definedName name="_xlnm.Print_Area" localSheetId="6">'REQUISITS LOGISTICS Lot 3'!$B$2:$N$41</definedName>
    <definedName name="_xlnm.Print_Area" localSheetId="8">'REQUISITS LOGISTICS Lot 4'!$B$2:$N$41</definedName>
    <definedName name="_xlnm.Print_Area" localSheetId="10">'REQUISITS LOGISTICS Lot 5'!$B$2:$N$41</definedName>
    <definedName name="_xlnm.Print_Titles" localSheetId="7">'CLILAB 2025-06 Lot 4. GIP'!$2:$9</definedName>
    <definedName name="_xlnm.Print_Titles" localSheetId="1">'CLILAB 2025-06. Lot 1. IFI'!$2:$9</definedName>
    <definedName name="_xlnm.Print_Titles" localSheetId="3">'CLILAB 2025-06. Lot 2.CLIAPMAT'!$2:$9</definedName>
    <definedName name="_xlnm.Print_Titles" localSheetId="5">'CLILAB 2025-06. Lot 3. GANGLI  '!$2:$9</definedName>
    <definedName name="_xlnm.Print_Titles" localSheetId="9">'CLILAB 2025-06. Lot 5. SOF'!$2:$9</definedName>
    <definedName name="_xlnm.Print_Titles" localSheetId="2">'REQUISITS LOGISTICS Lot 1'!$2:$10</definedName>
    <definedName name="_xlnm.Print_Titles" localSheetId="4">'REQUISITS LOGISTICS Lot 2'!$2:$10</definedName>
    <definedName name="_xlnm.Print_Titles" localSheetId="6">'REQUISITS LOGISTICS Lot 3'!$2:$10</definedName>
    <definedName name="_xlnm.Print_Titles" localSheetId="8">'REQUISITS LOGISTICS Lot 4'!$2:$10</definedName>
    <definedName name="_xlnm.Print_Titles" localSheetId="10">'REQUISITS LOGISTICS Lot 5'!$2:$10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1" i="53" l="1"/>
  <c r="N11" i="53"/>
  <c r="M11" i="30"/>
  <c r="N11" i="30"/>
  <c r="M12" i="30"/>
  <c r="N12" i="30"/>
  <c r="M13" i="30"/>
  <c r="N13" i="30"/>
  <c r="M14" i="30"/>
  <c r="N14" i="30"/>
  <c r="M15" i="30"/>
  <c r="N15" i="30"/>
  <c r="M16" i="30"/>
  <c r="N16" i="30"/>
  <c r="M10" i="30"/>
  <c r="N10" i="30" s="1"/>
  <c r="M10" i="49"/>
  <c r="N10" i="49" s="1"/>
  <c r="J10" i="53"/>
  <c r="J11" i="53" l="1"/>
  <c r="M11" i="56"/>
  <c r="N11" i="56" s="1"/>
  <c r="M10" i="55"/>
  <c r="N10" i="55" s="1"/>
  <c r="J10" i="55"/>
  <c r="K11" i="53" l="1"/>
  <c r="J12" i="53"/>
  <c r="K10" i="55"/>
  <c r="J11" i="55"/>
  <c r="K11" i="55" l="1"/>
  <c r="J13" i="55"/>
  <c r="M11" i="55"/>
  <c r="N11" i="55" s="1"/>
  <c r="M13" i="55" l="1"/>
  <c r="M10" i="53"/>
  <c r="N10" i="53" s="1"/>
  <c r="M23" i="49"/>
  <c r="N23" i="49" s="1"/>
  <c r="M22" i="49"/>
  <c r="N22" i="49" s="1"/>
  <c r="M21" i="49"/>
  <c r="N21" i="49" s="1"/>
  <c r="M20" i="49"/>
  <c r="N20" i="49" s="1"/>
  <c r="M19" i="49"/>
  <c r="N19" i="49" s="1"/>
  <c r="M18" i="49"/>
  <c r="N18" i="49" s="1"/>
  <c r="M17" i="49"/>
  <c r="N17" i="49" s="1"/>
  <c r="M16" i="49"/>
  <c r="N16" i="49" s="1"/>
  <c r="M15" i="49"/>
  <c r="N15" i="49" s="1"/>
  <c r="M14" i="49"/>
  <c r="N14" i="49" s="1"/>
  <c r="M13" i="49"/>
  <c r="N13" i="49" s="1"/>
  <c r="M12" i="49"/>
  <c r="N12" i="49" s="1"/>
  <c r="M11" i="49"/>
  <c r="N11" i="49" s="1"/>
  <c r="J10" i="30"/>
  <c r="K10" i="53" l="1"/>
  <c r="M12" i="53" l="1"/>
  <c r="K12" i="53"/>
  <c r="K14" i="53" s="1"/>
  <c r="J14" i="53"/>
  <c r="M14" i="53" l="1"/>
  <c r="N12" i="53"/>
  <c r="J11" i="49" l="1"/>
  <c r="K11" i="49" s="1"/>
  <c r="J12" i="49"/>
  <c r="K12" i="49" s="1"/>
  <c r="J13" i="49"/>
  <c r="K13" i="49" s="1"/>
  <c r="J14" i="49"/>
  <c r="K14" i="49" s="1"/>
  <c r="J15" i="49"/>
  <c r="K15" i="49" s="1"/>
  <c r="J16" i="49"/>
  <c r="K16" i="49" s="1"/>
  <c r="J17" i="49"/>
  <c r="K17" i="49" s="1"/>
  <c r="J18" i="49"/>
  <c r="K18" i="49" s="1"/>
  <c r="J19" i="49"/>
  <c r="K19" i="49" s="1"/>
  <c r="J20" i="49"/>
  <c r="K20" i="49" s="1"/>
  <c r="J21" i="49"/>
  <c r="K21" i="49" s="1"/>
  <c r="J22" i="49"/>
  <c r="K22" i="49" s="1"/>
  <c r="J23" i="49"/>
  <c r="K23" i="49" s="1"/>
  <c r="B2" i="58" l="1"/>
  <c r="B2" i="57"/>
  <c r="J11" i="56"/>
  <c r="K11" i="56" s="1"/>
  <c r="R26" i="56" l="1"/>
  <c r="M10" i="56"/>
  <c r="N10" i="56" s="1"/>
  <c r="J10" i="56"/>
  <c r="E2" i="56"/>
  <c r="B2" i="56"/>
  <c r="P26" i="56" s="1"/>
  <c r="R25" i="55"/>
  <c r="N13" i="55"/>
  <c r="E2" i="55"/>
  <c r="B2" i="55"/>
  <c r="P25" i="55" s="1"/>
  <c r="J15" i="30"/>
  <c r="K15" i="30" s="1"/>
  <c r="K10" i="56" l="1"/>
  <c r="J12" i="56"/>
  <c r="R31" i="55"/>
  <c r="K13" i="55"/>
  <c r="M12" i="56" l="1"/>
  <c r="N12" i="56" s="1"/>
  <c r="N14" i="56" s="1"/>
  <c r="K12" i="56"/>
  <c r="K14" i="56" s="1"/>
  <c r="J14" i="56"/>
  <c r="R32" i="56" s="1"/>
  <c r="P31" i="55"/>
  <c r="T31" i="55"/>
  <c r="V31" i="55"/>
  <c r="X31" i="55"/>
  <c r="AB31" i="55" l="1"/>
  <c r="P32" i="56"/>
  <c r="T32" i="56"/>
  <c r="V32" i="56"/>
  <c r="X32" i="56"/>
  <c r="Z32" i="56"/>
  <c r="W32" i="56"/>
  <c r="Z31" i="55"/>
  <c r="W31" i="55"/>
  <c r="AF31" i="55"/>
  <c r="AB32" i="56" l="1"/>
  <c r="AF32" i="56"/>
  <c r="AA32" i="56"/>
  <c r="Y31" i="55"/>
  <c r="AA31" i="55"/>
  <c r="AD31" i="55" s="1"/>
  <c r="Y32" i="56"/>
  <c r="AG31" i="55" l="1"/>
  <c r="AD32" i="56"/>
  <c r="AG32" i="56" s="1"/>
  <c r="AC32" i="56"/>
  <c r="AC31" i="55"/>
  <c r="R26" i="53"/>
  <c r="E2" i="53"/>
  <c r="B2" i="54"/>
  <c r="N14" i="53"/>
  <c r="B2" i="53"/>
  <c r="P26" i="53" s="1"/>
  <c r="R32" i="53" l="1"/>
  <c r="V32" i="53"/>
  <c r="X32" i="53"/>
  <c r="T32" i="53"/>
  <c r="P32" i="53"/>
  <c r="J11" i="30"/>
  <c r="J12" i="30"/>
  <c r="K12" i="30" s="1"/>
  <c r="J13" i="30"/>
  <c r="K13" i="30" s="1"/>
  <c r="J14" i="30"/>
  <c r="K14" i="30" s="1"/>
  <c r="J16" i="30"/>
  <c r="K16" i="30" s="1"/>
  <c r="B2" i="30"/>
  <c r="B4" i="50"/>
  <c r="B2" i="50"/>
  <c r="J10" i="49"/>
  <c r="J24" i="49" s="1"/>
  <c r="E2" i="49"/>
  <c r="B2" i="49"/>
  <c r="P39" i="49" s="1"/>
  <c r="AB32" i="53" l="1"/>
  <c r="Z32" i="53"/>
  <c r="AA32" i="53" s="1"/>
  <c r="W32" i="53"/>
  <c r="K10" i="49"/>
  <c r="J26" i="49"/>
  <c r="K11" i="30"/>
  <c r="J17" i="30"/>
  <c r="C2" i="58"/>
  <c r="C2" i="57"/>
  <c r="Y32" i="53"/>
  <c r="C2" i="50"/>
  <c r="C2" i="54"/>
  <c r="R39" i="49"/>
  <c r="T45" i="49" l="1"/>
  <c r="R45" i="49"/>
  <c r="X45" i="49"/>
  <c r="V45" i="49"/>
  <c r="P45" i="49"/>
  <c r="M24" i="49"/>
  <c r="M26" i="49" s="1"/>
  <c r="K24" i="49"/>
  <c r="K26" i="49" s="1"/>
  <c r="M17" i="30"/>
  <c r="J19" i="30"/>
  <c r="T40" i="30" s="1"/>
  <c r="AD32" i="53"/>
  <c r="AF32" i="53"/>
  <c r="X40" i="30" l="1"/>
  <c r="Z45" i="49"/>
  <c r="AF45" i="49" s="1"/>
  <c r="AB45" i="49"/>
  <c r="W45" i="49"/>
  <c r="P40" i="30"/>
  <c r="R40" i="30"/>
  <c r="N17" i="30"/>
  <c r="N19" i="30" s="1"/>
  <c r="M19" i="30"/>
  <c r="N24" i="49"/>
  <c r="N26" i="49" s="1"/>
  <c r="AC32" i="53"/>
  <c r="AG32" i="53"/>
  <c r="AA45" i="49"/>
  <c r="V40" i="30" l="1"/>
  <c r="Y45" i="49"/>
  <c r="S40" i="30"/>
  <c r="AD45" i="49"/>
  <c r="AG45" i="49" s="1"/>
  <c r="AB40" i="30"/>
  <c r="W40" i="30"/>
  <c r="AC45" i="49"/>
  <c r="U40" i="30" l="1"/>
  <c r="Y40" i="30"/>
  <c r="Z40" i="30"/>
  <c r="AC40" i="30" s="1"/>
  <c r="K10" i="30"/>
  <c r="K17" i="30" l="1"/>
  <c r="K19" i="30" s="1"/>
  <c r="E2" i="30"/>
  <c r="R34" i="30" s="1"/>
  <c r="C2" i="39" l="1"/>
  <c r="B2" i="39"/>
  <c r="B4" i="39" l="1"/>
  <c r="P34" i="30" l="1"/>
</calcChain>
</file>

<file path=xl/sharedStrings.xml><?xml version="1.0" encoding="utf-8"?>
<sst xmlns="http://schemas.openxmlformats.org/spreadsheetml/2006/main" count="594" uniqueCount="136">
  <si>
    <t>Empresa</t>
  </si>
  <si>
    <t>NIF</t>
  </si>
  <si>
    <t>Durada contracte</t>
  </si>
  <si>
    <t>Pròrroga</t>
  </si>
  <si>
    <t>Ordre</t>
  </si>
  <si>
    <t>sense IVA</t>
  </si>
  <si>
    <t>IVA inclòs</t>
  </si>
  <si>
    <t>INDICACIONS PRÈVIES PER A PRESENTAR L'OFERTA CORRESPONENT A L'ANNEX ECONÒMIC (criteris econòmics)</t>
  </si>
  <si>
    <t>El licitador ha d'omplir, per cada determinació, l'espai dedicat a:</t>
  </si>
  <si>
    <t>VALOR MÀXIM DE LA LICITACIÓ</t>
  </si>
  <si>
    <t>Valor Estimat
del Contracte</t>
  </si>
  <si>
    <t>% IVA</t>
  </si>
  <si>
    <t>Camps a complimentar pel licitador</t>
  </si>
  <si>
    <t>MAXIM LICITACIO
Preu Anual
(sense IVA)</t>
  </si>
  <si>
    <t>MAXIM LICITACIO
Preu Licitació
(sense IVA)</t>
  </si>
  <si>
    <t>IMPORT OFERTAT
Preu Anual
(sense IVA)</t>
  </si>
  <si>
    <t>IMPORT OFERTAT
Preu Licitació
(sense IVA)</t>
  </si>
  <si>
    <t>VALOR OFERTAT</t>
  </si>
  <si>
    <r>
      <t xml:space="preserve">A més a més, el licitador haurà d'omplir de </t>
    </r>
    <r>
      <rPr>
        <b/>
        <u/>
        <sz val="10"/>
        <color theme="3" tint="-0.499984740745262"/>
        <rFont val="Arial Narrow"/>
        <family val="2"/>
      </rPr>
      <t>forma obligatòria</t>
    </r>
    <r>
      <rPr>
        <sz val="10"/>
        <color theme="3" tint="-0.499984740745262"/>
        <rFont val="Arial Narrow"/>
        <family val="2"/>
      </rPr>
      <t xml:space="preserve"> les dades sol·licitades a la pestanya que duu per nom "</t>
    </r>
    <r>
      <rPr>
        <b/>
        <u/>
        <sz val="10"/>
        <color theme="3" tint="-0.499984740745262"/>
        <rFont val="Arial Narrow"/>
        <family val="2"/>
      </rPr>
      <t>REQUISITS LOGÍSTICS Lot X</t>
    </r>
    <r>
      <rPr>
        <sz val="10"/>
        <color theme="3" tint="-0.499984740745262"/>
        <rFont val="Arial Narrow"/>
        <family val="2"/>
      </rPr>
      <t>".</t>
    </r>
  </si>
  <si>
    <t>Unitat
Mesura
(UM)</t>
  </si>
  <si>
    <t>Import Anual
previst</t>
  </si>
  <si>
    <t>NOTES ACLARATORIES.</t>
  </si>
  <si>
    <r>
      <t>MAXIM LICITACIO
Preu Unitari
(sense IVA)</t>
    </r>
    <r>
      <rPr>
        <b/>
        <i/>
        <vertAlign val="superscript"/>
        <sz val="10"/>
        <color rgb="FFC00000"/>
        <rFont val="Calibri"/>
        <family val="2"/>
        <scheme val="minor"/>
      </rPr>
      <t xml:space="preserve"> (*)</t>
    </r>
  </si>
  <si>
    <r>
      <t xml:space="preserve">IMPORT OFERTAT
Preu Unitari 
(sense IVA) </t>
    </r>
    <r>
      <rPr>
        <b/>
        <i/>
        <vertAlign val="superscript"/>
        <sz val="10"/>
        <color rgb="FFC00000"/>
        <rFont val="Calibri"/>
        <family val="2"/>
        <scheme val="minor"/>
      </rPr>
      <t>(*)</t>
    </r>
  </si>
  <si>
    <t>"IMPORT OFERTAT Preu Unitari (sense IVA)"</t>
  </si>
  <si>
    <t>En cas de discrepancies de càlculs entre preus unitaris i imports totals, s'agafarà com a import vàlid el PREU UNITARI.</t>
  </si>
  <si>
    <t>Pressupost Base
de Licitació (PBL)</t>
  </si>
  <si>
    <t>Requisits Logístics</t>
  </si>
  <si>
    <t>Any 1</t>
  </si>
  <si>
    <t>Any 2</t>
  </si>
  <si>
    <t>Any 3</t>
  </si>
  <si>
    <t>Any 4</t>
  </si>
  <si>
    <t>Any 5</t>
  </si>
  <si>
    <t>Durada Contracte</t>
  </si>
  <si>
    <t>Pròrroga 1</t>
  </si>
  <si>
    <t>Modific.
PBL (20%)</t>
  </si>
  <si>
    <t xml:space="preserve">Modific. 20% </t>
  </si>
  <si>
    <t>Modific.
Pròrrogues (20%)</t>
  </si>
  <si>
    <t>Núm. Determinacions
ANUALS</t>
  </si>
  <si>
    <t>UN</t>
  </si>
  <si>
    <t>Codi Producte</t>
  </si>
  <si>
    <t>Descripció Determinació</t>
  </si>
  <si>
    <t>Descripció Producte 
LICITADOR</t>
  </si>
  <si>
    <t>Analitzador</t>
  </si>
  <si>
    <t>Referència</t>
  </si>
  <si>
    <t>Estabilitat en Aparell
(Caducitat en Aparell)</t>
  </si>
  <si>
    <t>Preu Caixa
SENSE IVA</t>
  </si>
  <si>
    <t>Preu Determ. Reactiu 
SENSE IVA</t>
  </si>
  <si>
    <r>
      <rPr>
        <b/>
        <i/>
        <vertAlign val="superscript"/>
        <sz val="11"/>
        <color rgb="FFC00000"/>
        <rFont val="Arial Narrow"/>
        <family val="2"/>
      </rPr>
      <t>(*)</t>
    </r>
    <r>
      <rPr>
        <b/>
        <i/>
        <sz val="11"/>
        <color rgb="FFC00000"/>
        <rFont val="Arial Narrow"/>
        <family val="2"/>
      </rPr>
      <t xml:space="preserve"> </t>
    </r>
    <r>
      <rPr>
        <b/>
        <i/>
        <sz val="11"/>
        <color theme="3" tint="-0.24994659260841701"/>
        <rFont val="Arial Narrow"/>
        <family val="2"/>
      </rPr>
      <t>Quantitat de caixes de cada referència que es consumiran per altres conceptes que no sigui activitat, com ara calibracions, curta estabilitat a l'aparell vers l'activitat prevista, caducitat curta per l'activitat descrita, etc.</t>
    </r>
  </si>
  <si>
    <t>PRODUCTE: Controls, calibradors, diluients i altre material</t>
  </si>
  <si>
    <t>Descripció Producte</t>
  </si>
  <si>
    <t>Format / Presentació</t>
  </si>
  <si>
    <t>Quant. ANUAL
CAIXES</t>
  </si>
  <si>
    <t>Codi CAT</t>
  </si>
  <si>
    <t>1160 / 1170 / 1150</t>
  </si>
  <si>
    <t>5092 / 5093</t>
  </si>
  <si>
    <t>Portes Hep-2</t>
  </si>
  <si>
    <t>Portes ANCA etanol</t>
  </si>
  <si>
    <t>Portes ANCA formalina</t>
  </si>
  <si>
    <t>Portes triple teixit</t>
  </si>
  <si>
    <t>Portes Crithidia lucilliae</t>
  </si>
  <si>
    <t>Portes endomisi (IgA e IgG)</t>
  </si>
  <si>
    <t>Anti-transglutaminasa IgA</t>
  </si>
  <si>
    <t>Anti-pèptids citrulinats</t>
  </si>
  <si>
    <t>Anti-cardiolipina IgM</t>
  </si>
  <si>
    <t xml:space="preserve">Anti-cardiolipina IgG </t>
  </si>
  <si>
    <t>Anti-β2-glicoproteïna 1 IgM</t>
  </si>
  <si>
    <t>Anti-mieloperoxidasa</t>
  </si>
  <si>
    <t>Anti-proteïnasa 3</t>
  </si>
  <si>
    <t>Anti-gliadina deaminada IgA</t>
  </si>
  <si>
    <t>Anti-gliadina deaminada IgG</t>
  </si>
  <si>
    <t>Anti-transglutaminasa IgG</t>
  </si>
  <si>
    <t>Anti-membrana basal glomerular</t>
  </si>
  <si>
    <t>Pèptids immunogènics del gluten en femta</t>
  </si>
  <si>
    <t>Anticossos onconeuronals mitjançant Immunofluorescència Indirecta sobre cerebel de rata</t>
  </si>
  <si>
    <t>6514-6515</t>
  </si>
  <si>
    <t>-</t>
  </si>
  <si>
    <t>2019/01 LOT 5.</t>
  </si>
  <si>
    <t xml:space="preserve">2019/01 LOT 3 </t>
  </si>
  <si>
    <t>2019/01 LOT 3</t>
  </si>
  <si>
    <t>ALTA 04/2024</t>
  </si>
  <si>
    <t>Antic EXPEDIENT</t>
  </si>
  <si>
    <t>ALTA 03/2023</t>
  </si>
  <si>
    <t>INTERNALITZADA 03/2023</t>
  </si>
  <si>
    <t>Lot 3.      Gangliòsids</t>
  </si>
  <si>
    <t xml:space="preserve">O/CMP2024-081 </t>
  </si>
  <si>
    <t>Lot 4.     Pèptids immunogènics del gluten en femta</t>
  </si>
  <si>
    <t>Kit extracció sang oculta en femta</t>
  </si>
  <si>
    <t>Lot 5.     Sang oculta en femta</t>
  </si>
  <si>
    <t>Sang oculta en femta</t>
  </si>
  <si>
    <t>Lot 4.      Pèptids immunogènics del gluten en femta</t>
  </si>
  <si>
    <t>"Es podrà incrementar el nombre d'unitats a subministrar fins al 10% del preu del contracte sense necessitat de tramitar l'expedient de modificació segons art. 301.2 en relació amb 205.2.c).3r. LCSP"</t>
  </si>
  <si>
    <t>El present Annex OE s'ha de presentar en format .pdf i signat electrònicament</t>
  </si>
  <si>
    <t>Anti-DNA doble cadena</t>
  </si>
  <si>
    <t xml:space="preserve">Cribratge d'ENA's </t>
  </si>
  <si>
    <t>En el moment de redactar aquests plecs, CLILAB Diagnòstics no pot preveure en quin moment durant la vigència del contracte i les seves possibles pròrrogues, necessitarà tramitar un expedient de modificació contractual (si fos el cas). Per aquest motiu, el valor estimat del contracte (VEC) s'ha calculat prenent com a referència l'import màxim respectant el límit per la modificació de l'article 204 LCSP, d'acord amb el que estableix la Junta Consultiva de Contractació Administrativa de la Generalitat de Catalunya (Informe 2/2020).</t>
  </si>
  <si>
    <t>Núm. Determ.
ANUALS</t>
  </si>
  <si>
    <r>
      <rPr>
        <b/>
        <i/>
        <vertAlign val="superscript"/>
        <sz val="11"/>
        <color rgb="FFC00000"/>
        <rFont val="Calibri"/>
        <family val="2"/>
        <scheme val="minor"/>
      </rPr>
      <t xml:space="preserve">             (*)</t>
    </r>
    <r>
      <rPr>
        <b/>
        <i/>
        <sz val="10"/>
        <rFont val="Calibri"/>
        <family val="2"/>
        <scheme val="minor"/>
      </rPr>
      <t xml:space="preserve"> </t>
    </r>
  </si>
  <si>
    <t xml:space="preserve">             (**)</t>
  </si>
  <si>
    <r>
      <t xml:space="preserve">IMPORT OFERTAT Preu Unitari (sense IVA). </t>
    </r>
    <r>
      <rPr>
        <i/>
        <sz val="11"/>
        <color theme="3" tint="-0.499984740745262"/>
        <rFont val="Aptos Narrow"/>
        <family val="2"/>
      </rPr>
      <t>Informar preu a 4 decimals</t>
    </r>
    <r>
      <rPr>
        <b/>
        <i/>
        <sz val="11"/>
        <color theme="3" tint="-0.499984740745262"/>
        <rFont val="Aptos Narrow"/>
        <family val="2"/>
      </rPr>
      <t>.</t>
    </r>
  </si>
  <si>
    <r>
      <t xml:space="preserve">CODI GENÈRIC.  </t>
    </r>
    <r>
      <rPr>
        <i/>
        <sz val="11"/>
        <color theme="3" tint="-0.249977111117893"/>
        <rFont val="Aptos Narrow"/>
        <family val="2"/>
      </rPr>
      <t>Import fix. Possibilitat d'afegir noves tècniques com a conseqüència de noves altes en el catàleg de CLILAB Diagnòstics i relacionades amb l'objecte del contracte.</t>
    </r>
  </si>
  <si>
    <r>
      <t>Anti-</t>
    </r>
    <r>
      <rPr>
        <i/>
        <sz val="10"/>
        <color rgb="FF333740"/>
        <rFont val="Calibri "/>
      </rPr>
      <t xml:space="preserve">β2-glicoproteïna 1 IgG </t>
    </r>
  </si>
  <si>
    <t>"IMPORT OFERTAT Preu Anual (sense IVA)"</t>
  </si>
  <si>
    <t>"IMPORT OFERTAT Preu Licitació (sense IVA)"</t>
  </si>
  <si>
    <t>"Codi Producte"</t>
  </si>
  <si>
    <t xml:space="preserve">Lot 4.     Pèptids immunogènics del gluten </t>
  </si>
  <si>
    <t>Anticossos anti-gangliòsids IgG</t>
  </si>
  <si>
    <t>Anticossos anti-gangliòsids IgM</t>
  </si>
  <si>
    <t>6510-6509</t>
  </si>
  <si>
    <t>6511-5098</t>
  </si>
  <si>
    <t>Lot 2.      CLIA I PMAT</t>
  </si>
  <si>
    <t>Lot 1. IFI</t>
  </si>
  <si>
    <t>EXPD. CLILAB
2025/06</t>
  </si>
  <si>
    <t>Lot 2.     CLIA I PMAT</t>
  </si>
  <si>
    <t>Sumatori Durada Contracte + Pròrrogues, si escau (incloses possibles modificacions)</t>
  </si>
  <si>
    <t>Sumatori TOTAL</t>
  </si>
  <si>
    <t>Import Pròrrogues</t>
  </si>
  <si>
    <t>Codi LOINC 
(si escau)</t>
  </si>
  <si>
    <t>Codi GS1-128 (antic EAN-128)</t>
  </si>
  <si>
    <t>Format i/o
Presentació</t>
  </si>
  <si>
    <r>
      <t>Quant. ANUAL
CAIXES
s/ Núm. Determ. 
Previstes
(caixes)</t>
    </r>
    <r>
      <rPr>
        <b/>
        <vertAlign val="superscript"/>
        <sz val="10.5"/>
        <color rgb="FFC00000"/>
        <rFont val="Calibri"/>
        <family val="2"/>
        <scheme val="minor"/>
      </rPr>
      <t>(1)</t>
    </r>
  </si>
  <si>
    <r>
      <t>Quant. ANUAL CONTROLS
s/peridodicitat 
recomanada per PROVEÏDOR</t>
    </r>
    <r>
      <rPr>
        <b/>
        <i/>
        <vertAlign val="superscript"/>
        <sz val="10.5"/>
        <color rgb="FFC00000"/>
        <rFont val="Calibri"/>
        <family val="2"/>
        <scheme val="minor"/>
      </rPr>
      <t>(2)</t>
    </r>
  </si>
  <si>
    <r>
      <rPr>
        <b/>
        <i/>
        <vertAlign val="superscript"/>
        <sz val="10.5"/>
        <color rgb="FFC00000"/>
        <rFont val="Calibri"/>
        <family val="2"/>
        <scheme val="minor"/>
      </rPr>
      <t xml:space="preserve">(*) </t>
    </r>
    <r>
      <rPr>
        <b/>
        <i/>
        <sz val="10.5"/>
        <color theme="3" tint="-0.249977111117893"/>
        <rFont val="Calibri"/>
        <family val="2"/>
        <scheme val="minor"/>
      </rPr>
      <t>Quantitat ANUAL per calibracions, estabilitat aparell, caducitat curta, etc.</t>
    </r>
    <r>
      <rPr>
        <b/>
        <i/>
        <vertAlign val="superscript"/>
        <sz val="10.5"/>
        <color rgb="FFC00000"/>
        <rFont val="Calibri"/>
        <family val="2"/>
        <scheme val="minor"/>
      </rPr>
      <t>(3)</t>
    </r>
  </si>
  <si>
    <r>
      <rPr>
        <b/>
        <i/>
        <sz val="10.5"/>
        <color theme="3" tint="-0.249977111117893"/>
        <rFont val="Calibri"/>
        <family val="2"/>
        <scheme val="minor"/>
      </rPr>
      <t>Quantitat TOTAL (caixes)</t>
    </r>
    <r>
      <rPr>
        <b/>
        <i/>
        <vertAlign val="superscript"/>
        <sz val="10.5"/>
        <color rgb="FFC00000"/>
        <rFont val="Calibri"/>
        <family val="2"/>
        <scheme val="minor"/>
      </rPr>
      <t>(4)</t>
    </r>
  </si>
  <si>
    <r>
      <t>Import ANUAL
s/IVA</t>
    </r>
    <r>
      <rPr>
        <b/>
        <i/>
        <vertAlign val="superscript"/>
        <sz val="10.5"/>
        <color rgb="FFC00000"/>
        <rFont val="Calibri"/>
        <family val="2"/>
        <scheme val="minor"/>
      </rPr>
      <t>(5)</t>
    </r>
  </si>
  <si>
    <r>
      <rPr>
        <b/>
        <i/>
        <vertAlign val="superscript"/>
        <sz val="11"/>
        <color rgb="FFC00000"/>
        <rFont val="Arial Narrow"/>
        <family val="2"/>
      </rPr>
      <t>(1)</t>
    </r>
    <r>
      <rPr>
        <b/>
        <i/>
        <sz val="11"/>
        <color theme="3" tint="-0.24994659260841701"/>
        <rFont val="Arial Narrow"/>
        <family val="2"/>
      </rPr>
      <t xml:space="preserve">Quantitat ANUAL s/determ. previstes (caixes). </t>
    </r>
    <r>
      <rPr>
        <i/>
        <sz val="11"/>
        <color theme="3" tint="-0.24994659260841701"/>
        <rFont val="Arial Narrow"/>
        <family val="2"/>
      </rPr>
      <t>Correspon a la quantitat anual en caixes de reactiu necessari per a dur a terme l'activitat prevista de cada prova descrita.</t>
    </r>
  </si>
  <si>
    <r>
      <rPr>
        <b/>
        <i/>
        <vertAlign val="superscript"/>
        <sz val="11"/>
        <color rgb="FFC00000"/>
        <rFont val="Arial Narrow"/>
        <family val="2"/>
      </rPr>
      <t>(2)</t>
    </r>
    <r>
      <rPr>
        <b/>
        <i/>
        <sz val="11"/>
        <color theme="3" tint="-0.499984740745262"/>
        <rFont val="Arial Narrow"/>
        <family val="2"/>
      </rPr>
      <t xml:space="preserve">Quantitat ANUAL CONTROLS s/peridodicitat recomanada per PROVEÏDOR. </t>
    </r>
    <r>
      <rPr>
        <i/>
        <sz val="11"/>
        <color theme="3" tint="-0.499984740745262"/>
        <rFont val="Arial Narrow"/>
        <family val="2"/>
      </rPr>
      <t xml:space="preserve">Correspon a la quantitat anual en caixes de reactiu necessari per a realitzar </t>
    </r>
    <r>
      <rPr>
        <i/>
        <u/>
        <sz val="11"/>
        <color theme="3" tint="-0.499984740745262"/>
        <rFont val="Arial Narrow"/>
        <family val="2"/>
      </rPr>
      <t>única i exclusivament</t>
    </r>
    <r>
      <rPr>
        <i/>
        <sz val="11"/>
        <color theme="3" tint="-0.499984740745262"/>
        <rFont val="Arial Narrow"/>
        <family val="2"/>
      </rPr>
      <t xml:space="preserve"> els controls segons la periodicitat recomanada pel proveïdor.</t>
    </r>
  </si>
  <si>
    <r>
      <rPr>
        <b/>
        <i/>
        <vertAlign val="superscript"/>
        <sz val="11"/>
        <color rgb="FFC00000"/>
        <rFont val="Arial Narrow"/>
        <family val="2"/>
      </rPr>
      <t>(3)</t>
    </r>
    <r>
      <rPr>
        <b/>
        <i/>
        <sz val="11"/>
        <color theme="3" tint="-0.499984740745262"/>
        <rFont val="Arial Narrow"/>
        <family val="2"/>
      </rPr>
      <t>Quantitat ANUAL per calibracions, estabilitat aparell, caducitat curta, etc.</t>
    </r>
    <r>
      <rPr>
        <i/>
        <sz val="11"/>
        <color theme="3" tint="-0.499984740745262"/>
        <rFont val="Arial Narrow"/>
        <family val="2"/>
      </rPr>
      <t xml:space="preserve"> Correspon a la quantitat anual en caixes de reactiu necessari per a calibrar la tècnica, de reactiu que s'acabarà llençant per la fi del període d'estabilitat en l'equip, de reactiu per caducitat curta, etc.</t>
    </r>
  </si>
  <si>
    <r>
      <rPr>
        <b/>
        <i/>
        <vertAlign val="superscript"/>
        <sz val="11"/>
        <color rgb="FFC00000"/>
        <rFont val="Arial Narrow"/>
        <family val="2"/>
      </rPr>
      <t>(4)</t>
    </r>
    <r>
      <rPr>
        <b/>
        <i/>
        <sz val="11"/>
        <color theme="3" tint="-0.499984740745262"/>
        <rFont val="Arial Narrow"/>
        <family val="2"/>
      </rPr>
      <t xml:space="preserve">Quantitat Total (Caixes). </t>
    </r>
    <r>
      <rPr>
        <i/>
        <sz val="11"/>
        <color theme="3" tint="-0.499984740745262"/>
        <rFont val="Arial Narrow"/>
        <family val="2"/>
      </rPr>
      <t>Correspon a la suma total de les caixes de reactiu necessari recollides en els punts 1, 2 i 3.</t>
    </r>
  </si>
  <si>
    <r>
      <rPr>
        <b/>
        <i/>
        <vertAlign val="superscript"/>
        <sz val="11"/>
        <color rgb="FFC00000"/>
        <rFont val="Arial Narrow"/>
        <family val="2"/>
      </rPr>
      <t>(5)</t>
    </r>
    <r>
      <rPr>
        <b/>
        <i/>
        <sz val="11"/>
        <color theme="3" tint="-0.499984740745262"/>
        <rFont val="Arial Narrow"/>
        <family val="2"/>
      </rPr>
      <t xml:space="preserve">Import Total ANUAL s/IVA. </t>
    </r>
    <r>
      <rPr>
        <i/>
        <sz val="11"/>
        <color theme="3" tint="-0.499984740745262"/>
        <rFont val="Arial Narrow"/>
        <family val="2"/>
      </rPr>
      <t>Correspon a la suma de l'import total anual de les caixes de reactiu calculat en el punt 4.</t>
    </r>
  </si>
  <si>
    <r>
      <t xml:space="preserve">L'EXPD. CLILAB 2025/06 subministrament de reactius, material fungible, equips, incloent el seu manteniment, i altre material associat a aquests, i necessàriament complementari, per poder realitzar l’activitat analítica de l’àrea d’autoimmunitat (immunofluorescència indirecta, quimioluminescència, PMAT, gangliòsids i pèptids immunogènics del gluten) al laboratori central de Vilafranca, així com la detecció de sang oculta en femta de l’àrea de bioquímica, al laboratori perifèric d’Igualada i al laboratori de la Cerdanya, del Consorci del laboratori Intercomarcal de l’Alt Penedès, l’Anoia i el Garraf (CLILAB Diagnòstics) està dividit en lots pel que el licitador ha de presentar una única oferta econòmica per a cada lot segons la pestanya </t>
    </r>
    <r>
      <rPr>
        <b/>
        <sz val="10"/>
        <color theme="3" tint="-0.249977111117893"/>
        <rFont val="Arial Narrow"/>
        <family val="2"/>
      </rPr>
      <t>"</t>
    </r>
    <r>
      <rPr>
        <b/>
        <u/>
        <sz val="10"/>
        <color theme="3" tint="-0.249977111117893"/>
        <rFont val="Arial Narrow"/>
        <family val="2"/>
      </rPr>
      <t>CLILAB 2025-06. Lot X.</t>
    </r>
    <r>
      <rPr>
        <b/>
        <sz val="10"/>
        <color theme="3" tint="-0.249977111117893"/>
        <rFont val="Arial Narrow"/>
        <family val="2"/>
      </rPr>
      <t>"</t>
    </r>
    <r>
      <rPr>
        <sz val="10"/>
        <color theme="3" tint="-0.249977111117893"/>
        <rFont val="Arial Narrow"/>
        <family val="2"/>
      </rPr>
      <t>.</t>
    </r>
  </si>
  <si>
    <t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t>
  </si>
  <si>
    <r>
      <t>Codi genèric</t>
    </r>
    <r>
      <rPr>
        <b/>
        <i/>
        <vertAlign val="superscript"/>
        <sz val="11"/>
        <color rgb="FFC00000"/>
        <rFont val="Aptos Narrow"/>
        <family val="2"/>
      </rPr>
      <t xml:space="preserve">(**) </t>
    </r>
    <r>
      <rPr>
        <b/>
        <i/>
        <sz val="11"/>
        <color theme="3" tint="-0.499984740745262"/>
        <rFont val="Aptos Narrow"/>
        <family val="2"/>
      </rPr>
      <t xml:space="preserve">
</t>
    </r>
    <r>
      <rPr>
        <b/>
        <i/>
        <sz val="11"/>
        <color rgb="FFC00000"/>
        <rFont val="Aptos Narrow"/>
        <family val="2"/>
      </rPr>
      <t>Aquesta partida no està subjecte a baixa licitatòria</t>
    </r>
  </si>
  <si>
    <t xml:space="preserve">                   PRESENTACIÓ: Les presentacions dels reactius, productes i material han de ser adequades a l’activitat assistencial existent i consensuades prèviament amb CLILAB Diagnòstics. Aquesta presentació podrà ser  
                   modificada, si es produeix un canvi de dita activitat i/o existeix alguna presentació que s’hi ajusti millor. Si la presentació dels productes no s’ajusta a l’activitat i el material caduca, el proveïdor haurà d’assumir
                   el consegüent cost entregant reactius sense càrrec.</t>
  </si>
  <si>
    <t xml:space="preserve">                   PRESENTACIÓ: Les presentacions dels reactius, productes i material han de ser adequades a l’activitat assistencial existent i consensuades prèviament amb CLILAB Diagnòstics. Aquesta presentació podrà
                   ser modificada, si es produeix un canvi de dita activitat i/o existeix alguna presentació que s’hi ajusti millor. Si la presentació dels productes no s’ajusta a l’activitat i el material caduca, el proveïdor haurà
                   d’assumir el consegüent cost entregant reactius sense càrrec.</t>
  </si>
  <si>
    <t xml:space="preserve">                   PRESENTACIÓ: Les presentacions dels reactius, productes i material han de ser adequades a l’activitat assistencial existent i consensuades prèviament amb CLILAB Diagnòstics. Aquesta presentació podrà 
                   ser modificada, si es produeix un canvi de dita activitat i/o existeix alguna presentació que s’hi ajusti millor. Si la presentació dels productes no s’ajusta a l’activitat i el material caduca, el proveïdor haurà 
                   d’assumir el consegüent cost entregant reactius sense càrrec.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</si>
</sst>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\ &quot;anys&quot;"/>
    <numFmt numFmtId="166" formatCode="#,##0.00\ &quot;€&quot;"/>
    <numFmt numFmtId="167" formatCode="_-* #,##0.00\ [$€]_-;\-* #,##0.00\ [$€]_-;_-* &quot;-&quot;??\ [$€]_-;_-@_-"/>
    <numFmt numFmtId="168" formatCode="_-* #,##0.0000\ &quot;€&quot;_-;\-* #,##0.0000\ &quot;€&quot;_-;_-* &quot;-&quot;??\ &quot;€&quot;_-;_-@_-"/>
    <numFmt numFmtId="169" formatCode="_-* #,##0.00\ _P_t_s_-;\-* #,##0.00\ _P_t_s_-;_-* &quot;-&quot;??\ _P_t_s_-;_-@_-"/>
    <numFmt numFmtId="170" formatCode="#,##0.0"/>
    <numFmt numFmtId="171" formatCode="_ [$€]\ * #,##0.00_ ;_ [$€]\ * \-#,##0.00_ ;_ [$€]\ * &quot;-&quot;??_ ;_ @_ "/>
    <numFmt numFmtId="172" formatCode="#,##0\ &quot;pta&quot;;\-#,##0\ &quot;pta&quot;"/>
    <numFmt numFmtId="173" formatCode="#,##0.00\ &quot;pta&quot;;\-#,##0.00\ &quot;pta&quot;"/>
    <numFmt numFmtId="174" formatCode="d\-mmmm\-yyyy"/>
    <numFmt numFmtId="175" formatCode="_ * #,##0.00_)[$€]_ ;_ * \(#,##0.00\)[$€]_ ;_ * &quot;-&quot;??_)[$€]_ ;_ @_ "/>
    <numFmt numFmtId="176" formatCode="_-* #,##0.0000\ &quot;€&quot;_-;\-* #,##0.0000\ &quot;€&quot;_-;_-* &quot;-&quot;????\ &quot;€&quot;_-;_-@_-"/>
    <numFmt numFmtId="177" formatCode="_-* #,##0.0000\ [$€-C0A]_-;\-* #,##0.0000\ [$€-C0A]_-;_-* &quot;-&quot;??\ [$€-C0A]_-;_-@_-"/>
    <numFmt numFmtId="178" formatCode="#,##0.0000\ &quot;€&quot;"/>
  </numFmts>
  <fonts count="1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3" tint="-0.249977111117893"/>
      <name val="Arial Narrow"/>
      <family val="2"/>
    </font>
    <font>
      <b/>
      <sz val="11"/>
      <color theme="3" tint="-0.249977111117893"/>
      <name val="Arial Narrow"/>
      <family val="2"/>
    </font>
    <font>
      <i/>
      <sz val="10.5"/>
      <color theme="3" tint="-0.249977111117893"/>
      <name val="Calibri"/>
      <family val="2"/>
      <scheme val="minor"/>
    </font>
    <font>
      <sz val="11"/>
      <color theme="1"/>
      <name val="Arial Narrow"/>
      <family val="2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b/>
      <sz val="10"/>
      <name val="Arial"/>
      <family val="2"/>
    </font>
    <font>
      <sz val="10"/>
      <name val="Helvetic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i/>
      <sz val="11"/>
      <color theme="3" tint="-0.249977111117893"/>
      <name val="Arial Narrow"/>
      <family val="2"/>
    </font>
    <font>
      <b/>
      <i/>
      <sz val="10.5"/>
      <color theme="3" tint="-0.249977111117893"/>
      <name val="Arial Narrow"/>
      <family val="2"/>
    </font>
    <font>
      <b/>
      <i/>
      <sz val="11"/>
      <color theme="3" tint="-0.249977111117893"/>
      <name val="Arial Narrow"/>
      <family val="2"/>
    </font>
    <font>
      <b/>
      <sz val="16"/>
      <color theme="0"/>
      <name val="Papyrus"/>
      <family val="4"/>
    </font>
    <font>
      <b/>
      <sz val="10"/>
      <color theme="3" tint="-0.499984740745262"/>
      <name val="Arial Narrow"/>
      <family val="2"/>
    </font>
    <font>
      <sz val="10"/>
      <color theme="3" tint="-0.499984740745262"/>
      <name val="Arial Narrow"/>
      <family val="2"/>
    </font>
    <font>
      <sz val="11"/>
      <color theme="3" tint="-0.499984740745262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u/>
      <sz val="10"/>
      <color theme="3" tint="-0.499984740745262"/>
      <name val="Arial Narrow"/>
      <family val="2"/>
    </font>
    <font>
      <b/>
      <sz val="10.5"/>
      <color theme="3" tint="-0.499984740745262"/>
      <name val="Arial Narrow"/>
      <family val="2"/>
    </font>
    <font>
      <sz val="12"/>
      <color theme="3" tint="-0.499984740745262"/>
      <name val="Arial Narrow"/>
      <family val="2"/>
    </font>
    <font>
      <b/>
      <u/>
      <sz val="12"/>
      <color theme="3" tint="-0.499984740745262"/>
      <name val="Arial Narrow"/>
      <family val="2"/>
    </font>
    <font>
      <i/>
      <sz val="12"/>
      <color theme="3" tint="-0.499984740745262"/>
      <name val="Calibri"/>
      <family val="2"/>
      <scheme val="minor"/>
    </font>
    <font>
      <sz val="11"/>
      <color theme="3" tint="-0.499984740745262"/>
      <name val="Arial Narrow"/>
      <family val="2"/>
    </font>
    <font>
      <i/>
      <sz val="10.5"/>
      <color theme="3" tint="-0.499984740745262"/>
      <name val="Calibri"/>
      <family val="2"/>
      <scheme val="minor"/>
    </font>
    <font>
      <b/>
      <sz val="11"/>
      <color theme="3" tint="-0.499984740745262"/>
      <name val="Arial Narrow"/>
      <family val="2"/>
    </font>
    <font>
      <b/>
      <u/>
      <sz val="11"/>
      <color theme="3" tint="-0.499984740745262"/>
      <name val="Arial Narrow"/>
      <family val="2"/>
    </font>
    <font>
      <i/>
      <sz val="11"/>
      <color theme="3" tint="-0.499984740745262"/>
      <name val="Arial Narrow"/>
      <family val="2"/>
    </font>
    <font>
      <b/>
      <i/>
      <sz val="11"/>
      <color theme="3" tint="-0.499984740745262"/>
      <name val="Arial Narrow"/>
      <family val="2"/>
    </font>
    <font>
      <i/>
      <sz val="9"/>
      <color theme="3" tint="-0.499984740745262"/>
      <name val="Arial Narrow"/>
      <family val="2"/>
    </font>
    <font>
      <sz val="9"/>
      <color theme="3" tint="-0.499984740745262"/>
      <name val="Arial Narrow"/>
      <family val="2"/>
    </font>
    <font>
      <i/>
      <sz val="10"/>
      <color theme="3" tint="-0.499984740745262"/>
      <name val="Calibri"/>
      <family val="2"/>
      <scheme val="minor"/>
    </font>
    <font>
      <b/>
      <i/>
      <sz val="10"/>
      <color theme="3" tint="-0.499984740745262"/>
      <name val="Calibri"/>
      <family val="2"/>
      <scheme val="minor"/>
    </font>
    <font>
      <b/>
      <i/>
      <vertAlign val="superscript"/>
      <sz val="10"/>
      <color rgb="FFC00000"/>
      <name val="Calibri"/>
      <family val="2"/>
      <scheme val="minor"/>
    </font>
    <font>
      <i/>
      <sz val="10"/>
      <color theme="3" tint="-0.499984740745262"/>
      <name val="Arial Narrow"/>
      <family val="2"/>
    </font>
    <font>
      <sz val="8"/>
      <name val="Calibri"/>
      <family val="2"/>
      <scheme val="minor"/>
    </font>
    <font>
      <b/>
      <i/>
      <sz val="10"/>
      <color theme="3" tint="-0.499984740745262"/>
      <name val="Arial Narrow"/>
      <family val="2"/>
    </font>
    <font>
      <b/>
      <sz val="14"/>
      <color theme="3" tint="-0.499984740745262"/>
      <name val="Nyala"/>
    </font>
    <font>
      <b/>
      <sz val="18"/>
      <color theme="0"/>
      <name val="Papyrus"/>
      <family val="4"/>
    </font>
    <font>
      <sz val="11"/>
      <color rgb="FFFF0000"/>
      <name val="Arial Narrow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‚l‚r ‚oƒSƒVƒbƒN"/>
      <charset val="128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sz val="10"/>
      <name val="Courier"/>
      <family val="3"/>
    </font>
    <font>
      <sz val="11"/>
      <color indexed="8"/>
      <name val="RotisSansSerif"/>
      <family val="2"/>
    </font>
    <font>
      <b/>
      <sz val="11"/>
      <color indexed="62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RotisSansSerif"/>
      <family val="2"/>
    </font>
    <font>
      <b/>
      <sz val="18"/>
      <color indexed="62"/>
      <name val="Calibri Light"/>
      <family val="2"/>
      <scheme val="major"/>
    </font>
    <font>
      <b/>
      <sz val="13"/>
      <color indexed="62"/>
      <name val="Calibri"/>
      <family val="2"/>
      <scheme val="minor"/>
    </font>
    <font>
      <b/>
      <i/>
      <sz val="12"/>
      <color theme="3" tint="-0.499984740745262"/>
      <name val="Arial Narrow"/>
      <family val="2"/>
    </font>
    <font>
      <b/>
      <i/>
      <u/>
      <sz val="11"/>
      <color theme="3" tint="-0.499984740745262"/>
      <name val="Arial Narrow"/>
      <family val="2"/>
    </font>
    <font>
      <b/>
      <i/>
      <sz val="10"/>
      <color rgb="FFC00000"/>
      <name val="Arial Narrow"/>
      <family val="2"/>
    </font>
    <font>
      <sz val="14"/>
      <color theme="3" tint="-0.249977111117893"/>
      <name val="Nyala"/>
    </font>
    <font>
      <b/>
      <sz val="14"/>
      <color theme="3" tint="-0.249977111117893"/>
      <name val="Nyala"/>
    </font>
    <font>
      <i/>
      <sz val="14"/>
      <color theme="3" tint="-0.249977111117893"/>
      <name val="Nyala"/>
    </font>
    <font>
      <b/>
      <sz val="14"/>
      <color theme="3" tint="-0.249977111117893"/>
      <name val="Arial Narrow"/>
      <family val="2"/>
    </font>
    <font>
      <b/>
      <sz val="14"/>
      <color theme="0"/>
      <name val="Arial Narrow"/>
      <family val="2"/>
    </font>
    <font>
      <b/>
      <sz val="13"/>
      <color theme="0"/>
      <name val="Arial Narrow"/>
      <family val="2"/>
    </font>
    <font>
      <sz val="16"/>
      <color theme="3" tint="-0.499984740745262"/>
      <name val="Nyala"/>
    </font>
    <font>
      <b/>
      <i/>
      <sz val="10.5"/>
      <color theme="3" tint="-0.249977111117893"/>
      <name val="Calibri"/>
      <family val="2"/>
      <scheme val="minor"/>
    </font>
    <font>
      <b/>
      <i/>
      <sz val="9"/>
      <color theme="3" tint="-0.249977111117893"/>
      <name val="Arial Narrow"/>
      <family val="2"/>
    </font>
    <font>
      <b/>
      <i/>
      <vertAlign val="superscript"/>
      <sz val="10.5"/>
      <color rgb="FFC00000"/>
      <name val="Calibri"/>
      <family val="2"/>
      <scheme val="minor"/>
    </font>
    <font>
      <b/>
      <i/>
      <sz val="11"/>
      <color theme="3" tint="-0.24994659260841701"/>
      <name val="Arial Narrow"/>
      <family val="2"/>
    </font>
    <font>
      <b/>
      <i/>
      <vertAlign val="superscript"/>
      <sz val="11"/>
      <color rgb="FFC00000"/>
      <name val="Arial Narrow"/>
      <family val="2"/>
    </font>
    <font>
      <b/>
      <i/>
      <sz val="11"/>
      <color rgb="FFC00000"/>
      <name val="Arial Narrow"/>
      <family val="2"/>
    </font>
    <font>
      <b/>
      <i/>
      <sz val="14"/>
      <color theme="3" tint="-0.249977111117893"/>
      <name val="Calibri"/>
      <family val="2"/>
      <scheme val="minor"/>
    </font>
    <font>
      <sz val="12"/>
      <color theme="3" tint="-0.249977111117893"/>
      <name val="Arial Narrow"/>
      <family val="2"/>
    </font>
    <font>
      <i/>
      <sz val="11"/>
      <color rgb="FF242424"/>
      <name val="Segoe UI"/>
      <family val="2"/>
    </font>
    <font>
      <b/>
      <i/>
      <sz val="10"/>
      <name val="Calibri"/>
      <family val="2"/>
      <scheme val="minor"/>
    </font>
    <font>
      <b/>
      <i/>
      <vertAlign val="superscript"/>
      <sz val="11"/>
      <color rgb="FFC00000"/>
      <name val="Calibri"/>
      <family val="2"/>
      <scheme val="minor"/>
    </font>
    <font>
      <i/>
      <sz val="12"/>
      <color rgb="FF242424"/>
      <name val="Segoe UI"/>
      <family val="2"/>
    </font>
    <font>
      <b/>
      <i/>
      <sz val="11"/>
      <color rgb="FF242424"/>
      <name val="Segoe UI"/>
      <family val="2"/>
    </font>
    <font>
      <b/>
      <i/>
      <sz val="10.5"/>
      <color theme="3" tint="-0.499984740745262"/>
      <name val="Calibri"/>
      <family val="2"/>
      <scheme val="minor"/>
    </font>
    <font>
      <sz val="18"/>
      <color theme="3" tint="-0.499984740745262"/>
      <name val="Nyala"/>
    </font>
    <font>
      <sz val="18"/>
      <color theme="3"/>
      <name val="Calibri Light"/>
      <family val="2"/>
      <scheme val="major"/>
    </font>
    <font>
      <i/>
      <sz val="11"/>
      <color theme="3" tint="-0.499984740745262"/>
      <name val="Aptos Narrow"/>
      <family val="2"/>
    </font>
    <font>
      <b/>
      <i/>
      <sz val="11"/>
      <color theme="3" tint="-0.499984740745262"/>
      <name val="Aptos Narrow"/>
      <family val="2"/>
    </font>
    <font>
      <b/>
      <i/>
      <sz val="11"/>
      <color rgb="FFC00000"/>
      <name val="Aptos Narrow"/>
      <family val="2"/>
    </font>
    <font>
      <b/>
      <i/>
      <sz val="11"/>
      <color theme="3" tint="-0.249977111117893"/>
      <name val="Aptos Narrow"/>
      <family val="2"/>
    </font>
    <font>
      <i/>
      <sz val="11"/>
      <color theme="3" tint="-0.249977111117893"/>
      <name val="Aptos Narrow"/>
      <family val="2"/>
    </font>
    <font>
      <sz val="10"/>
      <color theme="3" tint="-0.499984740745262"/>
      <name val="Calbri "/>
    </font>
    <font>
      <sz val="20"/>
      <color theme="3" tint="-0.499984740745262"/>
      <name val="Nyala"/>
    </font>
    <font>
      <b/>
      <sz val="10"/>
      <color theme="3" tint="-0.499984740745262"/>
      <name val="Calbri "/>
    </font>
    <font>
      <b/>
      <i/>
      <sz val="9"/>
      <color theme="3" tint="-0.499984740745262"/>
      <name val="Arial Narrow"/>
      <family val="2"/>
    </font>
    <font>
      <sz val="10"/>
      <color theme="3" tint="-0.499984740745262"/>
      <name val="Calibri "/>
    </font>
    <font>
      <i/>
      <sz val="10"/>
      <color theme="3" tint="-0.499984740745262"/>
      <name val="Calibri "/>
    </font>
    <font>
      <i/>
      <sz val="10"/>
      <color theme="3" tint="-0.249977111117893"/>
      <name val="Calibri "/>
    </font>
    <font>
      <b/>
      <i/>
      <sz val="10"/>
      <color rgb="FFC00000"/>
      <name val="Calibri "/>
    </font>
    <font>
      <i/>
      <sz val="10"/>
      <color theme="1"/>
      <name val="Calibri "/>
    </font>
    <font>
      <i/>
      <sz val="10"/>
      <color rgb="FFC00000"/>
      <name val="Calibri "/>
    </font>
    <font>
      <i/>
      <sz val="10"/>
      <name val="Calibri "/>
    </font>
    <font>
      <i/>
      <sz val="10"/>
      <color rgb="FF333740"/>
      <name val="Calibri "/>
    </font>
    <font>
      <b/>
      <i/>
      <sz val="10"/>
      <color theme="3" tint="-0.249977111117893"/>
      <name val="Calibri "/>
    </font>
    <font>
      <b/>
      <i/>
      <sz val="10"/>
      <color theme="3" tint="-0.499984740745262"/>
      <name val="Calibri "/>
    </font>
    <font>
      <sz val="10"/>
      <color theme="3" tint="-0.249977111117893"/>
      <name val="Calibri "/>
    </font>
    <font>
      <b/>
      <sz val="11.5"/>
      <color theme="3" tint="-0.249977111117893"/>
      <name val="Nyala"/>
    </font>
    <font>
      <sz val="10"/>
      <color theme="3" tint="-0.249977111117893"/>
      <name val="Arial Narrow"/>
      <family val="2"/>
    </font>
    <font>
      <b/>
      <sz val="10"/>
      <color theme="3" tint="-0.249977111117893"/>
      <name val="Arial Narrow"/>
      <family val="2"/>
    </font>
    <font>
      <b/>
      <u/>
      <sz val="10"/>
      <color theme="3" tint="-0.249977111117893"/>
      <name val="Arial Narrow"/>
      <family val="2"/>
    </font>
    <font>
      <b/>
      <sz val="11"/>
      <color theme="0"/>
      <name val="Arial Narrow"/>
      <family val="2"/>
    </font>
    <font>
      <b/>
      <vertAlign val="superscript"/>
      <sz val="10.5"/>
      <color rgb="FFC00000"/>
      <name val="Calibri"/>
      <family val="2"/>
      <scheme val="minor"/>
    </font>
    <font>
      <i/>
      <sz val="11"/>
      <color theme="3" tint="-0.24994659260841701"/>
      <name val="Arial Narrow"/>
      <family val="2"/>
    </font>
    <font>
      <i/>
      <u/>
      <sz val="11"/>
      <color theme="3" tint="-0.499984740745262"/>
      <name val="Arial Narrow"/>
      <family val="2"/>
    </font>
    <font>
      <b/>
      <i/>
      <vertAlign val="superscript"/>
      <sz val="11"/>
      <color rgb="FFC00000"/>
      <name val="Aptos Narrow"/>
      <family val="2"/>
    </font>
    <font>
      <b/>
      <i/>
      <sz val="13"/>
      <color rgb="FFC00000"/>
      <name val="Aptos Narrow"/>
      <family val="2"/>
    </font>
  </fonts>
  <fills count="7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50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FF2F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D6DCE4"/>
        <bgColor indexed="64"/>
      </patternFill>
    </fill>
  </fills>
  <borders count="2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48"/>
      </right>
      <top/>
      <bottom/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medium">
        <color theme="3" tint="0.39991454817346722"/>
      </left>
      <right style="medium">
        <color theme="3" tint="0.39988402966399123"/>
      </right>
      <top style="medium">
        <color theme="3" tint="0.39991454817346722"/>
      </top>
      <bottom style="medium">
        <color theme="3" tint="0.39991454817346722"/>
      </bottom>
      <diagonal/>
    </border>
    <border>
      <left/>
      <right/>
      <top style="thin">
        <color theme="3" tint="0.39979247413556324"/>
      </top>
      <bottom style="thin">
        <color theme="3" tint="0.39979247413556324"/>
      </bottom>
      <diagonal/>
    </border>
    <border>
      <left/>
      <right/>
      <top style="thin">
        <color theme="3" tint="0.3997924741355632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thin">
        <color theme="3" tint="0.39991454817346722"/>
      </left>
      <right/>
      <top style="medium">
        <color theme="3" tint="0.39994506668294322"/>
      </top>
      <bottom style="thin">
        <color theme="3" tint="0.39991454817346722"/>
      </bottom>
      <diagonal/>
    </border>
    <border>
      <left/>
      <right/>
      <top style="medium">
        <color theme="3" tint="0.39994506668294322"/>
      </top>
      <bottom style="thin">
        <color theme="3" tint="0.39991454817346722"/>
      </bottom>
      <diagonal/>
    </border>
    <border>
      <left/>
      <right style="medium">
        <color theme="3" tint="0.39994506668294322"/>
      </right>
      <top style="medium">
        <color theme="3" tint="0.39994506668294322"/>
      </top>
      <bottom style="thin">
        <color theme="3" tint="0.39991454817346722"/>
      </bottom>
      <diagonal/>
    </border>
    <border>
      <left style="thin">
        <color theme="3" tint="0.39991454817346722"/>
      </left>
      <right/>
      <top/>
      <bottom/>
      <diagonal/>
    </border>
    <border>
      <left style="thin">
        <color theme="3" tint="0.39991454817346722"/>
      </left>
      <right/>
      <top/>
      <bottom style="medium">
        <color theme="3" tint="0.39994506668294322"/>
      </bottom>
      <diagonal/>
    </border>
    <border>
      <left style="medium">
        <color theme="3" tint="0.39991454817346722"/>
      </left>
      <right/>
      <top style="medium">
        <color theme="3" tint="0.39994506668294322"/>
      </top>
      <bottom style="thin">
        <color theme="3" tint="0.39991454817346722"/>
      </bottom>
      <diagonal/>
    </border>
    <border>
      <left style="medium">
        <color theme="3" tint="0.39976195562608724"/>
      </left>
      <right style="thin">
        <color theme="3" tint="0.39979247413556324"/>
      </right>
      <top style="medium">
        <color theme="3" tint="0.39976195562608724"/>
      </top>
      <bottom style="medium">
        <color theme="3" tint="0.39976195562608724"/>
      </bottom>
      <diagonal/>
    </border>
    <border>
      <left/>
      <right/>
      <top style="medium">
        <color theme="3" tint="0.39970091860713525"/>
      </top>
      <bottom style="medium">
        <color theme="3" tint="0.39970091860713525"/>
      </bottom>
      <diagonal/>
    </border>
    <border>
      <left style="thin">
        <color theme="3" tint="0.39988402966399123"/>
      </left>
      <right style="thin">
        <color theme="3" tint="0.39988402966399123"/>
      </right>
      <top style="thin">
        <color theme="3" tint="0.39988402966399123"/>
      </top>
      <bottom style="medium">
        <color theme="3" tint="0.39988402966399123"/>
      </bottom>
      <diagonal/>
    </border>
    <border>
      <left style="thin">
        <color theme="3" tint="0.39988402966399123"/>
      </left>
      <right/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88402966399123"/>
      </left>
      <right/>
      <top style="thin">
        <color theme="3" tint="0.39988402966399123"/>
      </top>
      <bottom style="medium">
        <color theme="3" tint="0.39988402966399123"/>
      </bottom>
      <diagonal/>
    </border>
    <border>
      <left style="medium">
        <color theme="3" tint="0.39985351115451523"/>
      </left>
      <right style="thin">
        <color theme="3" tint="0.39988402966399123"/>
      </right>
      <top style="thin">
        <color theme="3" tint="0.39988402966399123"/>
      </top>
      <bottom style="medium">
        <color theme="3" tint="0.39985351115451523"/>
      </bottom>
      <diagonal/>
    </border>
    <border>
      <left style="medium">
        <color theme="3" tint="0.39982299264503923"/>
      </left>
      <right style="thin">
        <color theme="3" tint="0.39988402966399123"/>
      </right>
      <top style="thin">
        <color theme="3" tint="0.39988402966399123"/>
      </top>
      <bottom style="medium">
        <color theme="3" tint="0.39982299264503923"/>
      </bottom>
      <diagonal/>
    </border>
    <border>
      <left style="thin">
        <color theme="3" tint="0.39988402966399123"/>
      </left>
      <right/>
      <top style="thin">
        <color theme="3" tint="0.39988402966399123"/>
      </top>
      <bottom style="medium">
        <color theme="3" tint="0.39982299264503923"/>
      </bottom>
      <diagonal/>
    </border>
    <border>
      <left style="medium">
        <color theme="3" tint="0.39979247413556324"/>
      </left>
      <right style="thin">
        <color theme="3" tint="0.39967040009765925"/>
      </right>
      <top style="medium">
        <color theme="3" tint="0.39970091860713525"/>
      </top>
      <bottom style="medium">
        <color theme="3" tint="0.39979247413556324"/>
      </bottom>
      <diagonal/>
    </border>
    <border>
      <left style="thin">
        <color theme="3" tint="0.39967040009765925"/>
      </left>
      <right style="thin">
        <color theme="3" tint="0.39967040009765925"/>
      </right>
      <top style="medium">
        <color theme="3" tint="0.39970091860713525"/>
      </top>
      <bottom style="medium">
        <color theme="3" tint="0.39979247413556324"/>
      </bottom>
      <diagonal/>
    </border>
    <border>
      <left style="thin">
        <color theme="3" tint="0.39967040009765925"/>
      </left>
      <right style="medium">
        <color theme="3" tint="0.39979247413556324"/>
      </right>
      <top style="medium">
        <color theme="3" tint="0.39970091860713525"/>
      </top>
      <bottom style="medium">
        <color theme="3" tint="0.39979247413556324"/>
      </bottom>
      <diagonal/>
    </border>
    <border>
      <left style="medium">
        <color theme="3" tint="0.39970091860713525"/>
      </left>
      <right style="thin">
        <color theme="3" tint="0.39967040009765925"/>
      </right>
      <top/>
      <bottom style="medium">
        <color theme="3" tint="0.39970091860713525"/>
      </bottom>
      <diagonal/>
    </border>
    <border>
      <left style="medium">
        <color theme="3" tint="0.39967040009765925"/>
      </left>
      <right/>
      <top style="medium">
        <color theme="3" tint="0.39967040009765925"/>
      </top>
      <bottom style="medium">
        <color theme="3" tint="0.39967040009765925"/>
      </bottom>
      <diagonal/>
    </border>
    <border>
      <left style="medium">
        <color theme="3" tint="0.39979247413556324"/>
      </left>
      <right style="thin">
        <color theme="3" tint="0.39982299264503923"/>
      </right>
      <top style="medium">
        <color theme="3" tint="0.39979247413556324"/>
      </top>
      <bottom style="medium">
        <color theme="3" tint="0.39979247413556324"/>
      </bottom>
      <diagonal/>
    </border>
    <border>
      <left style="thin">
        <color theme="3" tint="0.39982299264503923"/>
      </left>
      <right style="thin">
        <color theme="3" tint="0.39982299264503923"/>
      </right>
      <top style="medium">
        <color theme="3" tint="0.39979247413556324"/>
      </top>
      <bottom style="medium">
        <color theme="3" tint="0.39979247413556324"/>
      </bottom>
      <diagonal/>
    </border>
    <border>
      <left style="thin">
        <color theme="3" tint="0.39982299264503923"/>
      </left>
      <right style="medium">
        <color theme="3" tint="0.39979247413556324"/>
      </right>
      <top style="medium">
        <color theme="3" tint="0.39979247413556324"/>
      </top>
      <bottom style="medium">
        <color theme="3" tint="0.39979247413556324"/>
      </bottom>
      <diagonal/>
    </border>
    <border>
      <left style="thin">
        <color theme="3" tint="0.39979247413556324"/>
      </left>
      <right style="thin">
        <color theme="3" tint="0.39979247413556324"/>
      </right>
      <top style="medium">
        <color theme="3" tint="0.39976195562608724"/>
      </top>
      <bottom style="medium">
        <color theme="3" tint="0.39976195562608724"/>
      </bottom>
      <diagonal/>
    </border>
    <border>
      <left style="thin">
        <color theme="3" tint="0.39982299264503923"/>
      </left>
      <right style="medium">
        <color theme="3" tint="0.39976195562608724"/>
      </right>
      <top style="medium">
        <color theme="3" tint="0.39976195562608724"/>
      </top>
      <bottom style="medium">
        <color theme="3" tint="0.39976195562608724"/>
      </bottom>
      <diagonal/>
    </border>
    <border>
      <left style="thin">
        <color theme="3" tint="0.39982299264503923"/>
      </left>
      <right/>
      <top style="medium">
        <color theme="3" tint="0.39979247413556324"/>
      </top>
      <bottom style="medium">
        <color theme="3" tint="0.39979247413556324"/>
      </bottom>
      <diagonal/>
    </border>
    <border>
      <left/>
      <right/>
      <top style="medium">
        <color theme="3" tint="0.39979247413556324"/>
      </top>
      <bottom style="medium">
        <color theme="3" tint="0.39979247413556324"/>
      </bottom>
      <diagonal/>
    </border>
    <border>
      <left/>
      <right style="medium">
        <color theme="3" tint="0.39979247413556324"/>
      </right>
      <top style="medium">
        <color theme="3" tint="0.39979247413556324"/>
      </top>
      <bottom style="medium">
        <color theme="3" tint="0.39979247413556324"/>
      </bottom>
      <diagonal/>
    </border>
    <border>
      <left style="thin">
        <color theme="3" tint="0.39994506668294322"/>
      </left>
      <right/>
      <top/>
      <bottom/>
      <diagonal/>
    </border>
    <border>
      <left/>
      <right style="thin">
        <color theme="3" tint="0.39994506668294322"/>
      </right>
      <top/>
      <bottom/>
      <diagonal/>
    </border>
    <border>
      <left/>
      <right/>
      <top style="medium">
        <color theme="3" tint="0.39985351115451523"/>
      </top>
      <bottom style="thin">
        <color theme="3" tint="0.39988402966399123"/>
      </bottom>
      <diagonal/>
    </border>
    <border>
      <left style="medium">
        <color theme="3" tint="0.39985351115451523"/>
      </left>
      <right/>
      <top style="medium">
        <color theme="3" tint="0.39985351115451523"/>
      </top>
      <bottom style="thin">
        <color theme="3" tint="0.39988402966399123"/>
      </bottom>
      <diagonal/>
    </border>
    <border>
      <left/>
      <right style="medium">
        <color theme="3" tint="0.39982299264503923"/>
      </right>
      <top style="medium">
        <color theme="3" tint="0.39985351115451523"/>
      </top>
      <bottom style="thin">
        <color theme="3" tint="0.39988402966399123"/>
      </bottom>
      <diagonal/>
    </border>
    <border>
      <left style="medium">
        <color theme="3" tint="0.39982299264503923"/>
      </left>
      <right/>
      <top style="medium">
        <color theme="3" tint="0.39985351115451523"/>
      </top>
      <bottom style="thin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 style="medium">
        <color theme="3" tint="0.39985351115451523"/>
      </left>
      <right/>
      <top style="thin">
        <color theme="3" tint="0.39988402966399123"/>
      </top>
      <bottom style="thin">
        <color theme="3" tint="0.39988402966399123"/>
      </bottom>
      <diagonal/>
    </border>
    <border>
      <left/>
      <right style="medium">
        <color theme="3" tint="0.39982299264503923"/>
      </right>
      <top style="thin">
        <color theme="3" tint="0.39988402966399123"/>
      </top>
      <bottom style="thin">
        <color theme="3" tint="0.39988402966399123"/>
      </bottom>
      <diagonal/>
    </border>
    <border>
      <left style="medium">
        <color theme="3" tint="0.39982299264503923"/>
      </left>
      <right/>
      <top style="thin">
        <color theme="3" tint="0.39988402966399123"/>
      </top>
      <bottom style="thin">
        <color theme="3" tint="0.39988402966399123"/>
      </bottom>
      <diagonal/>
    </border>
    <border>
      <left/>
      <right style="medium">
        <color theme="3" tint="0.39979247413556324"/>
      </right>
      <top style="thin">
        <color theme="3" tint="0.39988402966399123"/>
      </top>
      <bottom style="thin">
        <color theme="3" tint="0.39988402966399123"/>
      </bottom>
      <diagonal/>
    </border>
    <border>
      <left style="medium">
        <color theme="3" tint="0.39979247413556324"/>
      </left>
      <right/>
      <top style="medium">
        <color theme="3" tint="0.39979247413556324"/>
      </top>
      <bottom style="medium">
        <color theme="3" tint="0.39970091860713525"/>
      </bottom>
      <diagonal/>
    </border>
    <border>
      <left/>
      <right/>
      <top style="medium">
        <color theme="3" tint="0.39979247413556324"/>
      </top>
      <bottom style="medium">
        <color theme="3" tint="0.39970091860713525"/>
      </bottom>
      <diagonal/>
    </border>
    <border>
      <left/>
      <right style="medium">
        <color theme="3" tint="0.39979247413556324"/>
      </right>
      <top style="medium">
        <color theme="3" tint="0.39979247413556324"/>
      </top>
      <bottom style="medium">
        <color theme="3" tint="0.39970091860713525"/>
      </bottom>
      <diagonal/>
    </border>
    <border>
      <left style="medium">
        <color theme="3" tint="0.39985351115451523"/>
      </left>
      <right/>
      <top style="medium">
        <color theme="3" tint="0.39988402966399123"/>
      </top>
      <bottom style="medium">
        <color theme="3" tint="0.39985351115451523"/>
      </bottom>
      <diagonal/>
    </border>
    <border>
      <left/>
      <right/>
      <top style="medium">
        <color theme="3" tint="0.39988402966399123"/>
      </top>
      <bottom style="medium">
        <color theme="3" tint="0.39985351115451523"/>
      </bottom>
      <diagonal/>
    </border>
    <border>
      <left/>
      <right style="medium">
        <color theme="3" tint="0.39985351115451523"/>
      </right>
      <top style="medium">
        <color theme="3" tint="0.39988402966399123"/>
      </top>
      <bottom style="medium">
        <color theme="3" tint="0.39985351115451523"/>
      </bottom>
      <diagonal/>
    </border>
    <border>
      <left style="medium">
        <color theme="3" tint="0.39985351115451523"/>
      </left>
      <right/>
      <top style="medium">
        <color theme="3" tint="0.39985351115451523"/>
      </top>
      <bottom style="medium">
        <color theme="3" tint="0.39988402966399123"/>
      </bottom>
      <diagonal/>
    </border>
    <border>
      <left/>
      <right style="thin">
        <color theme="3" tint="0.39991454817346722"/>
      </right>
      <top style="medium">
        <color theme="3" tint="0.39985351115451523"/>
      </top>
      <bottom style="medium">
        <color theme="3" tint="0.39988402966399123"/>
      </bottom>
      <diagonal/>
    </border>
    <border>
      <left style="thin">
        <color theme="3" tint="0.39991454817346722"/>
      </left>
      <right/>
      <top style="medium">
        <color theme="3" tint="0.39985351115451523"/>
      </top>
      <bottom style="medium">
        <color theme="3" tint="0.39988402966399123"/>
      </bottom>
      <diagonal/>
    </border>
    <border>
      <left/>
      <right/>
      <top style="medium">
        <color theme="3" tint="0.39985351115451523"/>
      </top>
      <bottom style="medium">
        <color theme="3" tint="0.39988402966399123"/>
      </bottom>
      <diagonal/>
    </border>
    <border>
      <left/>
      <right style="medium">
        <color theme="3" tint="0.39985351115451523"/>
      </right>
      <top style="medium">
        <color theme="3" tint="0.39985351115451523"/>
      </top>
      <bottom style="medium">
        <color theme="3" tint="0.39988402966399123"/>
      </bottom>
      <diagonal/>
    </border>
    <border>
      <left/>
      <right style="medium">
        <color theme="3" tint="0.39985351115451523"/>
      </right>
      <top/>
      <bottom/>
      <diagonal/>
    </border>
    <border>
      <left/>
      <right style="medium">
        <color theme="3" tint="0.39985351115451523"/>
      </right>
      <top style="medium">
        <color theme="3" tint="0.39967040009765925"/>
      </top>
      <bottom style="medium">
        <color theme="3" tint="0.39967040009765925"/>
      </bottom>
      <diagonal/>
    </border>
    <border>
      <left style="medium">
        <color theme="3" tint="0.39985351115451523"/>
      </left>
      <right style="thin">
        <color theme="3" tint="0.39988402966399123"/>
      </right>
      <top style="thin">
        <color theme="3" tint="0.39988402966399123"/>
      </top>
      <bottom style="medium">
        <color theme="3" tint="0.39988402966399123"/>
      </bottom>
      <diagonal/>
    </border>
    <border>
      <left style="medium">
        <color theme="3" tint="0.39973143711661124"/>
      </left>
      <right style="medium">
        <color theme="3" tint="0.39985351115451523"/>
      </right>
      <top/>
      <bottom style="medium">
        <color theme="3" tint="0.39970091860713525"/>
      </bottom>
      <diagonal/>
    </border>
    <border>
      <left style="medium">
        <color theme="3" tint="0.39960936307870726"/>
      </left>
      <right style="thin">
        <color theme="3" tint="0.39960936307870726"/>
      </right>
      <top style="medium">
        <color theme="3" tint="0.39970091860713525"/>
      </top>
      <bottom style="medium">
        <color theme="3" tint="0.39985351115451523"/>
      </bottom>
      <diagonal/>
    </border>
    <border>
      <left style="thin">
        <color theme="3" tint="0.39960936307870726"/>
      </left>
      <right style="medium">
        <color theme="3" tint="0.39960936307870726"/>
      </right>
      <top style="medium">
        <color theme="3" tint="0.39970091860713525"/>
      </top>
      <bottom style="medium">
        <color theme="3" tint="0.39985351115451523"/>
      </bottom>
      <diagonal/>
    </border>
    <border>
      <left style="medium">
        <color theme="3" tint="0.39970091860713525"/>
      </left>
      <right style="thin">
        <color theme="3" tint="0.39970091860713525"/>
      </right>
      <top style="medium">
        <color theme="3" tint="0.39970091860713525"/>
      </top>
      <bottom style="medium">
        <color theme="3" tint="0.39985351115451523"/>
      </bottom>
      <diagonal/>
    </border>
    <border>
      <left style="thin">
        <color theme="3" tint="0.39970091860713525"/>
      </left>
      <right/>
      <top style="medium">
        <color theme="3" tint="0.39970091860713525"/>
      </top>
      <bottom style="medium">
        <color theme="3" tint="0.39985351115451523"/>
      </bottom>
      <diagonal/>
    </border>
    <border>
      <left style="thin">
        <color theme="3" tint="0.39979247413556324"/>
      </left>
      <right style="medium">
        <color theme="3" tint="0.39976195562608724"/>
      </right>
      <top style="medium">
        <color theme="3" tint="0.39970091860713525"/>
      </top>
      <bottom style="medium">
        <color theme="3" tint="0.39985351115451523"/>
      </bottom>
      <diagonal/>
    </border>
    <border>
      <left/>
      <right/>
      <top style="medium">
        <color theme="3" tint="0.39970091860713525"/>
      </top>
      <bottom style="medium">
        <color theme="3" tint="0.39985351115451523"/>
      </bottom>
      <diagonal/>
    </border>
    <border>
      <left style="medium">
        <color theme="3" tint="0.39979247413556324"/>
      </left>
      <right style="medium">
        <color theme="3" tint="0.39985351115451523"/>
      </right>
      <top style="medium">
        <color theme="3" tint="0.39970091860713525"/>
      </top>
      <bottom style="medium">
        <color theme="3" tint="0.39985351115451523"/>
      </bottom>
      <diagonal/>
    </border>
    <border>
      <left style="thin">
        <color theme="3" tint="0.39985351115451523"/>
      </left>
      <right/>
      <top style="thin">
        <color theme="3" tint="0.39985351115451523"/>
      </top>
      <bottom style="thin">
        <color theme="3" tint="0.39985351115451523"/>
      </bottom>
      <diagonal/>
    </border>
    <border>
      <left/>
      <right/>
      <top style="thin">
        <color theme="3" tint="0.39985351115451523"/>
      </top>
      <bottom style="thin">
        <color theme="3" tint="0.39985351115451523"/>
      </bottom>
      <diagonal/>
    </border>
    <border>
      <left/>
      <right style="thin">
        <color theme="3" tint="0.39985351115451523"/>
      </right>
      <top style="thin">
        <color theme="3" tint="0.39985351115451523"/>
      </top>
      <bottom style="thin">
        <color theme="3" tint="0.39985351115451523"/>
      </bottom>
      <diagonal/>
    </border>
    <border>
      <left style="medium">
        <color theme="3" tint="0.39976195562608724"/>
      </left>
      <right/>
      <top style="medium">
        <color theme="3" tint="0.39976195562608724"/>
      </top>
      <bottom style="thin">
        <color theme="3" tint="0.39979247413556324"/>
      </bottom>
      <diagonal/>
    </border>
    <border>
      <left/>
      <right/>
      <top style="medium">
        <color theme="3" tint="0.39976195562608724"/>
      </top>
      <bottom/>
      <diagonal/>
    </border>
    <border>
      <left/>
      <right/>
      <top style="medium">
        <color theme="3" tint="0.39976195562608724"/>
      </top>
      <bottom style="thin">
        <color theme="3" tint="0.39979247413556324"/>
      </bottom>
      <diagonal/>
    </border>
    <border>
      <left/>
      <right style="medium">
        <color theme="3" tint="0.39976195562608724"/>
      </right>
      <top style="medium">
        <color theme="3" tint="0.39976195562608724"/>
      </top>
      <bottom style="thin">
        <color theme="3" tint="0.39979247413556324"/>
      </bottom>
      <diagonal/>
    </border>
    <border>
      <left/>
      <right style="medium">
        <color theme="3" tint="0.39976195562608724"/>
      </right>
      <top style="thin">
        <color theme="3" tint="0.39979247413556324"/>
      </top>
      <bottom style="thin">
        <color theme="3" tint="0.39979247413556324"/>
      </bottom>
      <diagonal/>
    </border>
    <border>
      <left style="medium">
        <color theme="3" tint="0.39976195562608724"/>
      </left>
      <right/>
      <top/>
      <bottom style="medium">
        <color theme="3" tint="0.39976195562608724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medium">
        <color theme="3" tint="0.39976195562608724"/>
      </bottom>
      <diagonal/>
    </border>
    <border>
      <left/>
      <right/>
      <top/>
      <bottom style="medium">
        <color theme="3" tint="0.39976195562608724"/>
      </bottom>
      <diagonal/>
    </border>
    <border>
      <left/>
      <right style="thin">
        <color theme="3" tint="0.39994506668294322"/>
      </right>
      <top/>
      <bottom style="medium">
        <color theme="3" tint="0.3997619556260872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79247413556324"/>
      </top>
      <bottom style="medium">
        <color theme="3" tint="0.39976195562608724"/>
      </bottom>
      <diagonal/>
    </border>
    <border>
      <left style="thin">
        <color theme="3" tint="0.39994506668294322"/>
      </left>
      <right style="thin">
        <color theme="3" tint="0.39991454817346722"/>
      </right>
      <top/>
      <bottom style="medium">
        <color theme="3" tint="0.39976195562608724"/>
      </bottom>
      <diagonal/>
    </border>
    <border>
      <left style="thin">
        <color theme="3" tint="0.39991454817346722"/>
      </left>
      <right style="medium">
        <color theme="3" tint="0.39976195562608724"/>
      </right>
      <top style="thin">
        <color theme="3" tint="0.39979247413556324"/>
      </top>
      <bottom style="medium">
        <color theme="3" tint="0.39976195562608724"/>
      </bottom>
      <diagonal/>
    </border>
    <border>
      <left style="medium">
        <color theme="3" tint="0.39976195562608724"/>
      </left>
      <right style="thin">
        <color theme="3" tint="0.39982299264503923"/>
      </right>
      <top style="medium">
        <color theme="3" tint="0.39976195562608724"/>
      </top>
      <bottom style="medium">
        <color theme="3" tint="0.39976195562608724"/>
      </bottom>
      <diagonal/>
    </border>
    <border>
      <left style="thin">
        <color theme="3" tint="0.39982299264503923"/>
      </left>
      <right style="thin">
        <color theme="3" tint="0.39982299264503923"/>
      </right>
      <top style="medium">
        <color theme="3" tint="0.39976195562608724"/>
      </top>
      <bottom style="medium">
        <color theme="3" tint="0.39976195562608724"/>
      </bottom>
      <diagonal/>
    </border>
    <border>
      <left/>
      <right/>
      <top style="medium">
        <color theme="3" tint="0.39988402966399123"/>
      </top>
      <bottom/>
      <diagonal/>
    </border>
    <border>
      <left style="medium">
        <color theme="3" tint="0.39970091860713525"/>
      </left>
      <right style="thin">
        <color theme="3" tint="0.39970091860713525"/>
      </right>
      <top style="medium">
        <color theme="3" tint="0.39970091860713525"/>
      </top>
      <bottom style="thin">
        <color theme="3" tint="0.39970091860713525"/>
      </bottom>
      <diagonal/>
    </border>
    <border>
      <left style="thin">
        <color theme="3" tint="0.39970091860713525"/>
      </left>
      <right style="thin">
        <color theme="3" tint="0.39970091860713525"/>
      </right>
      <top style="medium">
        <color theme="3" tint="0.39970091860713525"/>
      </top>
      <bottom style="thin">
        <color theme="3" tint="0.39970091860713525"/>
      </bottom>
      <diagonal/>
    </border>
    <border>
      <left style="medium">
        <color theme="3" tint="0.39970091860713525"/>
      </left>
      <right style="thin">
        <color theme="3" tint="0.39970091860713525"/>
      </right>
      <top style="thin">
        <color theme="3" tint="0.39970091860713525"/>
      </top>
      <bottom style="thin">
        <color theme="3" tint="0.39970091860713525"/>
      </bottom>
      <diagonal/>
    </border>
    <border>
      <left style="thin">
        <color theme="3" tint="0.39970091860713525"/>
      </left>
      <right style="thin">
        <color theme="3" tint="0.39970091860713525"/>
      </right>
      <top style="thin">
        <color theme="3" tint="0.39970091860713525"/>
      </top>
      <bottom style="thin">
        <color theme="3" tint="0.39970091860713525"/>
      </bottom>
      <diagonal/>
    </border>
    <border>
      <left style="medium">
        <color theme="3" tint="0.39970091860713525"/>
      </left>
      <right style="thin">
        <color theme="3" tint="0.39970091860713525"/>
      </right>
      <top style="thin">
        <color theme="3" tint="0.39970091860713525"/>
      </top>
      <bottom style="medium">
        <color theme="3" tint="0.39970091860713525"/>
      </bottom>
      <diagonal/>
    </border>
    <border>
      <left style="thin">
        <color theme="3" tint="0.39970091860713525"/>
      </left>
      <right style="thin">
        <color theme="3" tint="0.39970091860713525"/>
      </right>
      <top style="thin">
        <color theme="3" tint="0.39970091860713525"/>
      </top>
      <bottom style="medium">
        <color theme="3" tint="0.39970091860713525"/>
      </bottom>
      <diagonal/>
    </border>
    <border>
      <left style="medium">
        <color theme="3" tint="0.39988402966399123"/>
      </left>
      <right/>
      <top/>
      <bottom/>
      <diagonal/>
    </border>
    <border>
      <left style="medium">
        <color theme="3" tint="0.39988402966399123"/>
      </left>
      <right/>
      <top style="medium">
        <color theme="3" tint="0.39988402966399123"/>
      </top>
      <bottom/>
      <diagonal/>
    </border>
    <border>
      <left/>
      <right style="medium">
        <color theme="3" tint="0.39988402966399123"/>
      </right>
      <top style="medium">
        <color theme="3" tint="0.39988402966399123"/>
      </top>
      <bottom/>
      <diagonal/>
    </border>
    <border>
      <left/>
      <right style="medium">
        <color theme="3" tint="0.39988402966399123"/>
      </right>
      <top/>
      <bottom/>
      <diagonal/>
    </border>
    <border>
      <left style="medium">
        <color theme="3" tint="0.39988402966399123"/>
      </left>
      <right style="thin">
        <color theme="3" tint="0.39994506668294322"/>
      </right>
      <top/>
      <bottom/>
      <diagonal/>
    </border>
    <border>
      <left style="medium">
        <color theme="3" tint="0.39988402966399123"/>
      </left>
      <right style="thin">
        <color theme="3" tint="0.39994506668294322"/>
      </right>
      <top/>
      <bottom style="medium">
        <color theme="3" tint="0.39988402966399123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medium">
        <color theme="3" tint="0.39988402966399123"/>
      </bottom>
      <diagonal/>
    </border>
    <border>
      <left/>
      <right/>
      <top style="thin">
        <color theme="3" tint="0.39979247413556324"/>
      </top>
      <bottom style="medium">
        <color theme="3" tint="0.39988402966399123"/>
      </bottom>
      <diagonal/>
    </border>
    <border>
      <left/>
      <right/>
      <top/>
      <bottom style="medium">
        <color theme="3" tint="0.39988402966399123"/>
      </bottom>
      <diagonal/>
    </border>
    <border>
      <left/>
      <right style="thin">
        <color theme="3" tint="0.39994506668294322"/>
      </right>
      <top/>
      <bottom style="medium">
        <color theme="3" tint="0.39988402966399123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1454817346722"/>
      </top>
      <bottom style="medium">
        <color theme="3" tint="0.39988402966399123"/>
      </bottom>
      <diagonal/>
    </border>
    <border>
      <left style="thin">
        <color theme="3" tint="0.39994506668294322"/>
      </left>
      <right/>
      <top/>
      <bottom style="medium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 style="medium">
        <color theme="3" tint="0.39988402966399123"/>
      </bottom>
      <diagonal/>
    </border>
    <border>
      <left style="thin">
        <color theme="3" tint="0.39979247413556324"/>
      </left>
      <right/>
      <top/>
      <bottom style="medium">
        <color theme="3" tint="0.39988402966399123"/>
      </bottom>
      <diagonal/>
    </border>
    <border>
      <left/>
      <right style="medium">
        <color theme="3" tint="0.39988402966399123"/>
      </right>
      <top/>
      <bottom style="medium">
        <color theme="3" tint="0.39988402966399123"/>
      </bottom>
      <diagonal/>
    </border>
    <border>
      <left style="medium">
        <color theme="3" tint="0.39979247413556324"/>
      </left>
      <right style="thin">
        <color theme="3" tint="0.39982299264503923"/>
      </right>
      <top style="thin">
        <color theme="3" tint="0.39979247413556324"/>
      </top>
      <bottom style="medium">
        <color theme="3" tint="0.39979247413556324"/>
      </bottom>
      <diagonal/>
    </border>
    <border>
      <left style="thin">
        <color theme="3" tint="0.39982299264503923"/>
      </left>
      <right style="thin">
        <color theme="3" tint="0.39982299264503923"/>
      </right>
      <top style="thin">
        <color theme="3" tint="0.39979247413556324"/>
      </top>
      <bottom style="medium">
        <color theme="3" tint="0.39979247413556324"/>
      </bottom>
      <diagonal/>
    </border>
    <border>
      <left style="thin">
        <color theme="3" tint="0.39982299264503923"/>
      </left>
      <right style="medium">
        <color theme="3" tint="0.39979247413556324"/>
      </right>
      <top style="thin">
        <color theme="3" tint="0.39979247413556324"/>
      </top>
      <bottom style="medium">
        <color theme="3" tint="0.39979247413556324"/>
      </bottom>
      <diagonal/>
    </border>
    <border>
      <left style="medium">
        <color theme="3" tint="0.39982299264503923"/>
      </left>
      <right style="thin">
        <color theme="3" tint="0.39982299264503923"/>
      </right>
      <top/>
      <bottom style="thin">
        <color theme="3" tint="0.39982299264503923"/>
      </bottom>
      <diagonal/>
    </border>
    <border>
      <left style="thin">
        <color theme="3" tint="0.39982299264503923"/>
      </left>
      <right style="thin">
        <color theme="3" tint="0.39982299264503923"/>
      </right>
      <top/>
      <bottom style="thin">
        <color theme="3" tint="0.39982299264503923"/>
      </bottom>
      <diagonal/>
    </border>
    <border>
      <left style="thin">
        <color theme="3" tint="0.39982299264503923"/>
      </left>
      <right style="medium">
        <color theme="3" tint="0.39982299264503923"/>
      </right>
      <top/>
      <bottom style="thin">
        <color theme="3" tint="0.39982299264503923"/>
      </bottom>
      <diagonal/>
    </border>
    <border>
      <left style="medium">
        <color theme="3" tint="0.39982299264503923"/>
      </left>
      <right style="thin">
        <color theme="3" tint="0.39982299264503923"/>
      </right>
      <top style="thin">
        <color theme="3" tint="0.39982299264503923"/>
      </top>
      <bottom style="thin">
        <color theme="3" tint="0.39982299264503923"/>
      </bottom>
      <diagonal/>
    </border>
    <border>
      <left style="thin">
        <color theme="3" tint="0.39982299264503923"/>
      </left>
      <right style="thin">
        <color theme="3" tint="0.39982299264503923"/>
      </right>
      <top style="thin">
        <color theme="3" tint="0.39982299264503923"/>
      </top>
      <bottom style="thin">
        <color theme="3" tint="0.39982299264503923"/>
      </bottom>
      <diagonal/>
    </border>
    <border>
      <left style="thin">
        <color theme="3" tint="0.39982299264503923"/>
      </left>
      <right style="medium">
        <color theme="3" tint="0.39982299264503923"/>
      </right>
      <top style="thin">
        <color theme="3" tint="0.39982299264503923"/>
      </top>
      <bottom style="thin">
        <color theme="3" tint="0.39982299264503923"/>
      </bottom>
      <diagonal/>
    </border>
    <border>
      <left style="medium">
        <color theme="3" tint="0.39982299264503923"/>
      </left>
      <right style="thin">
        <color theme="3" tint="0.39982299264503923"/>
      </right>
      <top style="thin">
        <color theme="3" tint="0.39982299264503923"/>
      </top>
      <bottom style="medium">
        <color theme="3" tint="0.39982299264503923"/>
      </bottom>
      <diagonal/>
    </border>
    <border>
      <left style="thin">
        <color theme="3" tint="0.39982299264503923"/>
      </left>
      <right style="thin">
        <color theme="3" tint="0.39982299264503923"/>
      </right>
      <top style="thin">
        <color theme="3" tint="0.39982299264503923"/>
      </top>
      <bottom style="medium">
        <color theme="3" tint="0.39982299264503923"/>
      </bottom>
      <diagonal/>
    </border>
    <border>
      <left style="thin">
        <color theme="3" tint="0.39982299264503923"/>
      </left>
      <right style="medium">
        <color theme="3" tint="0.39982299264503923"/>
      </right>
      <top style="thin">
        <color theme="3" tint="0.39982299264503923"/>
      </top>
      <bottom style="medium">
        <color theme="3" tint="0.3998229926450392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3" tint="0.39982299264503923"/>
      </right>
      <top style="medium">
        <color theme="3" tint="0.39979247413556324"/>
      </top>
      <bottom style="medium">
        <color theme="3" tint="0.39979247413556324"/>
      </bottom>
      <diagonal/>
    </border>
    <border>
      <left/>
      <right style="thin">
        <color theme="3" tint="0.39982299264503923"/>
      </right>
      <top style="medium">
        <color theme="3" tint="0.39976195562608724"/>
      </top>
      <bottom style="medium">
        <color theme="3" tint="0.39976195562608724"/>
      </bottom>
      <diagonal/>
    </border>
    <border>
      <left/>
      <right style="thin">
        <color theme="3" tint="0.39985351115451523"/>
      </right>
      <top/>
      <bottom/>
      <diagonal/>
    </border>
    <border>
      <left style="medium">
        <color theme="3" tint="0.39979247413556324"/>
      </left>
      <right/>
      <top style="medium">
        <color theme="3" tint="0.39979247413556324"/>
      </top>
      <bottom style="medium">
        <color theme="3" tint="0.39979247413556324"/>
      </bottom>
      <diagonal/>
    </border>
    <border>
      <left style="medium">
        <color theme="3" tint="0.39976195562608724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3" tint="0.39985351115451523"/>
      </left>
      <right style="thin">
        <color theme="3" tint="0.39982299264503923"/>
      </right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82299264503923"/>
      </left>
      <right style="thin">
        <color theme="3" tint="0.39982299264503923"/>
      </right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82299264503923"/>
      </left>
      <right style="medium">
        <color theme="3" tint="0.39982299264503923"/>
      </right>
      <top style="thin">
        <color theme="3" tint="0.39988402966399123"/>
      </top>
      <bottom style="thin">
        <color theme="3" tint="0.39988402966399123"/>
      </bottom>
      <diagonal/>
    </border>
    <border>
      <left style="medium">
        <color theme="3" tint="0.39985351115451523"/>
      </left>
      <right style="thin">
        <color theme="3" tint="0.39982299264503923"/>
      </right>
      <top style="medium">
        <color theme="3" tint="0.39988402966399123"/>
      </top>
      <bottom style="medium">
        <color theme="3" tint="0.39985351115451523"/>
      </bottom>
      <diagonal/>
    </border>
    <border>
      <left style="thin">
        <color theme="3" tint="0.39982299264503923"/>
      </left>
      <right style="thin">
        <color theme="3" tint="0.39982299264503923"/>
      </right>
      <top style="medium">
        <color theme="3" tint="0.39988402966399123"/>
      </top>
      <bottom style="medium">
        <color theme="3" tint="0.39985351115451523"/>
      </bottom>
      <diagonal/>
    </border>
    <border>
      <left style="thin">
        <color theme="3" tint="0.39982299264503923"/>
      </left>
      <right style="medium">
        <color theme="3" tint="0.39960936307870726"/>
      </right>
      <top style="medium">
        <color theme="3" tint="0.39988402966399123"/>
      </top>
      <bottom style="medium">
        <color theme="3" tint="0.39985351115451523"/>
      </bottom>
      <diagonal/>
    </border>
    <border>
      <left style="medium">
        <color theme="3" tint="0.39994506668294322"/>
      </left>
      <right style="thin">
        <color theme="3" tint="0.39994506668294322"/>
      </right>
      <top style="medium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medium">
        <color theme="3" tint="0.39994506668294322"/>
      </right>
      <top style="medium">
        <color theme="3" tint="0.39994506668294322"/>
      </top>
      <bottom style="thin">
        <color theme="3" tint="0.39994506668294322"/>
      </bottom>
      <diagonal/>
    </border>
    <border>
      <left style="medium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medium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medium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medium">
        <color theme="3" tint="0.39994506668294322"/>
      </bottom>
      <diagonal/>
    </border>
    <border>
      <left style="thin">
        <color theme="3" tint="0.39994506668294322"/>
      </left>
      <right style="medium">
        <color theme="3" tint="0.39994506668294322"/>
      </right>
      <top style="thin">
        <color theme="3" tint="0.39994506668294322"/>
      </top>
      <bottom style="medium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medium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medium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medium">
        <color theme="3" tint="0.39994506668294322"/>
      </top>
      <bottom style="thin">
        <color theme="3" tint="0.39991454817346722"/>
      </bottom>
      <diagonal/>
    </border>
    <border>
      <left style="thin">
        <color theme="3" tint="0.39994506668294322"/>
      </left>
      <right style="medium">
        <color theme="3" tint="0.39994506668294322"/>
      </right>
      <top style="medium">
        <color theme="3" tint="0.39994506668294322"/>
      </top>
      <bottom style="thin">
        <color theme="3" tint="0.399914548173467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94506668294322"/>
      </left>
      <right style="medium">
        <color theme="3" tint="0.399945066682943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1454817346722"/>
      </top>
      <bottom style="medium">
        <color theme="3" tint="0.39994506668294322"/>
      </bottom>
      <diagonal/>
    </border>
    <border>
      <left style="thin">
        <color theme="3" tint="0.39994506668294322"/>
      </left>
      <right style="medium">
        <color theme="3" tint="0.39994506668294322"/>
      </right>
      <top style="thin">
        <color theme="3" tint="0.39991454817346722"/>
      </top>
      <bottom style="medium">
        <color theme="3" tint="0.39994506668294322"/>
      </bottom>
      <diagonal/>
    </border>
    <border>
      <left style="medium">
        <color theme="3" tint="0.39960936307870726"/>
      </left>
      <right style="thin">
        <color theme="3" tint="0.39960936307870726"/>
      </right>
      <top style="medium">
        <color theme="3" tint="0.39960936307870726"/>
      </top>
      <bottom style="thin">
        <color theme="3" tint="0.39963988158818325"/>
      </bottom>
      <diagonal/>
    </border>
    <border>
      <left style="thin">
        <color theme="3" tint="0.39960936307870726"/>
      </left>
      <right style="thin">
        <color theme="3" tint="0.39960936307870726"/>
      </right>
      <top style="medium">
        <color theme="3" tint="0.39960936307870726"/>
      </top>
      <bottom style="thin">
        <color theme="3" tint="0.39963988158818325"/>
      </bottom>
      <diagonal/>
    </border>
    <border>
      <left style="medium">
        <color theme="3" tint="0.39960936307870726"/>
      </left>
      <right style="thin">
        <color theme="3" tint="0.39960936307870726"/>
      </right>
      <top style="thin">
        <color theme="3" tint="0.39963988158818325"/>
      </top>
      <bottom style="thin">
        <color theme="3" tint="0.39963988158818325"/>
      </bottom>
      <diagonal/>
    </border>
    <border>
      <left style="thin">
        <color theme="3" tint="0.39960936307870726"/>
      </left>
      <right style="thin">
        <color theme="3" tint="0.39960936307870726"/>
      </right>
      <top style="thin">
        <color theme="3" tint="0.39963988158818325"/>
      </top>
      <bottom style="thin">
        <color theme="3" tint="0.39963988158818325"/>
      </bottom>
      <diagonal/>
    </border>
    <border>
      <left style="medium">
        <color theme="3" tint="0.39960936307870726"/>
      </left>
      <right style="thin">
        <color theme="3" tint="0.39960936307870726"/>
      </right>
      <top style="thin">
        <color theme="3" tint="0.39963988158818325"/>
      </top>
      <bottom style="medium">
        <color theme="3" tint="0.39960936307870726"/>
      </bottom>
      <diagonal/>
    </border>
    <border>
      <left style="thin">
        <color theme="3" tint="0.39960936307870726"/>
      </left>
      <right style="thin">
        <color theme="3" tint="0.39960936307870726"/>
      </right>
      <top style="thin">
        <color theme="3" tint="0.39963988158818325"/>
      </top>
      <bottom style="medium">
        <color theme="3" tint="0.39960936307870726"/>
      </bottom>
      <diagonal/>
    </border>
    <border>
      <left style="thin">
        <color theme="3" tint="0.39960936307870726"/>
      </left>
      <right style="medium">
        <color theme="3" tint="0.39960936307870726"/>
      </right>
      <top style="thin">
        <color theme="3" tint="0.39963988158818325"/>
      </top>
      <bottom style="medium">
        <color theme="3" tint="0.39960936307870726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 style="thin">
        <color theme="3" tint="0.39967040009765925"/>
      </right>
      <top style="medium">
        <color theme="3" tint="0.39970091860713525"/>
      </top>
      <bottom style="medium">
        <color theme="3" tint="0.39979247413556324"/>
      </bottom>
      <diagonal/>
    </border>
    <border>
      <left/>
      <right style="thin">
        <color theme="3" tint="0.39970091860713525"/>
      </right>
      <top style="medium">
        <color theme="3" tint="0.39970091860713525"/>
      </top>
      <bottom style="medium">
        <color theme="3" tint="0.39985351115451523"/>
      </bottom>
      <diagonal/>
    </border>
    <border>
      <left style="medium">
        <color theme="3" tint="0.39985351115451523"/>
      </left>
      <right/>
      <top style="medium">
        <color theme="3" tint="0.39985351115451523"/>
      </top>
      <bottom/>
      <diagonal/>
    </border>
    <border>
      <left/>
      <right style="thin">
        <color theme="3" tint="0.39991454817346722"/>
      </right>
      <top style="medium">
        <color theme="3" tint="0.39985351115451523"/>
      </top>
      <bottom/>
      <diagonal/>
    </border>
    <border>
      <left style="thin">
        <color theme="3" tint="0.39991454817346722"/>
      </left>
      <right/>
      <top style="medium">
        <color theme="3" tint="0.39985351115451523"/>
      </top>
      <bottom/>
      <diagonal/>
    </border>
    <border>
      <left/>
      <right/>
      <top style="medium">
        <color theme="3" tint="0.39985351115451523"/>
      </top>
      <bottom/>
      <diagonal/>
    </border>
    <border>
      <left style="medium">
        <color theme="3" tint="0.39982299264503923"/>
      </left>
      <right/>
      <top style="medium">
        <color theme="3" tint="0.39982299264503923"/>
      </top>
      <bottom style="medium">
        <color theme="3" tint="0.39985351115451523"/>
      </bottom>
      <diagonal/>
    </border>
    <border>
      <left/>
      <right/>
      <top style="medium">
        <color theme="3" tint="0.39982299264503923"/>
      </top>
      <bottom style="medium">
        <color theme="3" tint="0.39985351115451523"/>
      </bottom>
      <diagonal/>
    </border>
    <border>
      <left/>
      <right style="medium">
        <color theme="3" tint="0.39982299264503923"/>
      </right>
      <top style="medium">
        <color theme="3" tint="0.39982299264503923"/>
      </top>
      <bottom style="medium">
        <color theme="3" tint="0.39985351115451523"/>
      </bottom>
      <diagonal/>
    </border>
    <border>
      <left style="medium">
        <color theme="3" tint="0.39982299264503923"/>
      </left>
      <right style="thin">
        <color theme="3" tint="0.39988402966399123"/>
      </right>
      <top style="thin">
        <color theme="3" tint="0.39988402966399123"/>
      </top>
      <bottom style="medium">
        <color theme="3" tint="0.39988402966399123"/>
      </bottom>
      <diagonal/>
    </border>
    <border>
      <left style="thin">
        <color theme="3" tint="0.39988402966399123"/>
      </left>
      <right style="medium">
        <color theme="3" tint="0.39982299264503923"/>
      </right>
      <top style="thin">
        <color theme="3" tint="0.39988402966399123"/>
      </top>
      <bottom style="medium">
        <color theme="3" tint="0.39985351115451523"/>
      </bottom>
      <diagonal/>
    </border>
    <border>
      <left style="medium">
        <color theme="3" tint="0.39982299264503923"/>
      </left>
      <right style="thin">
        <color theme="3" tint="0.39967040009765925"/>
      </right>
      <top style="medium">
        <color theme="3" tint="0.39970091860713525"/>
      </top>
      <bottom style="medium">
        <color theme="3" tint="0.39982299264503923"/>
      </bottom>
      <diagonal/>
    </border>
    <border>
      <left style="thin">
        <color theme="3" tint="0.39967040009765925"/>
      </left>
      <right style="thin">
        <color theme="3" tint="0.39967040009765925"/>
      </right>
      <top style="medium">
        <color theme="3" tint="0.39970091860713525"/>
      </top>
      <bottom style="medium">
        <color theme="3" tint="0.39982299264503923"/>
      </bottom>
      <diagonal/>
    </border>
    <border>
      <left style="medium">
        <color theme="3" tint="0.39963988158818325"/>
      </left>
      <right style="thin">
        <color theme="3" tint="0.39963988158818325"/>
      </right>
      <top style="medium">
        <color theme="3" tint="0.39970091860713525"/>
      </top>
      <bottom style="medium">
        <color theme="3" tint="0.39982299264503923"/>
      </bottom>
      <diagonal/>
    </border>
    <border>
      <left style="thin">
        <color theme="3" tint="0.39963988158818325"/>
      </left>
      <right style="medium">
        <color theme="3" tint="0.39982299264503923"/>
      </right>
      <top style="medium">
        <color theme="3" tint="0.39970091860713525"/>
      </top>
      <bottom style="medium">
        <color theme="3" tint="0.39982299264503923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  <border>
      <left/>
      <right/>
      <top/>
      <bottom style="thin">
        <color theme="3" tint="0.39979247413556324"/>
      </bottom>
      <diagonal/>
    </border>
    <border>
      <left/>
      <right style="medium">
        <color theme="3" tint="0.39976195562608724"/>
      </right>
      <top/>
      <bottom style="thin">
        <color theme="3" tint="0.39979247413556324"/>
      </bottom>
      <diagonal/>
    </border>
    <border>
      <left style="medium">
        <color theme="3" tint="0.39976195562608724"/>
      </left>
      <right/>
      <top style="medium">
        <color theme="3" tint="0.39976195562608724"/>
      </top>
      <bottom style="thin">
        <color theme="3" tint="0.39973143711661124"/>
      </bottom>
      <diagonal/>
    </border>
    <border>
      <left/>
      <right/>
      <top style="medium">
        <color theme="3" tint="0.39976195562608724"/>
      </top>
      <bottom style="thin">
        <color theme="3" tint="0.39973143711661124"/>
      </bottom>
      <diagonal/>
    </border>
    <border>
      <left/>
      <right style="medium">
        <color theme="3" tint="0.39976195562608724"/>
      </right>
      <top style="medium">
        <color theme="3" tint="0.39976195562608724"/>
      </top>
      <bottom style="thin">
        <color theme="3" tint="0.39973143711661124"/>
      </bottom>
      <diagonal/>
    </border>
    <border>
      <left style="medium">
        <color theme="3" tint="0.39976195562608724"/>
      </left>
      <right/>
      <top style="medium">
        <color theme="3" tint="0.39988402966399123"/>
      </top>
      <bottom/>
      <diagonal/>
    </border>
    <border>
      <left/>
      <right style="medium">
        <color theme="3" tint="0.39985351115451523"/>
      </right>
      <top style="medium">
        <color theme="3" tint="0.39988402966399123"/>
      </top>
      <bottom/>
      <diagonal/>
    </border>
    <border>
      <left style="medium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 style="thin">
        <color theme="3" tint="0.39991454817346722"/>
      </right>
      <top style="medium">
        <color theme="3" tint="0.39994506668294322"/>
      </top>
      <bottom style="thin">
        <color theme="3" tint="0.39991454817346722"/>
      </bottom>
      <diagonal/>
    </border>
    <border>
      <left style="thin">
        <color theme="3" tint="0.39991454817346722"/>
      </left>
      <right style="thin">
        <color theme="3" tint="0.39994506668294322"/>
      </right>
      <top style="medium">
        <color theme="3" tint="0.39994506668294322"/>
      </top>
      <bottom style="thin">
        <color theme="3" tint="0.39991454817346722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1454817346722"/>
      </top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1454817346722"/>
      </top>
      <bottom style="thin">
        <color theme="3" tint="0.39994506668294322"/>
      </bottom>
      <diagonal/>
    </border>
    <border>
      <left style="medium">
        <color theme="3" tint="0.39979247413556324"/>
      </left>
      <right/>
      <top/>
      <bottom style="medium">
        <color theme="3" tint="0.39970091860713525"/>
      </bottom>
      <diagonal/>
    </border>
    <border>
      <left/>
      <right/>
      <top/>
      <bottom style="medium">
        <color theme="3" tint="0.39970091860713525"/>
      </bottom>
      <diagonal/>
    </border>
    <border>
      <left/>
      <right style="medium">
        <color theme="3" tint="0.39979247413556324"/>
      </right>
      <top/>
      <bottom style="medium">
        <color theme="3" tint="0.39970091860713525"/>
      </bottom>
      <diagonal/>
    </border>
    <border>
      <left style="medium">
        <color theme="3" tint="0.39967040009765925"/>
      </left>
      <right/>
      <top/>
      <bottom style="medium">
        <color theme="3" tint="0.39967040009765925"/>
      </bottom>
      <diagonal/>
    </border>
    <border>
      <left/>
      <right style="medium">
        <color theme="3" tint="0.39991454817346722"/>
      </right>
      <top/>
      <bottom style="medium">
        <color theme="3" tint="0.39967040009765925"/>
      </bottom>
      <diagonal/>
    </border>
    <border>
      <left style="thin">
        <color theme="3" tint="0.39967040009765925"/>
      </left>
      <right style="thin">
        <color theme="3" tint="0.39967040009765925"/>
      </right>
      <top style="medium">
        <color theme="3" tint="0.39970091860713525"/>
      </top>
      <bottom/>
      <diagonal/>
    </border>
    <border>
      <left style="thin">
        <color theme="3" tint="0.39985351115451523"/>
      </left>
      <right style="thin">
        <color theme="3" tint="0.39985351115451523"/>
      </right>
      <top style="medium">
        <color theme="3" tint="0.39982299264503923"/>
      </top>
      <bottom style="medium">
        <color theme="3" tint="0.39982299264503923"/>
      </bottom>
      <diagonal/>
    </border>
    <border>
      <left style="thin">
        <color theme="3" tint="0.39979247413556324"/>
      </left>
      <right/>
      <top style="medium">
        <color theme="3" tint="0.39976195562608724"/>
      </top>
      <bottom style="medium">
        <color theme="3" tint="0.3997619556260872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/>
      <diagonal/>
    </border>
    <border>
      <left style="double">
        <color theme="3" tint="0.39997558519241921"/>
      </left>
      <right/>
      <top/>
      <bottom/>
      <diagonal/>
    </border>
    <border>
      <left style="medium">
        <color theme="3" tint="0.39982299264503923"/>
      </left>
      <right/>
      <top style="medium">
        <color theme="3" tint="0.39982299264503923"/>
      </top>
      <bottom style="thin">
        <color theme="3" tint="0.39979247413556324"/>
      </bottom>
      <diagonal/>
    </border>
    <border>
      <left/>
      <right/>
      <top style="medium">
        <color theme="3" tint="0.39982299264503923"/>
      </top>
      <bottom style="thin">
        <color theme="3" tint="0.39979247413556324"/>
      </bottom>
      <diagonal/>
    </border>
    <border>
      <left/>
      <right style="medium">
        <color theme="3" tint="0.39982299264503923"/>
      </right>
      <top style="medium">
        <color theme="3" tint="0.39982299264503923"/>
      </top>
      <bottom style="thin">
        <color theme="3" tint="0.39979247413556324"/>
      </bottom>
      <diagonal/>
    </border>
    <border>
      <left style="thin">
        <color theme="3" tint="0.39982299264503923"/>
      </left>
      <right style="thin">
        <color theme="3" tint="0.39982299264503923"/>
      </right>
      <top/>
      <bottom style="medium">
        <color theme="3" tint="0.39991454817346722"/>
      </bottom>
      <diagonal/>
    </border>
    <border>
      <left style="double">
        <color theme="3" tint="0.39997558519241921"/>
      </left>
      <right style="double">
        <color theme="0"/>
      </right>
      <top style="double">
        <color theme="3" tint="0.39997558519241921"/>
      </top>
      <bottom style="double">
        <color theme="0"/>
      </bottom>
      <diagonal/>
    </border>
    <border>
      <left style="double">
        <color theme="0"/>
      </left>
      <right style="double">
        <color theme="0"/>
      </right>
      <top style="double">
        <color theme="3" tint="0.39997558519241921"/>
      </top>
      <bottom style="double">
        <color theme="0"/>
      </bottom>
      <diagonal/>
    </border>
    <border>
      <left/>
      <right/>
      <top style="double">
        <color theme="3" tint="0.39997558519241921"/>
      </top>
      <bottom/>
      <diagonal/>
    </border>
    <border>
      <left/>
      <right style="double">
        <color theme="3" tint="0.39997558519241921"/>
      </right>
      <top style="double">
        <color theme="3" tint="0.39997558519241921"/>
      </top>
      <bottom/>
      <diagonal/>
    </border>
    <border>
      <left style="double">
        <color theme="0"/>
      </left>
      <right style="double">
        <color theme="3" tint="0.39997558519241921"/>
      </right>
      <top style="double">
        <color theme="0"/>
      </top>
      <bottom style="double">
        <color theme="0"/>
      </bottom>
      <diagonal/>
    </border>
    <border>
      <left style="double">
        <color theme="0"/>
      </left>
      <right style="double">
        <color theme="3" tint="0.39997558519241921"/>
      </right>
      <top style="double">
        <color theme="0"/>
      </top>
      <bottom/>
      <diagonal/>
    </border>
    <border>
      <left style="double">
        <color theme="3" tint="0.39997558519241921"/>
      </left>
      <right style="double">
        <color theme="0"/>
      </right>
      <top style="double">
        <color theme="0"/>
      </top>
      <bottom style="double">
        <color theme="3" tint="0.39997558519241921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3" tint="0.39997558519241921"/>
      </bottom>
      <diagonal/>
    </border>
    <border>
      <left style="double">
        <color theme="0"/>
      </left>
      <right style="double">
        <color theme="3" tint="0.39997558519241921"/>
      </right>
      <top style="double">
        <color theme="0"/>
      </top>
      <bottom style="double">
        <color theme="3" tint="0.39997558519241921"/>
      </bottom>
      <diagonal/>
    </border>
    <border>
      <left style="double">
        <color theme="0"/>
      </left>
      <right style="double">
        <color theme="3" tint="0.39997558519241921"/>
      </right>
      <top style="double">
        <color theme="3" tint="0.39997558519241921"/>
      </top>
      <bottom style="double">
        <color theme="0"/>
      </bottom>
      <diagonal/>
    </border>
    <border>
      <left style="double">
        <color theme="3" tint="0.39997558519241921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double">
        <color theme="3" tint="0.39997558519241921"/>
      </left>
      <right/>
      <top style="double">
        <color theme="3" tint="0.39997558519241921"/>
      </top>
      <bottom/>
      <diagonal/>
    </border>
    <border>
      <left/>
      <right style="double">
        <color theme="3" tint="0.39997558519241921"/>
      </right>
      <top/>
      <bottom/>
      <diagonal/>
    </border>
    <border>
      <left style="double">
        <color theme="3" tint="0.39997558519241921"/>
      </left>
      <right/>
      <top/>
      <bottom style="double">
        <color theme="3" tint="0.39997558519241921"/>
      </bottom>
      <diagonal/>
    </border>
    <border>
      <left/>
      <right/>
      <top/>
      <bottom style="double">
        <color theme="3" tint="0.39997558519241921"/>
      </bottom>
      <diagonal/>
    </border>
    <border>
      <left/>
      <right style="double">
        <color theme="3" tint="0.39997558519241921"/>
      </right>
      <top/>
      <bottom style="double">
        <color theme="3" tint="0.39997558519241921"/>
      </bottom>
      <diagonal/>
    </border>
    <border>
      <left style="thin">
        <color theme="3" tint="0.39970091860713525"/>
      </left>
      <right style="thin">
        <color theme="3" tint="0.39970091860713525"/>
      </right>
      <top style="medium">
        <color theme="3" tint="0.39970091860713525"/>
      </top>
      <bottom style="thin">
        <color theme="3" tint="0.39997558519241921"/>
      </bottom>
      <diagonal/>
    </border>
    <border>
      <left style="thin">
        <color theme="3" tint="0.39970091860713525"/>
      </left>
      <right/>
      <top style="medium">
        <color theme="3" tint="0.39970091860713525"/>
      </top>
      <bottom style="thin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thin">
        <color theme="3" tint="0.39997558519241921"/>
      </bottom>
      <diagonal/>
    </border>
    <border>
      <left style="thin">
        <color theme="3" tint="0.39970091860713525"/>
      </left>
      <right style="thin">
        <color theme="3" tint="0.39970091860713525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70091860713525"/>
      </left>
      <right/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70091860713525"/>
      </left>
      <right/>
      <top/>
      <bottom/>
      <diagonal/>
    </border>
    <border>
      <left style="thin">
        <color theme="3" tint="0.39997558519241921"/>
      </left>
      <right style="thin">
        <color theme="3" tint="0.39970091860713525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70091860713525"/>
      </left>
      <right style="thin">
        <color theme="3" tint="0.39970091860713525"/>
      </right>
      <top/>
      <bottom/>
      <diagonal/>
    </border>
    <border>
      <left style="medium">
        <color theme="3" tint="0.39997558519241921"/>
      </left>
      <right style="medium">
        <color theme="3" tint="0.39997558519241921"/>
      </right>
      <top/>
      <bottom/>
      <diagonal/>
    </border>
    <border>
      <left style="thin">
        <color theme="3" tint="0.39970091860713525"/>
      </left>
      <right style="thin">
        <color theme="3" tint="0.39970091860713525"/>
      </right>
      <top style="thin">
        <color theme="3" tint="0.39997558519241921"/>
      </top>
      <bottom style="medium">
        <color theme="3" tint="0.39997558519241921"/>
      </bottom>
      <diagonal/>
    </border>
    <border>
      <left style="thin">
        <color theme="3" tint="0.39970091860713525"/>
      </left>
      <right/>
      <top style="thin">
        <color theme="3" tint="0.39997558519241921"/>
      </top>
      <bottom style="medium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3" tint="0.39997558519241921"/>
      </top>
      <bottom style="medium">
        <color theme="3" tint="0.39997558519241921"/>
      </bottom>
      <diagonal/>
    </border>
    <border>
      <left style="thin">
        <color theme="3" tint="0.39960936307870726"/>
      </left>
      <right style="medium">
        <color theme="3" tint="0.39960936307870726"/>
      </right>
      <top style="medium">
        <color theme="3" tint="0.39960936307870726"/>
      </top>
      <bottom style="thin">
        <color theme="3" tint="0.39997558519241921"/>
      </bottom>
      <diagonal/>
    </border>
    <border>
      <left style="thin">
        <color theme="3" tint="0.39960936307870726"/>
      </left>
      <right style="thin">
        <color theme="3" tint="0.39960936307870726"/>
      </right>
      <top/>
      <bottom style="thin">
        <color theme="3" tint="0.39963988158818325"/>
      </bottom>
      <diagonal/>
    </border>
    <border>
      <left style="thin">
        <color theme="3" tint="0.39960936307870726"/>
      </left>
      <right style="medium">
        <color theme="3" tint="0.39960936307870726"/>
      </right>
      <top/>
      <bottom style="thin">
        <color theme="3" tint="0.39963988158818325"/>
      </bottom>
      <diagonal/>
    </border>
    <border>
      <left style="thin">
        <color theme="3" tint="0.39960936307870726"/>
      </left>
      <right style="thin">
        <color theme="3" tint="0.39960936307870726"/>
      </right>
      <top style="medium">
        <color theme="3" tint="0.39960936307870726"/>
      </top>
      <bottom style="thin">
        <color theme="3" tint="0.39997558519241921"/>
      </bottom>
      <diagonal/>
    </border>
    <border>
      <left style="thin">
        <color theme="3" tint="0.39960936307870726"/>
      </left>
      <right style="medium">
        <color theme="3" tint="0.39960936307870726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60936307870726"/>
      </left>
      <right style="thin">
        <color theme="3" tint="0.39960936307870726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7558519241921"/>
      </bottom>
      <diagonal/>
    </border>
    <border>
      <left style="thin">
        <color theme="3" tint="0.39994506668294322"/>
      </left>
      <right style="medium">
        <color theme="3" tint="0.39994506668294322"/>
      </right>
      <top style="medium">
        <color theme="3" tint="0.39994506668294322"/>
      </top>
      <bottom style="thin">
        <color theme="3" tint="0.39997558519241921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 style="medium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medium">
        <color theme="3" tint="0.39994506668294322"/>
      </top>
      <bottom style="thin">
        <color theme="3" tint="0.39997558519241921"/>
      </bottom>
      <diagonal/>
    </border>
  </borders>
  <cellStyleXfs count="156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 applyNumberFormat="0" applyFont="0" applyFill="0" applyBorder="0" applyAlignment="0" applyProtection="0">
      <alignment vertical="top"/>
    </xf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7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8" borderId="8" applyNumberFormat="0" applyFont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4" fontId="27" fillId="48" borderId="10" applyNumberFormat="0" applyProtection="0">
      <alignment vertical="center"/>
    </xf>
    <xf numFmtId="0" fontId="26" fillId="0" borderId="0"/>
    <xf numFmtId="4" fontId="28" fillId="50" borderId="15" applyNumberFormat="0" applyProtection="0">
      <alignment vertical="center"/>
    </xf>
    <xf numFmtId="0" fontId="26" fillId="0" borderId="0"/>
    <xf numFmtId="4" fontId="27" fillId="50" borderId="10" applyNumberFormat="0" applyProtection="0">
      <alignment horizontal="left" vertical="center" indent="1"/>
    </xf>
    <xf numFmtId="0" fontId="26" fillId="0" borderId="0"/>
    <xf numFmtId="0" fontId="27" fillId="50" borderId="15" applyNumberFormat="0" applyProtection="0">
      <alignment horizontal="left" vertical="top" indent="1"/>
    </xf>
    <xf numFmtId="4" fontId="25" fillId="44" borderId="10" applyNumberFormat="0" applyProtection="0">
      <alignment horizontal="left" vertical="center" indent="1"/>
    </xf>
    <xf numFmtId="0" fontId="26" fillId="0" borderId="0"/>
    <xf numFmtId="4" fontId="29" fillId="38" borderId="15" applyNumberFormat="0" applyProtection="0">
      <alignment horizontal="right" vertical="center"/>
    </xf>
    <xf numFmtId="0" fontId="26" fillId="0" borderId="0"/>
    <xf numFmtId="4" fontId="29" fillId="40" borderId="15" applyNumberFormat="0" applyProtection="0">
      <alignment horizontal="right" vertical="center"/>
    </xf>
    <xf numFmtId="0" fontId="26" fillId="0" borderId="0"/>
    <xf numFmtId="4" fontId="29" fillId="45" borderId="15" applyNumberFormat="0" applyProtection="0">
      <alignment horizontal="right" vertical="center"/>
    </xf>
    <xf numFmtId="4" fontId="27" fillId="42" borderId="16" applyNumberFormat="0" applyProtection="0">
      <alignment horizontal="right" vertical="center"/>
    </xf>
    <xf numFmtId="4" fontId="29" fillId="42" borderId="15" applyNumberFormat="0" applyProtection="0">
      <alignment horizontal="right" vertical="center"/>
    </xf>
    <xf numFmtId="0" fontId="26" fillId="0" borderId="0"/>
    <xf numFmtId="4" fontId="29" fillId="43" borderId="15" applyNumberFormat="0" applyProtection="0">
      <alignment horizontal="right" vertical="center"/>
    </xf>
    <xf numFmtId="0" fontId="26" fillId="0" borderId="0"/>
    <xf numFmtId="4" fontId="29" fillId="47" borderId="15" applyNumberFormat="0" applyProtection="0">
      <alignment horizontal="right" vertical="center"/>
    </xf>
    <xf numFmtId="0" fontId="26" fillId="0" borderId="0"/>
    <xf numFmtId="4" fontId="29" fillId="46" borderId="15" applyNumberFormat="0" applyProtection="0">
      <alignment horizontal="right" vertical="center"/>
    </xf>
    <xf numFmtId="0" fontId="26" fillId="0" borderId="0"/>
    <xf numFmtId="4" fontId="29" fillId="51" borderId="15" applyNumberFormat="0" applyProtection="0">
      <alignment horizontal="right" vertical="center"/>
    </xf>
    <xf numFmtId="0" fontId="26" fillId="0" borderId="0"/>
    <xf numFmtId="4" fontId="29" fillId="41" borderId="15" applyNumberFormat="0" applyProtection="0">
      <alignment horizontal="right" vertical="center"/>
    </xf>
    <xf numFmtId="0" fontId="26" fillId="0" borderId="0"/>
    <xf numFmtId="4" fontId="27" fillId="0" borderId="13" applyNumberFormat="0" applyProtection="0">
      <alignment horizontal="left" vertical="center" indent="1"/>
    </xf>
    <xf numFmtId="0" fontId="26" fillId="0" borderId="0"/>
    <xf numFmtId="4" fontId="29" fillId="0" borderId="13" applyNumberFormat="0" applyProtection="0">
      <alignment horizontal="left" vertical="center" indent="1"/>
    </xf>
    <xf numFmtId="0" fontId="26" fillId="0" borderId="0"/>
    <xf numFmtId="4" fontId="30" fillId="52" borderId="0" applyNumberFormat="0" applyProtection="0">
      <alignment horizontal="left" vertical="center" indent="1"/>
    </xf>
    <xf numFmtId="4" fontId="30" fillId="52" borderId="0" applyNumberFormat="0" applyProtection="0">
      <alignment horizontal="left" vertical="center" indent="1"/>
    </xf>
    <xf numFmtId="4" fontId="30" fillId="52" borderId="0" applyNumberFormat="0" applyProtection="0">
      <alignment horizontal="left" vertical="center" indent="1"/>
    </xf>
    <xf numFmtId="4" fontId="30" fillId="52" borderId="0" applyNumberFormat="0" applyProtection="0">
      <alignment horizontal="left" vertical="center" indent="1"/>
    </xf>
    <xf numFmtId="4" fontId="30" fillId="52" borderId="0" applyNumberFormat="0" applyProtection="0">
      <alignment horizontal="left" vertical="center" indent="1"/>
    </xf>
    <xf numFmtId="4" fontId="30" fillId="52" borderId="0" applyNumberFormat="0" applyProtection="0">
      <alignment horizontal="left" vertical="center" indent="1"/>
    </xf>
    <xf numFmtId="0" fontId="26" fillId="0" borderId="0"/>
    <xf numFmtId="4" fontId="29" fillId="53" borderId="15" applyNumberFormat="0" applyProtection="0">
      <alignment horizontal="right" vertical="center"/>
    </xf>
    <xf numFmtId="0" fontId="26" fillId="0" borderId="0"/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26" fillId="0" borderId="0"/>
    <xf numFmtId="4" fontId="22" fillId="44" borderId="11" applyNumberFormat="0" applyProtection="0">
      <alignment horizontal="left" vertical="center" indent="1"/>
    </xf>
    <xf numFmtId="0" fontId="25" fillId="42" borderId="14" applyNumberFormat="0" applyProtection="0">
      <alignment horizontal="left" vertical="center" indent="1"/>
    </xf>
    <xf numFmtId="0" fontId="22" fillId="42" borderId="14" applyNumberFormat="0" applyProtection="0">
      <alignment horizontal="left" vertical="center" indent="1"/>
    </xf>
    <xf numFmtId="0" fontId="22" fillId="42" borderId="14" applyNumberFormat="0" applyProtection="0">
      <alignment horizontal="left" vertical="center" indent="1"/>
    </xf>
    <xf numFmtId="0" fontId="22" fillId="42" borderId="14" applyNumberFormat="0" applyProtection="0">
      <alignment horizontal="left" vertical="center" indent="1"/>
    </xf>
    <xf numFmtId="0" fontId="22" fillId="42" borderId="14" applyNumberFormat="0" applyProtection="0">
      <alignment horizontal="left" vertical="center" indent="1"/>
    </xf>
    <xf numFmtId="0" fontId="22" fillId="42" borderId="14" applyNumberFormat="0" applyProtection="0">
      <alignment horizontal="left" vertical="center" indent="1"/>
    </xf>
    <xf numFmtId="0" fontId="22" fillId="42" borderId="14" applyNumberFormat="0" applyProtection="0">
      <alignment horizontal="left" vertical="center" indent="1"/>
    </xf>
    <xf numFmtId="0" fontId="22" fillId="42" borderId="14" applyNumberFormat="0" applyProtection="0">
      <alignment horizontal="left" vertical="center" indent="1"/>
    </xf>
    <xf numFmtId="0" fontId="26" fillId="0" borderId="0"/>
    <xf numFmtId="0" fontId="22" fillId="52" borderId="15" applyNumberFormat="0" applyProtection="0">
      <alignment horizontal="left" vertical="top" indent="1"/>
    </xf>
    <xf numFmtId="0" fontId="22" fillId="52" borderId="15" applyNumberFormat="0" applyProtection="0">
      <alignment horizontal="left" vertical="top" indent="1"/>
    </xf>
    <xf numFmtId="0" fontId="22" fillId="52" borderId="15" applyNumberFormat="0" applyProtection="0">
      <alignment horizontal="left" vertical="top" indent="1"/>
    </xf>
    <xf numFmtId="0" fontId="22" fillId="52" borderId="15" applyNumberFormat="0" applyProtection="0">
      <alignment horizontal="left" vertical="top" indent="1"/>
    </xf>
    <xf numFmtId="0" fontId="22" fillId="52" borderId="15" applyNumberFormat="0" applyProtection="0">
      <alignment horizontal="left" vertical="top" indent="1"/>
    </xf>
    <xf numFmtId="0" fontId="22" fillId="52" borderId="15" applyNumberFormat="0" applyProtection="0">
      <alignment horizontal="left" vertical="top" indent="1"/>
    </xf>
    <xf numFmtId="0" fontId="22" fillId="52" borderId="15" applyNumberFormat="0" applyProtection="0">
      <alignment horizontal="left" vertical="top" indent="1"/>
    </xf>
    <xf numFmtId="0" fontId="22" fillId="48" borderId="14" applyNumberFormat="0" applyProtection="0">
      <alignment horizontal="left" vertical="center" indent="1"/>
    </xf>
    <xf numFmtId="0" fontId="22" fillId="48" borderId="14" applyNumberFormat="0" applyProtection="0">
      <alignment horizontal="left" vertical="center" indent="1"/>
    </xf>
    <xf numFmtId="0" fontId="22" fillId="48" borderId="14" applyNumberFormat="0" applyProtection="0">
      <alignment horizontal="left" vertical="center" indent="1"/>
    </xf>
    <xf numFmtId="0" fontId="22" fillId="48" borderId="14" applyNumberFormat="0" applyProtection="0">
      <alignment horizontal="left" vertical="center" indent="1"/>
    </xf>
    <xf numFmtId="0" fontId="22" fillId="48" borderId="14" applyNumberFormat="0" applyProtection="0">
      <alignment horizontal="left" vertical="center" indent="1"/>
    </xf>
    <xf numFmtId="0" fontId="22" fillId="48" borderId="14" applyNumberFormat="0" applyProtection="0">
      <alignment horizontal="left" vertical="center" indent="1"/>
    </xf>
    <xf numFmtId="0" fontId="22" fillId="48" borderId="14" applyNumberFormat="0" applyProtection="0">
      <alignment horizontal="left" vertical="center" indent="1"/>
    </xf>
    <xf numFmtId="0" fontId="26" fillId="0" borderId="0"/>
    <xf numFmtId="0" fontId="22" fillId="54" borderId="15" applyNumberFormat="0" applyProtection="0">
      <alignment horizontal="left" vertical="top" indent="1"/>
    </xf>
    <xf numFmtId="0" fontId="22" fillId="54" borderId="15" applyNumberFormat="0" applyProtection="0">
      <alignment horizontal="left" vertical="top" indent="1"/>
    </xf>
    <xf numFmtId="0" fontId="22" fillId="54" borderId="15" applyNumberFormat="0" applyProtection="0">
      <alignment horizontal="left" vertical="top" indent="1"/>
    </xf>
    <xf numFmtId="0" fontId="22" fillId="54" borderId="15" applyNumberFormat="0" applyProtection="0">
      <alignment horizontal="left" vertical="top" indent="1"/>
    </xf>
    <xf numFmtId="0" fontId="22" fillId="54" borderId="15" applyNumberFormat="0" applyProtection="0">
      <alignment horizontal="left" vertical="top" indent="1"/>
    </xf>
    <xf numFmtId="0" fontId="22" fillId="54" borderId="15" applyNumberFormat="0" applyProtection="0">
      <alignment horizontal="left" vertical="top" indent="1"/>
    </xf>
    <xf numFmtId="0" fontId="22" fillId="54" borderId="15" applyNumberFormat="0" applyProtection="0">
      <alignment horizontal="left" vertical="top" indent="1"/>
    </xf>
    <xf numFmtId="0" fontId="22" fillId="39" borderId="14" applyNumberFormat="0" applyProtection="0">
      <alignment horizontal="left" vertical="center" indent="1"/>
    </xf>
    <xf numFmtId="0" fontId="22" fillId="39" borderId="14" applyNumberFormat="0" applyProtection="0">
      <alignment horizontal="left" vertical="center" indent="1"/>
    </xf>
    <xf numFmtId="0" fontId="22" fillId="39" borderId="14" applyNumberFormat="0" applyProtection="0">
      <alignment horizontal="left" vertical="center" indent="1"/>
    </xf>
    <xf numFmtId="0" fontId="22" fillId="39" borderId="14" applyNumberFormat="0" applyProtection="0">
      <alignment horizontal="left" vertical="center" indent="1"/>
    </xf>
    <xf numFmtId="0" fontId="22" fillId="39" borderId="14" applyNumberFormat="0" applyProtection="0">
      <alignment horizontal="left" vertical="center" indent="1"/>
    </xf>
    <xf numFmtId="0" fontId="22" fillId="39" borderId="14" applyNumberFormat="0" applyProtection="0">
      <alignment horizontal="left" vertical="center" indent="1"/>
    </xf>
    <xf numFmtId="0" fontId="22" fillId="39" borderId="14" applyNumberFormat="0" applyProtection="0">
      <alignment horizontal="left" vertical="center" indent="1"/>
    </xf>
    <xf numFmtId="0" fontId="26" fillId="0" borderId="0"/>
    <xf numFmtId="0" fontId="22" fillId="55" borderId="15" applyNumberFormat="0" applyProtection="0">
      <alignment horizontal="left" vertical="top" indent="1"/>
    </xf>
    <xf numFmtId="0" fontId="22" fillId="55" borderId="15" applyNumberFormat="0" applyProtection="0">
      <alignment horizontal="left" vertical="top" indent="1"/>
    </xf>
    <xf numFmtId="0" fontId="22" fillId="55" borderId="15" applyNumberFormat="0" applyProtection="0">
      <alignment horizontal="left" vertical="top" indent="1"/>
    </xf>
    <xf numFmtId="0" fontId="22" fillId="55" borderId="15" applyNumberFormat="0" applyProtection="0">
      <alignment horizontal="left" vertical="top" indent="1"/>
    </xf>
    <xf numFmtId="0" fontId="22" fillId="55" borderId="15" applyNumberFormat="0" applyProtection="0">
      <alignment horizontal="left" vertical="top" indent="1"/>
    </xf>
    <xf numFmtId="0" fontId="22" fillId="55" borderId="15" applyNumberFormat="0" applyProtection="0">
      <alignment horizontal="left" vertical="top" indent="1"/>
    </xf>
    <xf numFmtId="0" fontId="22" fillId="55" borderId="15" applyNumberFormat="0" applyProtection="0">
      <alignment horizontal="left" vertical="top" indent="1"/>
    </xf>
    <xf numFmtId="0" fontId="22" fillId="49" borderId="14" applyNumberFormat="0" applyProtection="0">
      <alignment horizontal="left" vertical="center" indent="1"/>
    </xf>
    <xf numFmtId="0" fontId="22" fillId="49" borderId="14" applyNumberFormat="0" applyProtection="0">
      <alignment horizontal="left" vertical="center" indent="1"/>
    </xf>
    <xf numFmtId="0" fontId="22" fillId="49" borderId="14" applyNumberFormat="0" applyProtection="0">
      <alignment horizontal="left" vertical="center" indent="1"/>
    </xf>
    <xf numFmtId="0" fontId="22" fillId="49" borderId="14" applyNumberFormat="0" applyProtection="0">
      <alignment horizontal="left" vertical="center" indent="1"/>
    </xf>
    <xf numFmtId="0" fontId="22" fillId="49" borderId="14" applyNumberFormat="0" applyProtection="0">
      <alignment horizontal="left" vertical="center" indent="1"/>
    </xf>
    <xf numFmtId="0" fontId="22" fillId="49" borderId="14" applyNumberFormat="0" applyProtection="0">
      <alignment horizontal="left" vertical="center" indent="1"/>
    </xf>
    <xf numFmtId="0" fontId="22" fillId="49" borderId="14" applyNumberFormat="0" applyProtection="0">
      <alignment horizontal="left" vertical="center" indent="1"/>
    </xf>
    <xf numFmtId="0" fontId="26" fillId="0" borderId="0"/>
    <xf numFmtId="0" fontId="22" fillId="56" borderId="15" applyNumberFormat="0" applyProtection="0">
      <alignment horizontal="left" vertical="top" indent="1"/>
    </xf>
    <xf numFmtId="0" fontId="22" fillId="56" borderId="15" applyNumberFormat="0" applyProtection="0">
      <alignment horizontal="left" vertical="top" indent="1"/>
    </xf>
    <xf numFmtId="0" fontId="22" fillId="56" borderId="15" applyNumberFormat="0" applyProtection="0">
      <alignment horizontal="left" vertical="top" indent="1"/>
    </xf>
    <xf numFmtId="0" fontId="22" fillId="56" borderId="15" applyNumberFormat="0" applyProtection="0">
      <alignment horizontal="left" vertical="top" indent="1"/>
    </xf>
    <xf numFmtId="0" fontId="22" fillId="56" borderId="15" applyNumberFormat="0" applyProtection="0">
      <alignment horizontal="left" vertical="top" indent="1"/>
    </xf>
    <xf numFmtId="0" fontId="22" fillId="56" borderId="15" applyNumberFormat="0" applyProtection="0">
      <alignment horizontal="left" vertical="top" indent="1"/>
    </xf>
    <xf numFmtId="0" fontId="22" fillId="56" borderId="15" applyNumberFormat="0" applyProtection="0">
      <alignment horizontal="left" vertical="top" indent="1"/>
    </xf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4" fontId="29" fillId="57" borderId="15" applyNumberFormat="0" applyProtection="0">
      <alignment vertical="center"/>
    </xf>
    <xf numFmtId="0" fontId="26" fillId="0" borderId="0"/>
    <xf numFmtId="4" fontId="31" fillId="57" borderId="15" applyNumberFormat="0" applyProtection="0">
      <alignment vertical="center"/>
    </xf>
    <xf numFmtId="4" fontId="29" fillId="57" borderId="15" applyNumberFormat="0" applyProtection="0">
      <alignment horizontal="left" vertical="center" indent="1"/>
    </xf>
    <xf numFmtId="0" fontId="26" fillId="0" borderId="0"/>
    <xf numFmtId="0" fontId="29" fillId="57" borderId="15" applyNumberFormat="0" applyProtection="0">
      <alignment horizontal="left" vertical="top" indent="1"/>
    </xf>
    <xf numFmtId="4" fontId="29" fillId="53" borderId="12" applyNumberFormat="0" applyProtection="0">
      <alignment horizontal="right" vertical="center"/>
    </xf>
    <xf numFmtId="0" fontId="26" fillId="0" borderId="0"/>
    <xf numFmtId="4" fontId="31" fillId="58" borderId="15" applyNumberFormat="0" applyProtection="0">
      <alignment horizontal="right" vertical="center"/>
    </xf>
    <xf numFmtId="0" fontId="26" fillId="0" borderId="0"/>
    <xf numFmtId="4" fontId="29" fillId="53" borderId="12" applyNumberFormat="0" applyProtection="0">
      <alignment horizontal="left" vertical="center" indent="1"/>
    </xf>
    <xf numFmtId="0" fontId="29" fillId="44" borderId="10" applyNumberFormat="0" applyProtection="0">
      <alignment horizontal="left" vertical="top" indent="1"/>
    </xf>
    <xf numFmtId="0" fontId="26" fillId="0" borderId="0"/>
    <xf numFmtId="4" fontId="32" fillId="0" borderId="0" applyNumberFormat="0" applyProtection="0">
      <alignment horizontal="left" vertical="center" indent="1"/>
    </xf>
    <xf numFmtId="0" fontId="26" fillId="0" borderId="0"/>
    <xf numFmtId="4" fontId="33" fillId="58" borderId="1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2" fillId="60" borderId="0" applyNumberFormat="0" applyBorder="0" applyAlignment="0" applyProtection="0"/>
    <xf numFmtId="44" fontId="1" fillId="0" borderId="0" applyFont="0" applyFill="0" applyBorder="0" applyAlignment="0" applyProtection="0"/>
    <xf numFmtId="0" fontId="66" fillId="65" borderId="0" applyNumberFormat="0" applyBorder="0" applyAlignment="0" applyProtection="0"/>
    <xf numFmtId="0" fontId="16" fillId="28" borderId="0" applyNumberFormat="0" applyBorder="0" applyAlignment="0" applyProtection="0"/>
    <xf numFmtId="0" fontId="66" fillId="40" borderId="0" applyNumberFormat="0" applyBorder="0" applyAlignment="0" applyProtection="0"/>
    <xf numFmtId="0" fontId="66" fillId="47" borderId="0" applyNumberFormat="0" applyBorder="0" applyAlignment="0" applyProtection="0"/>
    <xf numFmtId="0" fontId="68" fillId="38" borderId="0" applyNumberFormat="0" applyBorder="0" applyAlignment="0" applyProtection="0"/>
    <xf numFmtId="0" fontId="66" fillId="46" borderId="0" applyNumberFormat="0" applyBorder="0" applyAlignment="0" applyProtection="0"/>
    <xf numFmtId="167" fontId="22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4" borderId="0" applyNumberFormat="0" applyBorder="0" applyAlignment="0" applyProtection="0"/>
    <xf numFmtId="0" fontId="66" fillId="41" borderId="0" applyNumberFormat="0" applyBorder="0" applyAlignment="0" applyProtection="0"/>
    <xf numFmtId="167" fontId="22" fillId="0" borderId="0" applyFont="0" applyFill="0" applyBorder="0" applyAlignment="0" applyProtection="0"/>
    <xf numFmtId="0" fontId="66" fillId="66" borderId="0" applyNumberFormat="0" applyBorder="0" applyAlignment="0" applyProtection="0"/>
    <xf numFmtId="0" fontId="65" fillId="62" borderId="0" applyNumberFormat="0" applyBorder="0" applyAlignment="0" applyProtection="0"/>
    <xf numFmtId="0" fontId="65" fillId="40" borderId="0" applyNumberFormat="0" applyBorder="0" applyAlignment="0" applyProtection="0"/>
    <xf numFmtId="0" fontId="66" fillId="65" borderId="0" applyNumberFormat="0" applyBorder="0" applyAlignment="0" applyProtection="0"/>
    <xf numFmtId="0" fontId="16" fillId="40" borderId="0" applyNumberFormat="0" applyBorder="0" applyAlignment="0" applyProtection="0"/>
    <xf numFmtId="0" fontId="65" fillId="39" borderId="0" applyNumberFormat="0" applyBorder="0" applyAlignment="0" applyProtection="0"/>
    <xf numFmtId="0" fontId="65" fillId="41" borderId="0" applyNumberFormat="0" applyBorder="0" applyAlignment="0" applyProtection="0"/>
    <xf numFmtId="0" fontId="66" fillId="66" borderId="0" applyNumberFormat="0" applyBorder="0" applyAlignment="0" applyProtection="0"/>
    <xf numFmtId="0" fontId="66" fillId="43" borderId="0" applyNumberFormat="0" applyBorder="0" applyAlignment="0" applyProtection="0"/>
    <xf numFmtId="0" fontId="65" fillId="40" borderId="0" applyNumberFormat="0" applyBorder="0" applyAlignment="0" applyProtection="0"/>
    <xf numFmtId="0" fontId="65" fillId="61" borderId="0" applyNumberFormat="0" applyBorder="0" applyAlignment="0" applyProtection="0"/>
    <xf numFmtId="0" fontId="66" fillId="43" borderId="0" applyNumberFormat="0" applyBorder="0" applyAlignment="0" applyProtection="0"/>
    <xf numFmtId="0" fontId="67" fillId="0" borderId="0"/>
    <xf numFmtId="0" fontId="65" fillId="61" borderId="0" applyNumberFormat="0" applyBorder="0" applyAlignment="0" applyProtection="0"/>
    <xf numFmtId="0" fontId="65" fillId="63" borderId="0" applyNumberFormat="0" applyBorder="0" applyAlignment="0" applyProtection="0"/>
    <xf numFmtId="0" fontId="16" fillId="66" borderId="0" applyNumberFormat="0" applyBorder="0" applyAlignment="0" applyProtection="0"/>
    <xf numFmtId="0" fontId="66" fillId="67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6" fillId="64" borderId="0" applyNumberFormat="0" applyBorder="0" applyAlignment="0" applyProtection="0"/>
    <xf numFmtId="0" fontId="66" fillId="45" borderId="0" applyNumberFormat="0" applyBorder="0" applyAlignment="0" applyProtection="0"/>
    <xf numFmtId="0" fontId="65" fillId="63" borderId="0" applyNumberFormat="0" applyBorder="0" applyAlignment="0" applyProtection="0"/>
    <xf numFmtId="0" fontId="66" fillId="40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22" fillId="0" borderId="0"/>
    <xf numFmtId="0" fontId="66" fillId="66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6" fillId="46" borderId="0" applyNumberFormat="0" applyBorder="0" applyAlignment="0" applyProtection="0"/>
    <xf numFmtId="0" fontId="16" fillId="25" borderId="0" applyNumberFormat="0" applyBorder="0" applyAlignment="0" applyProtection="0"/>
    <xf numFmtId="0" fontId="66" fillId="67" borderId="0" applyNumberFormat="0" applyBorder="0" applyAlignment="0" applyProtection="0"/>
    <xf numFmtId="0" fontId="66" fillId="45" borderId="0" applyNumberFormat="0" applyBorder="0" applyAlignment="0" applyProtection="0"/>
    <xf numFmtId="0" fontId="16" fillId="70" borderId="0" applyNumberFormat="0" applyBorder="0" applyAlignment="0" applyProtection="0"/>
    <xf numFmtId="0" fontId="16" fillId="29" borderId="0" applyNumberFormat="0" applyBorder="0" applyAlignment="0" applyProtection="0"/>
    <xf numFmtId="0" fontId="76" fillId="39" borderId="21" applyNumberFormat="0" applyAlignment="0" applyProtection="0"/>
    <xf numFmtId="44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65" fillId="63" borderId="0" applyNumberFormat="0" applyBorder="0" applyAlignment="0" applyProtection="0"/>
    <xf numFmtId="0" fontId="65" fillId="41" borderId="0" applyNumberFormat="0" applyBorder="0" applyAlignment="0" applyProtection="0"/>
    <xf numFmtId="0" fontId="65" fillId="63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66" fillId="64" borderId="0" applyNumberFormat="0" applyBorder="0" applyAlignment="0" applyProtection="0"/>
    <xf numFmtId="0" fontId="66" fillId="41" borderId="0" applyNumberFormat="0" applyBorder="0" applyAlignment="0" applyProtection="0"/>
    <xf numFmtId="0" fontId="66" fillId="65" borderId="0" applyNumberFormat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3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47" borderId="0" applyNumberFormat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5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9" fillId="44" borderId="21" applyNumberFormat="0" applyAlignment="0" applyProtection="0"/>
    <xf numFmtId="0" fontId="10" fillId="68" borderId="4" applyNumberFormat="0" applyAlignment="0" applyProtection="0"/>
    <xf numFmtId="0" fontId="69" fillId="44" borderId="21" applyNumberFormat="0" applyAlignment="0" applyProtection="0"/>
    <xf numFmtId="0" fontId="70" fillId="69" borderId="22" applyNumberFormat="0" applyAlignment="0" applyProtection="0"/>
    <xf numFmtId="0" fontId="77" fillId="0" borderId="23" applyNumberFormat="0" applyFill="0" applyAlignment="0" applyProtection="0"/>
    <xf numFmtId="0" fontId="75" fillId="0" borderId="0" applyNumberFormat="0" applyFill="0" applyBorder="0" applyAlignment="0" applyProtection="0"/>
    <xf numFmtId="0" fontId="22" fillId="0" borderId="0"/>
    <xf numFmtId="0" fontId="65" fillId="61" borderId="0" applyNumberFormat="0" applyBorder="0" applyAlignment="0" applyProtection="0"/>
    <xf numFmtId="0" fontId="1" fillId="39" borderId="0" applyNumberFormat="0" applyBorder="0" applyAlignment="0" applyProtection="0"/>
    <xf numFmtId="0" fontId="65" fillId="60" borderId="0" applyNumberFormat="0" applyBorder="0" applyAlignment="0" applyProtection="0"/>
    <xf numFmtId="0" fontId="1" fillId="49" borderId="0" applyNumberFormat="0" applyBorder="0" applyAlignment="0" applyProtection="0"/>
    <xf numFmtId="0" fontId="65" fillId="38" borderId="0" applyNumberFormat="0" applyBorder="0" applyAlignment="0" applyProtection="0"/>
    <xf numFmtId="0" fontId="1" fillId="40" borderId="0" applyNumberFormat="0" applyBorder="0" applyAlignment="0" applyProtection="0"/>
    <xf numFmtId="0" fontId="65" fillId="59" borderId="0" applyNumberFormat="0" applyBorder="0" applyAlignment="0" applyProtection="0"/>
    <xf numFmtId="0" fontId="1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62" borderId="0" applyNumberFormat="0" applyBorder="0" applyAlignment="0" applyProtection="0"/>
    <xf numFmtId="0" fontId="65" fillId="61" borderId="0" applyNumberFormat="0" applyBorder="0" applyAlignment="0" applyProtection="0"/>
    <xf numFmtId="0" fontId="65" fillId="60" borderId="0" applyNumberFormat="0" applyBorder="0" applyAlignment="0" applyProtection="0"/>
    <xf numFmtId="0" fontId="65" fillId="38" borderId="0" applyNumberFormat="0" applyBorder="0" applyAlignment="0" applyProtection="0"/>
    <xf numFmtId="0" fontId="65" fillId="59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71" fillId="0" borderId="0" applyNumberFormat="0" applyFill="0" applyBorder="0" applyAlignment="0" applyProtection="0"/>
    <xf numFmtId="174" fontId="22" fillId="0" borderId="0" applyFill="0" applyBorder="0" applyAlignment="0" applyProtection="0"/>
    <xf numFmtId="174" fontId="22" fillId="0" borderId="0" applyFill="0" applyBorder="0" applyAlignment="0" applyProtection="0"/>
    <xf numFmtId="2" fontId="22" fillId="0" borderId="0" applyFill="0" applyBorder="0" applyAlignment="0" applyProtection="0"/>
    <xf numFmtId="2" fontId="22" fillId="0" borderId="0" applyFill="0" applyBorder="0" applyAlignment="0" applyProtection="0"/>
    <xf numFmtId="0" fontId="74" fillId="0" borderId="25" applyNumberFormat="0" applyFill="0" applyAlignment="0" applyProtection="0"/>
    <xf numFmtId="0" fontId="75" fillId="0" borderId="26" applyNumberFormat="0" applyFill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0" fontId="68" fillId="38" borderId="0" applyNumberFormat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4" fontId="85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22" fillId="0" borderId="0" applyFill="0" applyBorder="0" applyAlignment="0" applyProtection="0"/>
    <xf numFmtId="173" fontId="22" fillId="0" borderId="0" applyFill="0" applyBorder="0" applyAlignment="0" applyProtection="0"/>
    <xf numFmtId="172" fontId="22" fillId="0" borderId="0" applyFill="0" applyBorder="0" applyAlignment="0" applyProtection="0"/>
    <xf numFmtId="172" fontId="22" fillId="0" borderId="0" applyFill="0" applyBorder="0" applyAlignment="0" applyProtection="0"/>
    <xf numFmtId="0" fontId="78" fillId="4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" fillId="4" borderId="0" applyNumberFormat="0" applyBorder="0" applyAlignment="0" applyProtection="0"/>
    <xf numFmtId="0" fontId="8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22" fillId="0" borderId="0"/>
    <xf numFmtId="0" fontId="65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22" fillId="0" borderId="0"/>
    <xf numFmtId="0" fontId="22" fillId="0" borderId="0"/>
    <xf numFmtId="0" fontId="6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6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9" borderId="27" applyNumberFormat="0" applyFont="0" applyAlignment="0" applyProtection="0"/>
    <xf numFmtId="0" fontId="65" fillId="8" borderId="8" applyNumberFormat="0" applyFont="0" applyAlignment="0" applyProtection="0"/>
    <xf numFmtId="0" fontId="22" fillId="49" borderId="27" applyNumberFormat="0" applyFont="0" applyAlignment="0" applyProtection="0"/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22" fillId="49" borderId="27" applyNumberFormat="0" applyFont="0" applyAlignment="0" applyProtection="0"/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22" fillId="49" borderId="27" applyNumberFormat="0" applyFont="0" applyAlignment="0" applyProtection="0"/>
    <xf numFmtId="0" fontId="22" fillId="49" borderId="27" applyNumberFormat="0" applyFont="0" applyAlignment="0" applyProtection="0"/>
    <xf numFmtId="0" fontId="65" fillId="8" borderId="8" applyNumberFormat="0" applyFont="0" applyAlignment="0" applyProtection="0"/>
    <xf numFmtId="0" fontId="79" fillId="44" borderId="28" applyNumberFormat="0" applyAlignment="0" applyProtection="0"/>
    <xf numFmtId="10" fontId="22" fillId="0" borderId="0" applyFill="0" applyBorder="0" applyAlignment="0" applyProtection="0"/>
    <xf numFmtId="170" fontId="22" fillId="0" borderId="0" applyFill="0" applyBorder="0" applyAlignment="0" applyProtection="0"/>
    <xf numFmtId="170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0" fontId="9" fillId="68" borderId="5" applyNumberFormat="0" applyAlignment="0" applyProtection="0"/>
    <xf numFmtId="0" fontId="79" fillId="44" borderId="28" applyNumberFormat="0" applyAlignment="0" applyProtection="0"/>
    <xf numFmtId="0" fontId="8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3" fillId="0" borderId="24" applyNumberFormat="0" applyFill="0" applyAlignment="0" applyProtection="0"/>
    <xf numFmtId="0" fontId="90" fillId="0" borderId="2" applyNumberFormat="0" applyFill="0" applyAlignment="0" applyProtection="0"/>
    <xf numFmtId="0" fontId="74" fillId="0" borderId="25" applyNumberFormat="0" applyFill="0" applyAlignment="0" applyProtection="0"/>
    <xf numFmtId="0" fontId="86" fillId="0" borderId="29" applyNumberFormat="0" applyFill="0" applyAlignment="0" applyProtection="0"/>
    <xf numFmtId="0" fontId="75" fillId="0" borderId="26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30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22" fillId="0" borderId="32" applyNumberFormat="0" applyFill="0" applyAlignment="0" applyProtection="0"/>
    <xf numFmtId="0" fontId="22" fillId="0" borderId="32" applyNumberFormat="0" applyFill="0" applyAlignment="0" applyProtection="0"/>
    <xf numFmtId="0" fontId="81" fillId="0" borderId="30" applyNumberFormat="0" applyFill="0" applyAlignment="0" applyProtection="0"/>
    <xf numFmtId="0" fontId="22" fillId="0" borderId="32" applyNumberFormat="0" applyFill="0" applyAlignment="0" applyProtection="0"/>
    <xf numFmtId="0" fontId="22" fillId="0" borderId="32" applyNumberFormat="0" applyFill="0" applyAlignment="0" applyProtection="0"/>
    <xf numFmtId="0" fontId="81" fillId="0" borderId="30" applyNumberFormat="0" applyFill="0" applyAlignment="0" applyProtection="0"/>
    <xf numFmtId="0" fontId="22" fillId="0" borderId="32" applyNumberFormat="0" applyFill="0" applyAlignment="0" applyProtection="0"/>
    <xf numFmtId="0" fontId="22" fillId="0" borderId="32" applyNumberFormat="0" applyFill="0" applyAlignment="0" applyProtection="0"/>
    <xf numFmtId="0" fontId="22" fillId="0" borderId="32" applyNumberFormat="0" applyFill="0" applyAlignment="0" applyProtection="0"/>
    <xf numFmtId="0" fontId="22" fillId="0" borderId="32" applyNumberFormat="0" applyFill="0" applyAlignment="0" applyProtection="0"/>
    <xf numFmtId="0" fontId="22" fillId="0" borderId="32" applyNumberFormat="0" applyFill="0" applyAlignment="0" applyProtection="0"/>
    <xf numFmtId="0" fontId="22" fillId="0" borderId="32" applyNumberFormat="0" applyFill="0" applyAlignment="0" applyProtection="0"/>
    <xf numFmtId="0" fontId="22" fillId="0" borderId="32" applyNumberFormat="0" applyFill="0" applyAlignment="0" applyProtection="0"/>
    <xf numFmtId="0" fontId="22" fillId="0" borderId="32" applyNumberFormat="0" applyFill="0" applyAlignment="0" applyProtection="0"/>
    <xf numFmtId="0" fontId="81" fillId="0" borderId="30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21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06">
    <xf numFmtId="0" fontId="0" fillId="0" borderId="0" xfId="0"/>
    <xf numFmtId="0" fontId="47" fillId="33" borderId="0" xfId="0" applyFont="1" applyFill="1" applyProtection="1">
      <protection locked="0"/>
    </xf>
    <xf numFmtId="0" fontId="48" fillId="33" borderId="0" xfId="0" applyFont="1" applyFill="1" applyProtection="1">
      <protection locked="0"/>
    </xf>
    <xf numFmtId="0" fontId="47" fillId="33" borderId="33" xfId="0" applyFont="1" applyFill="1" applyBorder="1" applyProtection="1">
      <protection locked="0"/>
    </xf>
    <xf numFmtId="0" fontId="47" fillId="0" borderId="33" xfId="0" applyFont="1" applyBorder="1" applyProtection="1">
      <protection locked="0"/>
    </xf>
    <xf numFmtId="0" fontId="47" fillId="0" borderId="0" xfId="0" applyFont="1" applyProtection="1">
      <protection locked="0"/>
    </xf>
    <xf numFmtId="0" fontId="17" fillId="33" borderId="0" xfId="0" applyFont="1" applyFill="1" applyAlignment="1" applyProtection="1">
      <alignment vertical="center"/>
      <protection locked="0"/>
    </xf>
    <xf numFmtId="0" fontId="17" fillId="33" borderId="33" xfId="0" applyFont="1" applyFill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9" fillId="33" borderId="0" xfId="0" applyFont="1" applyFill="1" applyProtection="1">
      <protection locked="0"/>
    </xf>
    <xf numFmtId="0" fontId="63" fillId="33" borderId="0" xfId="0" applyFont="1" applyFill="1" applyProtection="1">
      <protection locked="0"/>
    </xf>
    <xf numFmtId="0" fontId="55" fillId="33" borderId="0" xfId="0" applyFont="1" applyFill="1" applyAlignment="1" applyProtection="1">
      <alignment horizontal="left"/>
      <protection locked="0"/>
    </xf>
    <xf numFmtId="0" fontId="55" fillId="0" borderId="33" xfId="0" applyFont="1" applyBorder="1" applyAlignment="1" applyProtection="1">
      <alignment horizontal="left"/>
      <protection locked="0"/>
    </xf>
    <xf numFmtId="0" fontId="55" fillId="0" borderId="0" xfId="0" applyFont="1" applyAlignment="1" applyProtection="1">
      <alignment horizontal="left"/>
      <protection locked="0"/>
    </xf>
    <xf numFmtId="0" fontId="47" fillId="33" borderId="0" xfId="0" applyFont="1" applyFill="1" applyAlignment="1" applyProtection="1">
      <alignment horizontal="left"/>
      <protection locked="0"/>
    </xf>
    <xf numFmtId="0" fontId="39" fillId="33" borderId="0" xfId="0" applyFont="1" applyFill="1" applyAlignment="1" applyProtection="1">
      <alignment vertical="top"/>
      <protection locked="0"/>
    </xf>
    <xf numFmtId="0" fontId="51" fillId="33" borderId="0" xfId="0" applyFont="1" applyFill="1" applyProtection="1">
      <protection locked="0"/>
    </xf>
    <xf numFmtId="0" fontId="51" fillId="33" borderId="0" xfId="0" applyFont="1" applyFill="1" applyAlignment="1" applyProtection="1">
      <alignment horizontal="left"/>
      <protection locked="0"/>
    </xf>
    <xf numFmtId="0" fontId="51" fillId="0" borderId="33" xfId="0" applyFont="1" applyBorder="1" applyProtection="1">
      <protection locked="0"/>
    </xf>
    <xf numFmtId="0" fontId="51" fillId="0" borderId="0" xfId="0" applyFont="1" applyProtection="1">
      <protection locked="0"/>
    </xf>
    <xf numFmtId="0" fontId="54" fillId="33" borderId="0" xfId="0" applyFont="1" applyFill="1" applyAlignment="1" applyProtection="1">
      <alignment vertical="center"/>
      <protection locked="0"/>
    </xf>
    <xf numFmtId="0" fontId="44" fillId="33" borderId="0" xfId="0" applyFont="1" applyFill="1" applyProtection="1">
      <protection locked="0"/>
    </xf>
    <xf numFmtId="0" fontId="17" fillId="33" borderId="33" xfId="0" applyFont="1" applyFill="1" applyBorder="1" applyProtection="1">
      <protection locked="0"/>
    </xf>
    <xf numFmtId="0" fontId="17" fillId="33" borderId="0" xfId="0" applyFont="1" applyFill="1" applyProtection="1">
      <protection locked="0"/>
    </xf>
    <xf numFmtId="0" fontId="17" fillId="0" borderId="0" xfId="0" applyFont="1" applyProtection="1">
      <protection locked="0"/>
    </xf>
    <xf numFmtId="0" fontId="17" fillId="0" borderId="33" xfId="0" applyFont="1" applyBorder="1" applyProtection="1">
      <protection locked="0"/>
    </xf>
    <xf numFmtId="0" fontId="55" fillId="33" borderId="0" xfId="0" applyFont="1" applyFill="1" applyProtection="1">
      <protection locked="0"/>
    </xf>
    <xf numFmtId="0" fontId="55" fillId="0" borderId="33" xfId="0" applyFont="1" applyBorder="1" applyProtection="1">
      <protection locked="0"/>
    </xf>
    <xf numFmtId="0" fontId="55" fillId="0" borderId="0" xfId="0" applyFont="1" applyProtection="1">
      <protection locked="0"/>
    </xf>
    <xf numFmtId="0" fontId="126" fillId="33" borderId="0" xfId="0" applyFont="1" applyFill="1" applyProtection="1">
      <protection locked="0"/>
    </xf>
    <xf numFmtId="176" fontId="127" fillId="36" borderId="181" xfId="1" applyNumberFormat="1" applyFont="1" applyFill="1" applyBorder="1" applyAlignment="1" applyProtection="1">
      <alignment horizontal="right" vertical="center"/>
      <protection locked="0"/>
    </xf>
    <xf numFmtId="0" fontId="41" fillId="0" borderId="0" xfId="0" applyFont="1" applyAlignment="1" applyProtection="1">
      <alignment vertical="top"/>
      <protection locked="0"/>
    </xf>
    <xf numFmtId="0" fontId="47" fillId="33" borderId="37" xfId="0" applyFont="1" applyFill="1" applyBorder="1" applyProtection="1">
      <protection locked="0"/>
    </xf>
    <xf numFmtId="0" fontId="63" fillId="33" borderId="37" xfId="0" applyFont="1" applyFill="1" applyBorder="1" applyProtection="1">
      <protection locked="0"/>
    </xf>
    <xf numFmtId="0" fontId="47" fillId="33" borderId="37" xfId="0" applyFont="1" applyFill="1" applyBorder="1" applyAlignment="1" applyProtection="1">
      <alignment horizontal="left"/>
      <protection locked="0"/>
    </xf>
    <xf numFmtId="0" fontId="127" fillId="33" borderId="0" xfId="0" applyFont="1" applyFill="1" applyAlignment="1" applyProtection="1">
      <alignment horizontal="left"/>
      <protection locked="0"/>
    </xf>
    <xf numFmtId="0" fontId="131" fillId="0" borderId="33" xfId="0" applyFont="1" applyBorder="1" applyAlignment="1" applyProtection="1">
      <alignment vertical="center"/>
      <protection locked="0"/>
    </xf>
    <xf numFmtId="0" fontId="126" fillId="0" borderId="0" xfId="0" applyFont="1" applyAlignment="1" applyProtection="1">
      <alignment vertical="top"/>
      <protection locked="0"/>
    </xf>
    <xf numFmtId="0" fontId="126" fillId="0" borderId="33" xfId="0" applyFont="1" applyBorder="1" applyAlignment="1" applyProtection="1">
      <alignment vertical="top"/>
      <protection locked="0"/>
    </xf>
    <xf numFmtId="0" fontId="126" fillId="33" borderId="0" xfId="0" applyFont="1" applyFill="1" applyAlignment="1" applyProtection="1">
      <alignment vertical="top"/>
      <protection locked="0"/>
    </xf>
    <xf numFmtId="168" fontId="127" fillId="0" borderId="181" xfId="1" applyNumberFormat="1" applyFont="1" applyFill="1" applyBorder="1" applyAlignment="1" applyProtection="1">
      <alignment horizontal="right" vertical="center"/>
    </xf>
    <xf numFmtId="0" fontId="127" fillId="36" borderId="181" xfId="0" applyFont="1" applyFill="1" applyBorder="1" applyAlignment="1" applyProtection="1">
      <alignment horizontal="left" vertical="center" wrapText="1"/>
      <protection locked="0"/>
    </xf>
    <xf numFmtId="0" fontId="41" fillId="33" borderId="33" xfId="0" applyFont="1" applyFill="1" applyBorder="1" applyAlignment="1" applyProtection="1">
      <alignment vertical="top"/>
      <protection locked="0"/>
    </xf>
    <xf numFmtId="0" fontId="128" fillId="33" borderId="0" xfId="0" applyFont="1" applyFill="1" applyAlignment="1" applyProtection="1">
      <alignment vertical="center"/>
      <protection locked="0"/>
    </xf>
    <xf numFmtId="0" fontId="127" fillId="36" borderId="183" xfId="0" applyFont="1" applyFill="1" applyBorder="1" applyAlignment="1" applyProtection="1">
      <alignment horizontal="left" vertical="center" wrapText="1"/>
      <protection locked="0"/>
    </xf>
    <xf numFmtId="168" fontId="127" fillId="0" borderId="183" xfId="1" applyNumberFormat="1" applyFont="1" applyFill="1" applyBorder="1" applyAlignment="1" applyProtection="1">
      <alignment horizontal="right" vertical="center"/>
    </xf>
    <xf numFmtId="176" fontId="127" fillId="36" borderId="183" xfId="1" applyNumberFormat="1" applyFont="1" applyFill="1" applyBorder="1" applyAlignment="1" applyProtection="1">
      <alignment horizontal="right" vertical="center"/>
      <protection locked="0"/>
    </xf>
    <xf numFmtId="44" fontId="127" fillId="0" borderId="185" xfId="1" applyFont="1" applyFill="1" applyBorder="1" applyAlignment="1" applyProtection="1">
      <alignment horizontal="right" vertical="center"/>
    </xf>
    <xf numFmtId="44" fontId="127" fillId="0" borderId="186" xfId="1" applyFont="1" applyFill="1" applyBorder="1" applyAlignment="1" applyProtection="1">
      <alignment horizontal="right" vertical="center"/>
    </xf>
    <xf numFmtId="0" fontId="126" fillId="33" borderId="33" xfId="0" applyFont="1" applyFill="1" applyBorder="1" applyProtection="1">
      <protection locked="0"/>
    </xf>
    <xf numFmtId="168" fontId="129" fillId="33" borderId="33" xfId="0" applyNumberFormat="1" applyFont="1" applyFill="1" applyBorder="1" applyAlignment="1" applyProtection="1">
      <alignment vertical="center"/>
      <protection locked="0"/>
    </xf>
    <xf numFmtId="0" fontId="127" fillId="33" borderId="33" xfId="0" applyFont="1" applyFill="1" applyBorder="1" applyAlignment="1" applyProtection="1">
      <alignment vertical="center"/>
      <protection locked="0"/>
    </xf>
    <xf numFmtId="0" fontId="127" fillId="0" borderId="0" xfId="0" applyFont="1" applyAlignment="1" applyProtection="1">
      <alignment vertical="center"/>
      <protection locked="0"/>
    </xf>
    <xf numFmtId="0" fontId="127" fillId="0" borderId="33" xfId="0" applyFont="1" applyBorder="1" applyAlignment="1" applyProtection="1">
      <alignment vertical="center"/>
      <protection locked="0"/>
    </xf>
    <xf numFmtId="168" fontId="129" fillId="33" borderId="0" xfId="0" applyNumberFormat="1" applyFont="1" applyFill="1" applyAlignment="1" applyProtection="1">
      <alignment vertical="center"/>
      <protection locked="0"/>
    </xf>
    <xf numFmtId="0" fontId="127" fillId="33" borderId="0" xfId="0" applyFont="1" applyFill="1" applyAlignment="1" applyProtection="1">
      <alignment vertical="center"/>
      <protection locked="0"/>
    </xf>
    <xf numFmtId="0" fontId="126" fillId="33" borderId="33" xfId="0" applyFont="1" applyFill="1" applyBorder="1" applyAlignment="1" applyProtection="1">
      <alignment vertical="top"/>
      <protection locked="0"/>
    </xf>
    <xf numFmtId="0" fontId="127" fillId="33" borderId="0" xfId="0" applyFont="1" applyFill="1" applyProtection="1">
      <protection locked="0"/>
    </xf>
    <xf numFmtId="0" fontId="126" fillId="0" borderId="33" xfId="0" applyFont="1" applyBorder="1" applyProtection="1">
      <protection locked="0"/>
    </xf>
    <xf numFmtId="0" fontId="126" fillId="0" borderId="0" xfId="0" applyFont="1" applyProtection="1">
      <protection locked="0"/>
    </xf>
    <xf numFmtId="0" fontId="127" fillId="0" borderId="33" xfId="0" applyFont="1" applyBorder="1" applyProtection="1">
      <protection locked="0"/>
    </xf>
    <xf numFmtId="0" fontId="127" fillId="0" borderId="0" xfId="0" applyFont="1" applyProtection="1">
      <protection locked="0"/>
    </xf>
    <xf numFmtId="0" fontId="122" fillId="33" borderId="0" xfId="0" applyFont="1" applyFill="1" applyAlignment="1" applyProtection="1">
      <alignment vertical="center"/>
      <protection locked="0"/>
    </xf>
    <xf numFmtId="168" fontId="124" fillId="33" borderId="0" xfId="0" applyNumberFormat="1" applyFont="1" applyFill="1" applyAlignment="1" applyProtection="1">
      <alignment vertical="center"/>
      <protection locked="0"/>
    </xf>
    <xf numFmtId="168" fontId="124" fillId="33" borderId="33" xfId="0" applyNumberFormat="1" applyFont="1" applyFill="1" applyBorder="1" applyAlignment="1" applyProtection="1">
      <alignment vertical="center"/>
      <protection locked="0"/>
    </xf>
    <xf numFmtId="0" fontId="122" fillId="0" borderId="33" xfId="0" applyFont="1" applyBorder="1" applyAlignment="1" applyProtection="1">
      <alignment vertical="center"/>
      <protection locked="0"/>
    </xf>
    <xf numFmtId="0" fontId="122" fillId="0" borderId="0" xfId="0" applyFont="1" applyAlignment="1" applyProtection="1">
      <alignment vertical="center"/>
      <protection locked="0"/>
    </xf>
    <xf numFmtId="0" fontId="122" fillId="33" borderId="33" xfId="0" applyFont="1" applyFill="1" applyBorder="1" applyAlignment="1" applyProtection="1">
      <alignment vertical="center"/>
      <protection locked="0"/>
    </xf>
    <xf numFmtId="0" fontId="127" fillId="36" borderId="171" xfId="0" applyFont="1" applyFill="1" applyBorder="1" applyAlignment="1" applyProtection="1">
      <alignment horizontal="left" vertical="center" wrapText="1"/>
      <protection locked="0"/>
    </xf>
    <xf numFmtId="176" fontId="127" fillId="36" borderId="174" xfId="1" applyNumberFormat="1" applyFont="1" applyFill="1" applyBorder="1" applyAlignment="1" applyProtection="1">
      <alignment horizontal="right" vertical="center"/>
      <protection locked="0"/>
    </xf>
    <xf numFmtId="0" fontId="127" fillId="36" borderId="172" xfId="0" applyFont="1" applyFill="1" applyBorder="1" applyAlignment="1" applyProtection="1">
      <alignment horizontal="left" vertical="center" wrapText="1"/>
      <protection locked="0"/>
    </xf>
    <xf numFmtId="176" fontId="127" fillId="36" borderId="176" xfId="1" applyNumberFormat="1" applyFont="1" applyFill="1" applyBorder="1" applyAlignment="1" applyProtection="1">
      <alignment horizontal="right" vertical="center"/>
      <protection locked="0"/>
    </xf>
    <xf numFmtId="0" fontId="131" fillId="33" borderId="0" xfId="0" applyFont="1" applyFill="1" applyAlignment="1" applyProtection="1">
      <alignment vertical="center"/>
      <protection locked="0"/>
    </xf>
    <xf numFmtId="0" fontId="131" fillId="36" borderId="172" xfId="0" applyFont="1" applyFill="1" applyBorder="1" applyAlignment="1" applyProtection="1">
      <alignment horizontal="left" vertical="center" wrapText="1"/>
      <protection locked="0"/>
    </xf>
    <xf numFmtId="0" fontId="131" fillId="33" borderId="33" xfId="0" applyFont="1" applyFill="1" applyBorder="1" applyAlignment="1" applyProtection="1">
      <alignment vertical="center"/>
      <protection locked="0"/>
    </xf>
    <xf numFmtId="0" fontId="127" fillId="0" borderId="173" xfId="0" applyFont="1" applyBorder="1" applyAlignment="1" applyProtection="1">
      <alignment horizontal="left" vertical="center" wrapText="1"/>
      <protection locked="0"/>
    </xf>
    <xf numFmtId="176" fontId="127" fillId="36" borderId="171" xfId="1" applyNumberFormat="1" applyFont="1" applyFill="1" applyBorder="1" applyAlignment="1" applyProtection="1">
      <alignment horizontal="right" vertical="center"/>
      <protection locked="0"/>
    </xf>
    <xf numFmtId="176" fontId="127" fillId="36" borderId="171" xfId="1" applyNumberFormat="1" applyFont="1" applyFill="1" applyBorder="1" applyAlignment="1" applyProtection="1">
      <alignment horizontal="right" vertical="top"/>
      <protection locked="0"/>
    </xf>
    <xf numFmtId="176" fontId="127" fillId="36" borderId="172" xfId="1" applyNumberFormat="1" applyFont="1" applyFill="1" applyBorder="1" applyAlignment="1" applyProtection="1">
      <alignment horizontal="right" vertical="top"/>
      <protection locked="0"/>
    </xf>
    <xf numFmtId="0" fontId="131" fillId="0" borderId="0" xfId="0" applyFont="1" applyAlignment="1" applyProtection="1">
      <alignment vertical="center"/>
      <protection locked="0"/>
    </xf>
    <xf numFmtId="0" fontId="41" fillId="33" borderId="0" xfId="0" applyFont="1" applyFill="1" applyAlignment="1" applyProtection="1">
      <alignment vertical="top"/>
      <protection locked="0"/>
    </xf>
    <xf numFmtId="0" fontId="41" fillId="0" borderId="33" xfId="0" applyFont="1" applyBorder="1" applyAlignment="1" applyProtection="1">
      <alignment vertical="top"/>
      <protection locked="0"/>
    </xf>
    <xf numFmtId="0" fontId="127" fillId="36" borderId="215" xfId="0" applyFont="1" applyFill="1" applyBorder="1" applyAlignment="1" applyProtection="1">
      <alignment horizontal="left" vertical="center" wrapText="1"/>
      <protection locked="0"/>
    </xf>
    <xf numFmtId="176" fontId="127" fillId="36" borderId="215" xfId="1" applyNumberFormat="1" applyFont="1" applyFill="1" applyBorder="1" applyAlignment="1" applyProtection="1">
      <alignment horizontal="right" vertical="center"/>
      <protection locked="0"/>
    </xf>
    <xf numFmtId="0" fontId="128" fillId="36" borderId="171" xfId="0" applyFont="1" applyFill="1" applyBorder="1" applyAlignment="1" applyProtection="1">
      <alignment horizontal="left" vertical="top" wrapText="1"/>
      <protection locked="0"/>
    </xf>
    <xf numFmtId="0" fontId="128" fillId="36" borderId="172" xfId="0" applyFont="1" applyFill="1" applyBorder="1" applyAlignment="1" applyProtection="1">
      <alignment horizontal="left" vertical="top" wrapText="1"/>
      <protection locked="0"/>
    </xf>
    <xf numFmtId="0" fontId="128" fillId="0" borderId="173" xfId="0" applyFont="1" applyBorder="1" applyAlignment="1" applyProtection="1">
      <alignment horizontal="left" vertical="top" wrapText="1"/>
      <protection locked="0"/>
    </xf>
    <xf numFmtId="0" fontId="0" fillId="33" borderId="0" xfId="0" applyFill="1" applyProtection="1">
      <protection locked="0"/>
    </xf>
    <xf numFmtId="0" fontId="40" fillId="33" borderId="0" xfId="0" applyFont="1" applyFill="1" applyProtection="1">
      <protection locked="0"/>
    </xf>
    <xf numFmtId="0" fontId="94" fillId="74" borderId="44" xfId="0" applyFont="1" applyFill="1" applyBorder="1" applyAlignment="1">
      <alignment horizontal="center" vertical="center" wrapText="1"/>
    </xf>
    <xf numFmtId="0" fontId="41" fillId="33" borderId="34" xfId="0" applyFont="1" applyFill="1" applyBorder="1"/>
    <xf numFmtId="0" fontId="41" fillId="34" borderId="42" xfId="0" applyFont="1" applyFill="1" applyBorder="1"/>
    <xf numFmtId="0" fontId="41" fillId="34" borderId="0" xfId="0" applyFont="1" applyFill="1"/>
    <xf numFmtId="0" fontId="41" fillId="34" borderId="35" xfId="0" applyFont="1" applyFill="1" applyBorder="1"/>
    <xf numFmtId="0" fontId="42" fillId="33" borderId="34" xfId="0" applyFont="1" applyFill="1" applyBorder="1" applyAlignment="1">
      <alignment vertical="center"/>
    </xf>
    <xf numFmtId="0" fontId="41" fillId="34" borderId="42" xfId="0" applyFont="1" applyFill="1" applyBorder="1" applyAlignment="1">
      <alignment horizontal="left" vertical="center" wrapText="1" indent="1"/>
    </xf>
    <xf numFmtId="0" fontId="41" fillId="34" borderId="0" xfId="0" applyFont="1" applyFill="1" applyAlignment="1">
      <alignment horizontal="left" vertical="center" wrapText="1" indent="1"/>
    </xf>
    <xf numFmtId="0" fontId="41" fillId="34" borderId="35" xfId="0" applyFont="1" applyFill="1" applyBorder="1" applyAlignment="1">
      <alignment horizontal="left" vertical="center" wrapText="1" indent="1"/>
    </xf>
    <xf numFmtId="0" fontId="38" fillId="34" borderId="42" xfId="0" applyFont="1" applyFill="1" applyBorder="1" applyAlignment="1">
      <alignment horizontal="left" indent="1"/>
    </xf>
    <xf numFmtId="0" fontId="39" fillId="34" borderId="0" xfId="0" applyFont="1" applyFill="1" applyAlignment="1">
      <alignment horizontal="left" indent="1"/>
    </xf>
    <xf numFmtId="0" fontId="41" fillId="34" borderId="0" xfId="0" applyFont="1" applyFill="1" applyAlignment="1">
      <alignment horizontal="left" indent="1"/>
    </xf>
    <xf numFmtId="0" fontId="41" fillId="34" borderId="35" xfId="0" applyFont="1" applyFill="1" applyBorder="1" applyAlignment="1">
      <alignment horizontal="left" indent="1"/>
    </xf>
    <xf numFmtId="0" fontId="39" fillId="74" borderId="42" xfId="0" applyFont="1" applyFill="1" applyBorder="1" applyAlignment="1">
      <alignment horizontal="left" indent="1"/>
    </xf>
    <xf numFmtId="0" fontId="39" fillId="74" borderId="0" xfId="0" applyFont="1" applyFill="1" applyAlignment="1">
      <alignment horizontal="left" indent="1"/>
    </xf>
    <xf numFmtId="0" fontId="41" fillId="74" borderId="0" xfId="0" applyFont="1" applyFill="1" applyAlignment="1">
      <alignment horizontal="left" indent="1"/>
    </xf>
    <xf numFmtId="0" fontId="41" fillId="74" borderId="35" xfId="0" applyFont="1" applyFill="1" applyBorder="1" applyAlignment="1">
      <alignment horizontal="left" indent="1"/>
    </xf>
    <xf numFmtId="0" fontId="60" fillId="74" borderId="0" xfId="0" applyFont="1" applyFill="1" applyAlignment="1">
      <alignment horizontal="left" vertical="center" indent="1"/>
    </xf>
    <xf numFmtId="0" fontId="43" fillId="74" borderId="0" xfId="0" applyFont="1" applyFill="1" applyAlignment="1">
      <alignment horizontal="left" vertical="center" indent="1"/>
    </xf>
    <xf numFmtId="0" fontId="39" fillId="33" borderId="36" xfId="0" applyFont="1" applyFill="1" applyBorder="1" applyAlignment="1">
      <alignment vertical="center"/>
    </xf>
    <xf numFmtId="0" fontId="39" fillId="74" borderId="43" xfId="0" applyFont="1" applyFill="1" applyBorder="1" applyAlignment="1">
      <alignment horizontal="left" vertical="top" indent="1"/>
    </xf>
    <xf numFmtId="0" fontId="39" fillId="74" borderId="37" xfId="0" applyFont="1" applyFill="1" applyBorder="1" applyAlignment="1">
      <alignment horizontal="left" vertical="center" indent="1"/>
    </xf>
    <xf numFmtId="0" fontId="39" fillId="74" borderId="38" xfId="0" applyFont="1" applyFill="1" applyBorder="1" applyAlignment="1">
      <alignment horizontal="left" vertical="center" indent="1"/>
    </xf>
    <xf numFmtId="44" fontId="127" fillId="0" borderId="181" xfId="1" applyFont="1" applyFill="1" applyBorder="1" applyAlignment="1" applyProtection="1">
      <alignment horizontal="left" vertical="center"/>
    </xf>
    <xf numFmtId="44" fontId="127" fillId="0" borderId="183" xfId="1" applyFont="1" applyFill="1" applyBorder="1" applyAlignment="1" applyProtection="1">
      <alignment horizontal="left" vertical="center"/>
    </xf>
    <xf numFmtId="44" fontId="52" fillId="35" borderId="18" xfId="1" applyFont="1" applyFill="1" applyBorder="1" applyAlignment="1" applyProtection="1">
      <alignment horizontal="right" vertical="center" indent="1"/>
    </xf>
    <xf numFmtId="44" fontId="52" fillId="0" borderId="0" xfId="1" applyFont="1" applyAlignment="1" applyProtection="1"/>
    <xf numFmtId="44" fontId="34" fillId="0" borderId="199" xfId="1" applyFont="1" applyFill="1" applyBorder="1" applyAlignment="1" applyProtection="1">
      <alignment horizontal="right" vertical="top" indent="1"/>
    </xf>
    <xf numFmtId="44" fontId="34" fillId="0" borderId="200" xfId="1" applyFont="1" applyFill="1" applyBorder="1" applyAlignment="1" applyProtection="1">
      <alignment horizontal="right" vertical="top" indent="1"/>
    </xf>
    <xf numFmtId="44" fontId="34" fillId="0" borderId="201" xfId="1" applyFont="1" applyFill="1" applyBorder="1" applyAlignment="1" applyProtection="1">
      <alignment horizontal="right" vertical="top" indent="1"/>
    </xf>
    <xf numFmtId="44" fontId="34" fillId="0" borderId="202" xfId="1" applyFont="1" applyFill="1" applyBorder="1" applyProtection="1"/>
    <xf numFmtId="44" fontId="34" fillId="72" borderId="189" xfId="1" applyFont="1" applyFill="1" applyBorder="1" applyAlignment="1" applyProtection="1">
      <alignment horizontal="right" vertical="top" indent="1"/>
    </xf>
    <xf numFmtId="44" fontId="34" fillId="72" borderId="95" xfId="1" applyFont="1" applyFill="1" applyBorder="1" applyAlignment="1" applyProtection="1">
      <alignment horizontal="right" vertical="top" indent="1"/>
    </xf>
    <xf numFmtId="44" fontId="34" fillId="0" borderId="95" xfId="1" applyFont="1" applyFill="1" applyBorder="1" applyAlignment="1" applyProtection="1">
      <alignment horizontal="right" vertical="top" indent="1"/>
    </xf>
    <xf numFmtId="44" fontId="36" fillId="34" borderId="96" xfId="1" applyFont="1" applyFill="1" applyBorder="1" applyAlignment="1" applyProtection="1">
      <alignment horizontal="right" vertical="top" indent="1"/>
    </xf>
    <xf numFmtId="9" fontId="34" fillId="0" borderId="97" xfId="2" applyFont="1" applyFill="1" applyBorder="1" applyAlignment="1" applyProtection="1">
      <alignment horizontal="center" vertical="top"/>
    </xf>
    <xf numFmtId="44" fontId="34" fillId="72" borderId="94" xfId="1" applyFont="1" applyFill="1" applyBorder="1" applyAlignment="1" applyProtection="1">
      <alignment vertical="top"/>
    </xf>
    <xf numFmtId="0" fontId="94" fillId="33" borderId="0" xfId="0" applyFont="1" applyFill="1" applyProtection="1">
      <protection locked="0"/>
    </xf>
    <xf numFmtId="0" fontId="96" fillId="33" borderId="0" xfId="0" applyFont="1" applyFill="1" applyProtection="1">
      <protection locked="0"/>
    </xf>
    <xf numFmtId="0" fontId="94" fillId="0" borderId="0" xfId="0" applyFont="1" applyProtection="1">
      <protection locked="0"/>
    </xf>
    <xf numFmtId="0" fontId="46" fillId="33" borderId="0" xfId="0" applyFont="1" applyFill="1" applyProtection="1">
      <protection locked="0"/>
    </xf>
    <xf numFmtId="0" fontId="44" fillId="0" borderId="0" xfId="0" applyFont="1" applyProtection="1">
      <protection locked="0"/>
    </xf>
    <xf numFmtId="3" fontId="55" fillId="36" borderId="117" xfId="0" applyNumberFormat="1" applyFont="1" applyFill="1" applyBorder="1" applyAlignment="1" applyProtection="1">
      <alignment horizontal="right" vertical="top" indent="2"/>
      <protection locked="0"/>
    </xf>
    <xf numFmtId="0" fontId="56" fillId="36" borderId="118" xfId="0" applyFont="1" applyFill="1" applyBorder="1" applyAlignment="1" applyProtection="1">
      <alignment vertical="top" wrapText="1"/>
      <protection locked="0"/>
    </xf>
    <xf numFmtId="0" fontId="58" fillId="36" borderId="118" xfId="0" applyFont="1" applyFill="1" applyBorder="1" applyAlignment="1" applyProtection="1">
      <alignment horizontal="left" vertical="top" wrapText="1"/>
      <protection locked="0"/>
    </xf>
    <xf numFmtId="3" fontId="55" fillId="36" borderId="119" xfId="0" applyNumberFormat="1" applyFont="1" applyFill="1" applyBorder="1" applyAlignment="1" applyProtection="1">
      <alignment horizontal="right" vertical="top" indent="2"/>
      <protection locked="0"/>
    </xf>
    <xf numFmtId="0" fontId="56" fillId="36" borderId="120" xfId="0" applyFont="1" applyFill="1" applyBorder="1" applyAlignment="1" applyProtection="1">
      <alignment vertical="top" wrapText="1"/>
      <protection locked="0"/>
    </xf>
    <xf numFmtId="0" fontId="58" fillId="36" borderId="120" xfId="0" applyFont="1" applyFill="1" applyBorder="1" applyAlignment="1" applyProtection="1">
      <alignment horizontal="left" vertical="top" wrapText="1"/>
      <protection locked="0"/>
    </xf>
    <xf numFmtId="0" fontId="58" fillId="36" borderId="120" xfId="0" applyFont="1" applyFill="1" applyBorder="1" applyAlignment="1" applyProtection="1">
      <alignment vertical="top" wrapText="1"/>
      <protection locked="0"/>
    </xf>
    <xf numFmtId="3" fontId="55" fillId="36" borderId="121" xfId="0" applyNumberFormat="1" applyFont="1" applyFill="1" applyBorder="1" applyAlignment="1" applyProtection="1">
      <alignment horizontal="right" vertical="top" indent="2"/>
      <protection locked="0"/>
    </xf>
    <xf numFmtId="0" fontId="56" fillId="36" borderId="122" xfId="0" applyFont="1" applyFill="1" applyBorder="1" applyAlignment="1" applyProtection="1">
      <alignment vertical="top" wrapText="1"/>
      <protection locked="0"/>
    </xf>
    <xf numFmtId="0" fontId="58" fillId="36" borderId="122" xfId="0" applyFont="1" applyFill="1" applyBorder="1" applyAlignment="1" applyProtection="1">
      <alignment horizontal="left" vertical="top" wrapText="1"/>
      <protection locked="0"/>
    </xf>
    <xf numFmtId="0" fontId="58" fillId="36" borderId="122" xfId="0" applyFont="1" applyFill="1" applyBorder="1" applyAlignment="1" applyProtection="1">
      <alignment vertical="top" wrapText="1"/>
      <protection locked="0"/>
    </xf>
    <xf numFmtId="0" fontId="108" fillId="36" borderId="141" xfId="0" applyFont="1" applyFill="1" applyBorder="1" applyAlignment="1" applyProtection="1">
      <alignment horizontal="left" vertical="top" wrapText="1" indent="1"/>
      <protection locked="0"/>
    </xf>
    <xf numFmtId="0" fontId="108" fillId="36" borderId="142" xfId="0" applyFont="1" applyFill="1" applyBorder="1" applyAlignment="1" applyProtection="1">
      <alignment horizontal="left" vertical="top" wrapText="1" indent="1"/>
      <protection locked="0"/>
    </xf>
    <xf numFmtId="0" fontId="108" fillId="36" borderId="142" xfId="0" applyFont="1" applyFill="1" applyBorder="1" applyAlignment="1" applyProtection="1">
      <alignment horizontal="center" vertical="top" wrapText="1"/>
      <protection locked="0"/>
    </xf>
    <xf numFmtId="0" fontId="108" fillId="36" borderId="143" xfId="0" applyFont="1" applyFill="1" applyBorder="1" applyAlignment="1" applyProtection="1">
      <alignment horizontal="right" vertical="top" wrapText="1" indent="4"/>
      <protection locked="0"/>
    </xf>
    <xf numFmtId="0" fontId="108" fillId="36" borderId="144" xfId="0" applyFont="1" applyFill="1" applyBorder="1" applyAlignment="1" applyProtection="1">
      <alignment horizontal="left" vertical="top" wrapText="1" indent="1"/>
      <protection locked="0"/>
    </xf>
    <xf numFmtId="0" fontId="108" fillId="36" borderId="145" xfId="0" applyFont="1" applyFill="1" applyBorder="1" applyAlignment="1" applyProtection="1">
      <alignment horizontal="left" vertical="top" wrapText="1" indent="1"/>
      <protection locked="0"/>
    </xf>
    <xf numFmtId="0" fontId="108" fillId="36" borderId="145" xfId="0" applyFont="1" applyFill="1" applyBorder="1" applyAlignment="1" applyProtection="1">
      <alignment horizontal="center" vertical="top" wrapText="1"/>
      <protection locked="0"/>
    </xf>
    <xf numFmtId="0" fontId="108" fillId="36" borderId="146" xfId="0" applyFont="1" applyFill="1" applyBorder="1" applyAlignment="1" applyProtection="1">
      <alignment horizontal="right" vertical="top" wrapText="1" indent="4"/>
      <protection locked="0"/>
    </xf>
    <xf numFmtId="0" fontId="108" fillId="36" borderId="147" xfId="0" applyFont="1" applyFill="1" applyBorder="1" applyAlignment="1" applyProtection="1">
      <alignment horizontal="left" vertical="top" wrapText="1" indent="1"/>
      <protection locked="0"/>
    </xf>
    <xf numFmtId="0" fontId="108" fillId="36" borderId="148" xfId="0" applyFont="1" applyFill="1" applyBorder="1" applyAlignment="1" applyProtection="1">
      <alignment horizontal="left" vertical="top" wrapText="1" indent="1"/>
      <protection locked="0"/>
    </xf>
    <xf numFmtId="0" fontId="108" fillId="36" borderId="148" xfId="0" applyFont="1" applyFill="1" applyBorder="1" applyAlignment="1" applyProtection="1">
      <alignment horizontal="center" vertical="top" wrapText="1"/>
      <protection locked="0"/>
    </xf>
    <xf numFmtId="0" fontId="108" fillId="36" borderId="149" xfId="0" applyFont="1" applyFill="1" applyBorder="1" applyAlignment="1" applyProtection="1">
      <alignment horizontal="right" vertical="top" wrapText="1" indent="4"/>
      <protection locked="0"/>
    </xf>
    <xf numFmtId="44" fontId="127" fillId="36" borderId="174" xfId="1" applyFont="1" applyFill="1" applyBorder="1" applyAlignment="1" applyProtection="1">
      <alignment horizontal="right" vertical="center"/>
      <protection locked="0"/>
    </xf>
    <xf numFmtId="44" fontId="127" fillId="36" borderId="175" xfId="1" applyFont="1" applyFill="1" applyBorder="1" applyAlignment="1" applyProtection="1">
      <alignment horizontal="right" vertical="center"/>
      <protection locked="0"/>
    </xf>
    <xf numFmtId="44" fontId="127" fillId="36" borderId="176" xfId="1" applyFont="1" applyFill="1" applyBorder="1" applyAlignment="1" applyProtection="1">
      <alignment horizontal="right" vertical="center"/>
      <protection locked="0"/>
    </xf>
    <xf numFmtId="44" fontId="127" fillId="36" borderId="177" xfId="1" applyFont="1" applyFill="1" applyBorder="1" applyAlignment="1" applyProtection="1">
      <alignment horizontal="right" vertical="center"/>
      <protection locked="0"/>
    </xf>
    <xf numFmtId="44" fontId="127" fillId="36" borderId="171" xfId="1" applyFont="1" applyFill="1" applyBorder="1" applyAlignment="1" applyProtection="1">
      <alignment horizontal="right" vertical="center"/>
      <protection locked="0"/>
    </xf>
    <xf numFmtId="44" fontId="127" fillId="36" borderId="166" xfId="1" applyFont="1" applyFill="1" applyBorder="1" applyAlignment="1" applyProtection="1">
      <alignment horizontal="right" vertical="center"/>
      <protection locked="0"/>
    </xf>
    <xf numFmtId="44" fontId="127" fillId="36" borderId="171" xfId="1" applyFont="1" applyFill="1" applyBorder="1" applyAlignment="1" applyProtection="1">
      <alignment horizontal="right" vertical="top"/>
      <protection locked="0"/>
    </xf>
    <xf numFmtId="44" fontId="127" fillId="36" borderId="166" xfId="1" applyFont="1" applyFill="1" applyBorder="1" applyAlignment="1" applyProtection="1">
      <alignment horizontal="right" vertical="top"/>
      <protection locked="0"/>
    </xf>
    <xf numFmtId="44" fontId="127" fillId="36" borderId="172" xfId="1" applyFont="1" applyFill="1" applyBorder="1" applyAlignment="1" applyProtection="1">
      <alignment horizontal="right" vertical="top"/>
      <protection locked="0"/>
    </xf>
    <xf numFmtId="44" fontId="127" fillId="36" borderId="168" xfId="1" applyFont="1" applyFill="1" applyBorder="1" applyAlignment="1" applyProtection="1">
      <alignment horizontal="right" vertical="top"/>
      <protection locked="0"/>
    </xf>
    <xf numFmtId="0" fontId="100" fillId="33" borderId="58" xfId="0" applyFont="1" applyFill="1" applyBorder="1" applyAlignment="1" applyProtection="1">
      <alignment horizontal="center" vertical="center" wrapText="1"/>
      <protection locked="0"/>
    </xf>
    <xf numFmtId="0" fontId="45" fillId="34" borderId="127" xfId="0" applyFont="1" applyFill="1" applyBorder="1" applyAlignment="1" applyProtection="1">
      <alignment horizontal="center" vertical="center"/>
      <protection locked="0"/>
    </xf>
    <xf numFmtId="0" fontId="47" fillId="34" borderId="66" xfId="0" applyFont="1" applyFill="1" applyBorder="1" applyProtection="1">
      <protection locked="0"/>
    </xf>
    <xf numFmtId="0" fontId="47" fillId="34" borderId="0" xfId="0" applyFont="1" applyFill="1" applyProtection="1">
      <protection locked="0"/>
    </xf>
    <xf numFmtId="0" fontId="44" fillId="34" borderId="0" xfId="0" applyFont="1" applyFill="1" applyProtection="1">
      <protection locked="0"/>
    </xf>
    <xf numFmtId="0" fontId="44" fillId="34" borderId="126" xfId="0" applyFont="1" applyFill="1" applyBorder="1" applyProtection="1">
      <protection locked="0"/>
    </xf>
    <xf numFmtId="0" fontId="45" fillId="34" borderId="128" xfId="0" applyFont="1" applyFill="1" applyBorder="1" applyAlignment="1" applyProtection="1">
      <alignment horizontal="center" vertical="center"/>
      <protection locked="0"/>
    </xf>
    <xf numFmtId="0" fontId="45" fillId="0" borderId="129" xfId="0" applyFont="1" applyBorder="1" applyAlignment="1" applyProtection="1">
      <alignment vertical="center"/>
      <protection locked="0"/>
    </xf>
    <xf numFmtId="0" fontId="47" fillId="34" borderId="130" xfId="0" applyFont="1" applyFill="1" applyBorder="1" applyProtection="1">
      <protection locked="0"/>
    </xf>
    <xf numFmtId="0" fontId="47" fillId="34" borderId="131" xfId="0" applyFont="1" applyFill="1" applyBorder="1" applyProtection="1">
      <protection locked="0"/>
    </xf>
    <xf numFmtId="0" fontId="50" fillId="34" borderId="132" xfId="0" applyFont="1" applyFill="1" applyBorder="1" applyAlignment="1" applyProtection="1">
      <alignment horizontal="right" vertical="center" indent="1"/>
      <protection locked="0"/>
    </xf>
    <xf numFmtId="165" fontId="49" fillId="0" borderId="133" xfId="0" applyNumberFormat="1" applyFont="1" applyBorder="1" applyAlignment="1" applyProtection="1">
      <alignment horizontal="center" vertical="center"/>
      <protection locked="0"/>
    </xf>
    <xf numFmtId="0" fontId="49" fillId="34" borderId="134" xfId="0" applyFont="1" applyFill="1" applyBorder="1" applyAlignment="1" applyProtection="1">
      <alignment horizontal="right" vertical="center" indent="1"/>
      <protection locked="0"/>
    </xf>
    <xf numFmtId="0" fontId="49" fillId="0" borderId="135" xfId="0" applyFont="1" applyBorder="1" applyAlignment="1" applyProtection="1">
      <alignment horizontal="center" vertical="center"/>
      <protection locked="0"/>
    </xf>
    <xf numFmtId="0" fontId="44" fillId="34" borderId="136" xfId="0" applyFont="1" applyFill="1" applyBorder="1" applyProtection="1">
      <protection locked="0"/>
    </xf>
    <xf numFmtId="0" fontId="44" fillId="34" borderId="131" xfId="0" applyFont="1" applyFill="1" applyBorder="1" applyProtection="1">
      <protection locked="0"/>
    </xf>
    <xf numFmtId="0" fontId="44" fillId="34" borderId="137" xfId="0" applyFont="1" applyFill="1" applyBorder="1" applyProtection="1">
      <protection locked="0"/>
    </xf>
    <xf numFmtId="0" fontId="56" fillId="34" borderId="45" xfId="0" applyFont="1" applyFill="1" applyBorder="1" applyAlignment="1" applyProtection="1">
      <alignment horizontal="center" vertical="center" wrapText="1"/>
      <protection locked="0"/>
    </xf>
    <xf numFmtId="0" fontId="56" fillId="34" borderId="115" xfId="0" applyFont="1" applyFill="1" applyBorder="1" applyAlignment="1" applyProtection="1">
      <alignment horizontal="center" vertical="center" wrapText="1"/>
      <protection locked="0"/>
    </xf>
    <xf numFmtId="0" fontId="56" fillId="34" borderId="61" xfId="0" applyFont="1" applyFill="1" applyBorder="1" applyAlignment="1" applyProtection="1">
      <alignment horizontal="center" vertical="center" wrapText="1"/>
      <protection locked="0"/>
    </xf>
    <xf numFmtId="0" fontId="114" fillId="34" borderId="226" xfId="0" applyFont="1" applyFill="1" applyBorder="1" applyAlignment="1" applyProtection="1">
      <alignment horizontal="center" vertical="center" wrapText="1"/>
      <protection locked="0"/>
    </xf>
    <xf numFmtId="0" fontId="114" fillId="34" borderId="61" xfId="0" applyFont="1" applyFill="1" applyBorder="1" applyAlignment="1" applyProtection="1">
      <alignment horizontal="center" vertical="center" wrapText="1"/>
      <protection locked="0"/>
    </xf>
    <xf numFmtId="0" fontId="56" fillId="34" borderId="227" xfId="0" applyFont="1" applyFill="1" applyBorder="1" applyAlignment="1" applyProtection="1">
      <alignment horizontal="center" vertical="center" wrapText="1"/>
      <protection locked="0"/>
    </xf>
    <xf numFmtId="0" fontId="56" fillId="34" borderId="228" xfId="0" applyFont="1" applyFill="1" applyBorder="1" applyAlignment="1" applyProtection="1">
      <alignment horizontal="center" vertical="center" wrapText="1"/>
      <protection locked="0"/>
    </xf>
    <xf numFmtId="0" fontId="53" fillId="36" borderId="17" xfId="0" applyFont="1" applyFill="1" applyBorder="1" applyProtection="1">
      <protection locked="0"/>
    </xf>
    <xf numFmtId="0" fontId="102" fillId="33" borderId="0" xfId="0" applyFont="1" applyFill="1" applyAlignment="1" applyProtection="1">
      <alignment vertical="center"/>
      <protection locked="0"/>
    </xf>
    <xf numFmtId="0" fontId="20" fillId="33" borderId="0" xfId="0" applyFont="1" applyFill="1" applyProtection="1">
      <protection locked="0"/>
    </xf>
    <xf numFmtId="0" fontId="47" fillId="33" borderId="235" xfId="0" applyFont="1" applyFill="1" applyBorder="1" applyProtection="1">
      <protection locked="0"/>
    </xf>
    <xf numFmtId="0" fontId="47" fillId="33" borderId="236" xfId="0" applyFont="1" applyFill="1" applyBorder="1" applyProtection="1">
      <protection locked="0"/>
    </xf>
    <xf numFmtId="0" fontId="146" fillId="33" borderId="237" xfId="0" applyFont="1" applyFill="1" applyBorder="1" applyAlignment="1" applyProtection="1">
      <alignment vertical="top" wrapText="1"/>
      <protection locked="0"/>
    </xf>
    <xf numFmtId="0" fontId="146" fillId="33" borderId="238" xfId="0" applyFont="1" applyFill="1" applyBorder="1" applyAlignment="1" applyProtection="1">
      <alignment vertical="top" wrapText="1"/>
      <protection locked="0"/>
    </xf>
    <xf numFmtId="0" fontId="146" fillId="0" borderId="0" xfId="0" applyFont="1" applyAlignment="1" applyProtection="1">
      <alignment vertical="top" wrapText="1"/>
      <protection locked="0"/>
    </xf>
    <xf numFmtId="0" fontId="92" fillId="33" borderId="230" xfId="0" applyFont="1" applyFill="1" applyBorder="1" applyAlignment="1" applyProtection="1">
      <alignment horizontal="left" indent="2"/>
      <protection locked="0"/>
    </xf>
    <xf numFmtId="0" fontId="47" fillId="33" borderId="187" xfId="0" applyFont="1" applyFill="1" applyBorder="1" applyProtection="1">
      <protection locked="0"/>
    </xf>
    <xf numFmtId="0" fontId="56" fillId="33" borderId="187" xfId="0" applyFont="1" applyFill="1" applyBorder="1" applyAlignment="1" applyProtection="1">
      <alignment wrapText="1"/>
      <protection locked="0"/>
    </xf>
    <xf numFmtId="0" fontId="0" fillId="33" borderId="187" xfId="0" applyFill="1" applyBorder="1" applyProtection="1">
      <protection locked="0"/>
    </xf>
    <xf numFmtId="0" fontId="0" fillId="33" borderId="239" xfId="0" applyFill="1" applyBorder="1" applyProtection="1">
      <protection locked="0"/>
    </xf>
    <xf numFmtId="0" fontId="104" fillId="33" borderId="230" xfId="0" applyFont="1" applyFill="1" applyBorder="1" applyAlignment="1" applyProtection="1">
      <alignment horizontal="left" indent="3"/>
      <protection locked="0"/>
    </xf>
    <xf numFmtId="0" fontId="93" fillId="33" borderId="230" xfId="0" applyFont="1" applyFill="1" applyBorder="1" applyAlignment="1" applyProtection="1">
      <alignment horizontal="left" vertical="center" indent="3"/>
      <protection locked="0"/>
    </xf>
    <xf numFmtId="0" fontId="47" fillId="33" borderId="187" xfId="0" applyFont="1" applyFill="1" applyBorder="1" applyAlignment="1" applyProtection="1">
      <alignment vertical="center"/>
      <protection locked="0"/>
    </xf>
    <xf numFmtId="0" fontId="56" fillId="33" borderId="187" xfId="0" applyFont="1" applyFill="1" applyBorder="1" applyAlignment="1" applyProtection="1">
      <alignment vertical="center" wrapText="1"/>
      <protection locked="0"/>
    </xf>
    <xf numFmtId="0" fontId="47" fillId="33" borderId="229" xfId="0" applyFont="1" applyFill="1" applyBorder="1" applyAlignment="1" applyProtection="1">
      <alignment vertical="center"/>
      <protection locked="0"/>
    </xf>
    <xf numFmtId="0" fontId="56" fillId="33" borderId="229" xfId="0" applyFont="1" applyFill="1" applyBorder="1" applyAlignment="1" applyProtection="1">
      <alignment vertical="center" wrapText="1"/>
      <protection locked="0"/>
    </xf>
    <xf numFmtId="0" fontId="0" fillId="33" borderId="229" xfId="0" applyFill="1" applyBorder="1" applyProtection="1">
      <protection locked="0"/>
    </xf>
    <xf numFmtId="0" fontId="0" fillId="33" borderId="240" xfId="0" applyFill="1" applyBorder="1" applyProtection="1">
      <protection locked="0"/>
    </xf>
    <xf numFmtId="0" fontId="47" fillId="33" borderId="241" xfId="0" applyFont="1" applyFill="1" applyBorder="1" applyProtection="1">
      <protection locked="0"/>
    </xf>
    <xf numFmtId="0" fontId="47" fillId="33" borderId="242" xfId="0" applyFont="1" applyFill="1" applyBorder="1" applyProtection="1">
      <protection locked="0"/>
    </xf>
    <xf numFmtId="0" fontId="56" fillId="33" borderId="242" xfId="0" applyFont="1" applyFill="1" applyBorder="1" applyAlignment="1" applyProtection="1">
      <alignment wrapText="1"/>
      <protection locked="0"/>
    </xf>
    <xf numFmtId="0" fontId="0" fillId="33" borderId="242" xfId="0" applyFill="1" applyBorder="1" applyProtection="1">
      <protection locked="0"/>
    </xf>
    <xf numFmtId="0" fontId="0" fillId="33" borderId="243" xfId="0" applyFill="1" applyBorder="1" applyProtection="1">
      <protection locked="0"/>
    </xf>
    <xf numFmtId="0" fontId="101" fillId="34" borderId="138" xfId="0" applyFont="1" applyFill="1" applyBorder="1" applyAlignment="1" applyProtection="1">
      <alignment horizontal="left" vertical="center" wrapText="1" indent="1"/>
      <protection locked="0"/>
    </xf>
    <xf numFmtId="0" fontId="101" fillId="34" borderId="139" xfId="0" applyFont="1" applyFill="1" applyBorder="1" applyAlignment="1" applyProtection="1">
      <alignment horizontal="left" vertical="center" wrapText="1" indent="1"/>
      <protection locked="0"/>
    </xf>
    <xf numFmtId="0" fontId="101" fillId="34" borderId="139" xfId="0" applyFont="1" applyFill="1" applyBorder="1" applyAlignment="1" applyProtection="1">
      <alignment horizontal="center" vertical="center" wrapText="1"/>
      <protection locked="0"/>
    </xf>
    <xf numFmtId="0" fontId="101" fillId="34" borderId="140" xfId="0" applyFont="1" applyFill="1" applyBorder="1" applyAlignment="1" applyProtection="1">
      <alignment horizontal="center" vertical="center" wrapText="1"/>
      <protection locked="0"/>
    </xf>
    <xf numFmtId="0" fontId="58" fillId="36" borderId="251" xfId="0" applyFont="1" applyFill="1" applyBorder="1" applyAlignment="1">
      <alignment horizontal="left" vertical="top" wrapText="1"/>
    </xf>
    <xf numFmtId="0" fontId="58" fillId="36" borderId="251" xfId="0" applyFont="1" applyFill="1" applyBorder="1" applyAlignment="1">
      <alignment vertical="top" wrapText="1"/>
    </xf>
    <xf numFmtId="44" fontId="58" fillId="36" borderId="251" xfId="1" applyFont="1" applyFill="1" applyBorder="1" applyAlignment="1">
      <alignment vertical="top" wrapText="1"/>
    </xf>
    <xf numFmtId="0" fontId="55" fillId="36" borderId="251" xfId="0" applyFont="1" applyFill="1" applyBorder="1" applyAlignment="1">
      <alignment horizontal="right" vertical="top"/>
    </xf>
    <xf numFmtId="0" fontId="55" fillId="36" borderId="251" xfId="1" applyNumberFormat="1" applyFont="1" applyFill="1" applyBorder="1" applyAlignment="1">
      <alignment horizontal="center" vertical="top"/>
    </xf>
    <xf numFmtId="44" fontId="58" fillId="36" borderId="252" xfId="2" applyNumberFormat="1" applyFont="1" applyFill="1" applyBorder="1" applyAlignment="1">
      <alignment horizontal="center" vertical="top"/>
    </xf>
    <xf numFmtId="9" fontId="58" fillId="36" borderId="253" xfId="2" applyFont="1" applyFill="1" applyBorder="1" applyAlignment="1">
      <alignment horizontal="center" vertical="top"/>
    </xf>
    <xf numFmtId="0" fontId="58" fillId="36" borderId="254" xfId="0" applyFont="1" applyFill="1" applyBorder="1" applyAlignment="1">
      <alignment horizontal="left" vertical="top" wrapText="1"/>
    </xf>
    <xf numFmtId="0" fontId="58" fillId="36" borderId="254" xfId="0" applyFont="1" applyFill="1" applyBorder="1" applyAlignment="1">
      <alignment vertical="top" wrapText="1"/>
    </xf>
    <xf numFmtId="44" fontId="58" fillId="36" borderId="254" xfId="1" applyFont="1" applyFill="1" applyBorder="1" applyAlignment="1">
      <alignment vertical="top" wrapText="1"/>
    </xf>
    <xf numFmtId="0" fontId="55" fillId="36" borderId="254" xfId="0" applyFont="1" applyFill="1" applyBorder="1" applyAlignment="1">
      <alignment horizontal="right" vertical="top"/>
    </xf>
    <xf numFmtId="0" fontId="55" fillId="36" borderId="254" xfId="1" applyNumberFormat="1" applyFont="1" applyFill="1" applyBorder="1" applyAlignment="1">
      <alignment horizontal="center" vertical="top"/>
    </xf>
    <xf numFmtId="44" fontId="58" fillId="36" borderId="255" xfId="2" applyNumberFormat="1" applyFont="1" applyFill="1" applyBorder="1" applyAlignment="1">
      <alignment horizontal="center" vertical="top"/>
    </xf>
    <xf numFmtId="9" fontId="58" fillId="36" borderId="256" xfId="2" applyFont="1" applyFill="1" applyBorder="1" applyAlignment="1">
      <alignment horizontal="center" vertical="top"/>
    </xf>
    <xf numFmtId="0" fontId="58" fillId="36" borderId="257" xfId="0" applyFont="1" applyFill="1" applyBorder="1" applyAlignment="1">
      <alignment horizontal="left" vertical="top" wrapText="1"/>
    </xf>
    <xf numFmtId="0" fontId="58" fillId="36" borderId="258" xfId="0" applyFont="1" applyFill="1" applyBorder="1" applyAlignment="1">
      <alignment vertical="top" wrapText="1"/>
    </xf>
    <xf numFmtId="0" fontId="58" fillId="36" borderId="258" xfId="0" applyFont="1" applyFill="1" applyBorder="1" applyAlignment="1">
      <alignment horizontal="left" vertical="top" wrapText="1"/>
    </xf>
    <xf numFmtId="0" fontId="58" fillId="36" borderId="259" xfId="0" applyFont="1" applyFill="1" applyBorder="1" applyAlignment="1">
      <alignment horizontal="left" vertical="top" wrapText="1"/>
    </xf>
    <xf numFmtId="0" fontId="58" fillId="36" borderId="259" xfId="0" applyFont="1" applyFill="1" applyBorder="1" applyAlignment="1">
      <alignment vertical="top" wrapText="1"/>
    </xf>
    <xf numFmtId="44" fontId="58" fillId="36" borderId="259" xfId="1" applyFont="1" applyFill="1" applyBorder="1" applyAlignment="1">
      <alignment vertical="top" wrapText="1"/>
    </xf>
    <xf numFmtId="0" fontId="55" fillId="36" borderId="259" xfId="0" applyFont="1" applyFill="1" applyBorder="1" applyAlignment="1">
      <alignment horizontal="right" vertical="top"/>
    </xf>
    <xf numFmtId="0" fontId="55" fillId="36" borderId="259" xfId="1" applyNumberFormat="1" applyFont="1" applyFill="1" applyBorder="1" applyAlignment="1">
      <alignment horizontal="center" vertical="top"/>
    </xf>
    <xf numFmtId="44" fontId="58" fillId="36" borderId="257" xfId="2" applyNumberFormat="1" applyFont="1" applyFill="1" applyBorder="1" applyAlignment="1">
      <alignment horizontal="center" vertical="top"/>
    </xf>
    <xf numFmtId="9" fontId="58" fillId="36" borderId="260" xfId="2" applyFont="1" applyFill="1" applyBorder="1" applyAlignment="1">
      <alignment horizontal="center" vertical="top"/>
    </xf>
    <xf numFmtId="0" fontId="58" fillId="36" borderId="261" xfId="0" applyFont="1" applyFill="1" applyBorder="1" applyAlignment="1">
      <alignment horizontal="left" vertical="top" wrapText="1"/>
    </xf>
    <xf numFmtId="0" fontId="58" fillId="36" borderId="261" xfId="0" applyFont="1" applyFill="1" applyBorder="1" applyAlignment="1">
      <alignment vertical="top" wrapText="1"/>
    </xf>
    <xf numFmtId="44" fontId="58" fillId="36" borderId="261" xfId="1" applyFont="1" applyFill="1" applyBorder="1" applyAlignment="1">
      <alignment vertical="top" wrapText="1"/>
    </xf>
    <xf numFmtId="0" fontId="55" fillId="36" borderId="261" xfId="0" applyFont="1" applyFill="1" applyBorder="1" applyAlignment="1">
      <alignment horizontal="right" vertical="top"/>
    </xf>
    <xf numFmtId="0" fontId="55" fillId="36" borderId="261" xfId="1" applyNumberFormat="1" applyFont="1" applyFill="1" applyBorder="1" applyAlignment="1">
      <alignment horizontal="center" vertical="top"/>
    </xf>
    <xf numFmtId="44" fontId="58" fillId="36" borderId="262" xfId="2" applyNumberFormat="1" applyFont="1" applyFill="1" applyBorder="1" applyAlignment="1">
      <alignment horizontal="center" vertical="top"/>
    </xf>
    <xf numFmtId="9" fontId="58" fillId="36" borderId="263" xfId="2" applyFont="1" applyFill="1" applyBorder="1" applyAlignment="1">
      <alignment horizontal="center" vertical="top"/>
    </xf>
    <xf numFmtId="0" fontId="58" fillId="36" borderId="251" xfId="0" applyFont="1" applyFill="1" applyBorder="1" applyAlignment="1" applyProtection="1">
      <alignment horizontal="left" vertical="top" wrapText="1"/>
      <protection locked="0"/>
    </xf>
    <xf numFmtId="0" fontId="58" fillId="36" borderId="251" xfId="0" applyFont="1" applyFill="1" applyBorder="1" applyAlignment="1" applyProtection="1">
      <alignment vertical="top" wrapText="1"/>
      <protection locked="0"/>
    </xf>
    <xf numFmtId="44" fontId="58" fillId="36" borderId="251" xfId="1" applyFont="1" applyFill="1" applyBorder="1" applyAlignment="1" applyProtection="1">
      <alignment vertical="top" wrapText="1"/>
      <protection locked="0"/>
    </xf>
    <xf numFmtId="0" fontId="55" fillId="36" borderId="251" xfId="0" applyFont="1" applyFill="1" applyBorder="1" applyAlignment="1" applyProtection="1">
      <alignment horizontal="right" vertical="top"/>
      <protection locked="0"/>
    </xf>
    <xf numFmtId="0" fontId="55" fillId="36" borderId="251" xfId="1" applyNumberFormat="1" applyFont="1" applyFill="1" applyBorder="1" applyAlignment="1" applyProtection="1">
      <alignment horizontal="center" vertical="top"/>
      <protection locked="0"/>
    </xf>
    <xf numFmtId="44" fontId="58" fillId="36" borderId="252" xfId="2" applyNumberFormat="1" applyFont="1" applyFill="1" applyBorder="1" applyAlignment="1" applyProtection="1">
      <alignment horizontal="center" vertical="top"/>
      <protection locked="0"/>
    </xf>
    <xf numFmtId="9" fontId="58" fillId="36" borderId="253" xfId="2" applyFont="1" applyFill="1" applyBorder="1" applyAlignment="1" applyProtection="1">
      <alignment horizontal="center" vertical="top"/>
      <protection locked="0"/>
    </xf>
    <xf numFmtId="0" fontId="58" fillId="36" borderId="254" xfId="0" applyFont="1" applyFill="1" applyBorder="1" applyAlignment="1" applyProtection="1">
      <alignment horizontal="left" vertical="top" wrapText="1"/>
      <protection locked="0"/>
    </xf>
    <xf numFmtId="0" fontId="58" fillId="36" borderId="254" xfId="0" applyFont="1" applyFill="1" applyBorder="1" applyAlignment="1" applyProtection="1">
      <alignment vertical="top" wrapText="1"/>
      <protection locked="0"/>
    </xf>
    <xf numFmtId="44" fontId="58" fillId="36" borderId="254" xfId="1" applyFont="1" applyFill="1" applyBorder="1" applyAlignment="1" applyProtection="1">
      <alignment vertical="top" wrapText="1"/>
      <protection locked="0"/>
    </xf>
    <xf numFmtId="0" fontId="55" fillId="36" borderId="254" xfId="0" applyFont="1" applyFill="1" applyBorder="1" applyAlignment="1" applyProtection="1">
      <alignment horizontal="right" vertical="top"/>
      <protection locked="0"/>
    </xf>
    <xf numFmtId="0" fontId="55" fillId="36" borderId="254" xfId="1" applyNumberFormat="1" applyFont="1" applyFill="1" applyBorder="1" applyAlignment="1" applyProtection="1">
      <alignment horizontal="center" vertical="top"/>
      <protection locked="0"/>
    </xf>
    <xf numFmtId="44" fontId="58" fillId="36" borderId="255" xfId="2" applyNumberFormat="1" applyFont="1" applyFill="1" applyBorder="1" applyAlignment="1" applyProtection="1">
      <alignment horizontal="center" vertical="top"/>
      <protection locked="0"/>
    </xf>
    <xf numFmtId="9" fontId="58" fillId="36" borderId="256" xfId="2" applyFont="1" applyFill="1" applyBorder="1" applyAlignment="1" applyProtection="1">
      <alignment horizontal="center" vertical="top"/>
      <protection locked="0"/>
    </xf>
    <xf numFmtId="0" fontId="58" fillId="36" borderId="257" xfId="0" applyFont="1" applyFill="1" applyBorder="1" applyAlignment="1" applyProtection="1">
      <alignment horizontal="left" vertical="top" wrapText="1"/>
      <protection locked="0"/>
    </xf>
    <xf numFmtId="0" fontId="58" fillId="36" borderId="258" xfId="0" applyFont="1" applyFill="1" applyBorder="1" applyAlignment="1" applyProtection="1">
      <alignment vertical="top" wrapText="1"/>
      <protection locked="0"/>
    </xf>
    <xf numFmtId="0" fontId="58" fillId="36" borderId="258" xfId="0" applyFont="1" applyFill="1" applyBorder="1" applyAlignment="1" applyProtection="1">
      <alignment horizontal="left" vertical="top" wrapText="1"/>
      <protection locked="0"/>
    </xf>
    <xf numFmtId="0" fontId="58" fillId="36" borderId="259" xfId="0" applyFont="1" applyFill="1" applyBorder="1" applyAlignment="1" applyProtection="1">
      <alignment horizontal="left" vertical="top" wrapText="1"/>
      <protection locked="0"/>
    </xf>
    <xf numFmtId="0" fontId="58" fillId="36" borderId="259" xfId="0" applyFont="1" applyFill="1" applyBorder="1" applyAlignment="1" applyProtection="1">
      <alignment vertical="top" wrapText="1"/>
      <protection locked="0"/>
    </xf>
    <xf numFmtId="44" fontId="58" fillId="36" borderId="259" xfId="1" applyFont="1" applyFill="1" applyBorder="1" applyAlignment="1" applyProtection="1">
      <alignment vertical="top" wrapText="1"/>
      <protection locked="0"/>
    </xf>
    <xf numFmtId="0" fontId="55" fillId="36" borderId="259" xfId="0" applyFont="1" applyFill="1" applyBorder="1" applyAlignment="1" applyProtection="1">
      <alignment horizontal="right" vertical="top"/>
      <protection locked="0"/>
    </xf>
    <xf numFmtId="0" fontId="55" fillId="36" borderId="259" xfId="1" applyNumberFormat="1" applyFont="1" applyFill="1" applyBorder="1" applyAlignment="1" applyProtection="1">
      <alignment horizontal="center" vertical="top"/>
      <protection locked="0"/>
    </xf>
    <xf numFmtId="44" fontId="58" fillId="36" borderId="257" xfId="2" applyNumberFormat="1" applyFont="1" applyFill="1" applyBorder="1" applyAlignment="1" applyProtection="1">
      <alignment horizontal="center" vertical="top"/>
      <protection locked="0"/>
    </xf>
    <xf numFmtId="9" fontId="58" fillId="36" borderId="260" xfId="2" applyFont="1" applyFill="1" applyBorder="1" applyAlignment="1" applyProtection="1">
      <alignment horizontal="center" vertical="top"/>
      <protection locked="0"/>
    </xf>
    <xf numFmtId="0" fontId="58" fillId="36" borderId="261" xfId="0" applyFont="1" applyFill="1" applyBorder="1" applyAlignment="1" applyProtection="1">
      <alignment horizontal="left" vertical="top" wrapText="1"/>
      <protection locked="0"/>
    </xf>
    <xf numFmtId="0" fontId="58" fillId="36" borderId="261" xfId="0" applyFont="1" applyFill="1" applyBorder="1" applyAlignment="1" applyProtection="1">
      <alignment vertical="top" wrapText="1"/>
      <protection locked="0"/>
    </xf>
    <xf numFmtId="44" fontId="58" fillId="36" borderId="261" xfId="1" applyFont="1" applyFill="1" applyBorder="1" applyAlignment="1" applyProtection="1">
      <alignment vertical="top" wrapText="1"/>
      <protection locked="0"/>
    </xf>
    <xf numFmtId="0" fontId="55" fillId="36" borderId="261" xfId="0" applyFont="1" applyFill="1" applyBorder="1" applyAlignment="1" applyProtection="1">
      <alignment horizontal="right" vertical="top"/>
      <protection locked="0"/>
    </xf>
    <xf numFmtId="0" fontId="55" fillId="36" borderId="261" xfId="1" applyNumberFormat="1" applyFont="1" applyFill="1" applyBorder="1" applyAlignment="1" applyProtection="1">
      <alignment horizontal="center" vertical="top"/>
      <protection locked="0"/>
    </xf>
    <xf numFmtId="44" fontId="58" fillId="36" borderId="262" xfId="2" applyNumberFormat="1" applyFont="1" applyFill="1" applyBorder="1" applyAlignment="1" applyProtection="1">
      <alignment horizontal="center" vertical="top"/>
      <protection locked="0"/>
    </xf>
    <xf numFmtId="9" fontId="58" fillId="36" borderId="263" xfId="2" applyFont="1" applyFill="1" applyBorder="1" applyAlignment="1" applyProtection="1">
      <alignment horizontal="center" vertical="top"/>
      <protection locked="0"/>
    </xf>
    <xf numFmtId="0" fontId="137" fillId="74" borderId="39" xfId="0" applyFont="1" applyFill="1" applyBorder="1" applyAlignment="1">
      <alignment horizontal="left" vertical="center" wrapText="1" indent="1"/>
    </xf>
    <xf numFmtId="0" fontId="137" fillId="74" borderId="40" xfId="0" applyFont="1" applyFill="1" applyBorder="1" applyAlignment="1">
      <alignment horizontal="left" vertical="center" wrapText="1" indent="1"/>
    </xf>
    <xf numFmtId="0" fontId="137" fillId="74" borderId="41" xfId="0" applyFont="1" applyFill="1" applyBorder="1" applyAlignment="1">
      <alignment horizontal="left" vertical="center" wrapText="1" indent="1"/>
    </xf>
    <xf numFmtId="0" fontId="38" fillId="74" borderId="42" xfId="0" applyFont="1" applyFill="1" applyBorder="1" applyAlignment="1">
      <alignment horizontal="center" vertical="center"/>
    </xf>
    <xf numFmtId="0" fontId="38" fillId="74" borderId="0" xfId="0" applyFont="1" applyFill="1" applyAlignment="1">
      <alignment horizontal="center" vertical="center"/>
    </xf>
    <xf numFmtId="0" fontId="38" fillId="74" borderId="35" xfId="0" applyFont="1" applyFill="1" applyBorder="1" applyAlignment="1">
      <alignment horizontal="center" vertical="center"/>
    </xf>
    <xf numFmtId="0" fontId="138" fillId="74" borderId="42" xfId="0" applyFont="1" applyFill="1" applyBorder="1" applyAlignment="1">
      <alignment horizontal="left" vertical="center" wrapText="1" indent="1"/>
    </xf>
    <xf numFmtId="0" fontId="138" fillId="74" borderId="0" xfId="0" applyFont="1" applyFill="1" applyAlignment="1">
      <alignment horizontal="left" vertical="center" wrapText="1" indent="1"/>
    </xf>
    <xf numFmtId="0" fontId="138" fillId="74" borderId="35" xfId="0" applyFont="1" applyFill="1" applyBorder="1" applyAlignment="1">
      <alignment horizontal="left" vertical="center" wrapText="1" indent="1"/>
    </xf>
    <xf numFmtId="0" fontId="44" fillId="0" borderId="66" xfId="0" applyFont="1" applyBorder="1" applyAlignment="1" applyProtection="1">
      <alignment horizontal="center"/>
      <protection locked="0"/>
    </xf>
    <xf numFmtId="0" fontId="44" fillId="0" borderId="0" xfId="0" applyFont="1" applyAlignment="1" applyProtection="1">
      <alignment horizontal="center"/>
      <protection locked="0"/>
    </xf>
    <xf numFmtId="0" fontId="44" fillId="0" borderId="67" xfId="0" applyFont="1" applyBorder="1" applyAlignment="1" applyProtection="1">
      <alignment horizontal="center"/>
      <protection locked="0"/>
    </xf>
    <xf numFmtId="0" fontId="95" fillId="34" borderId="63" xfId="0" applyFont="1" applyFill="1" applyBorder="1" applyAlignment="1" applyProtection="1">
      <alignment horizontal="left" vertical="center" wrapText="1" indent="2"/>
      <protection locked="0"/>
    </xf>
    <xf numFmtId="0" fontId="95" fillId="34" borderId="64" xfId="0" applyFont="1" applyFill="1" applyBorder="1" applyAlignment="1" applyProtection="1">
      <alignment horizontal="left" vertical="center" wrapText="1" indent="2"/>
      <protection locked="0"/>
    </xf>
    <xf numFmtId="0" fontId="95" fillId="34" borderId="65" xfId="0" applyFont="1" applyFill="1" applyBorder="1" applyAlignment="1" applyProtection="1">
      <alignment horizontal="left" vertical="center" wrapText="1" indent="2"/>
      <protection locked="0"/>
    </xf>
    <xf numFmtId="0" fontId="37" fillId="37" borderId="124" xfId="0" applyFont="1" applyFill="1" applyBorder="1" applyAlignment="1" applyProtection="1">
      <alignment horizontal="center" vertical="center"/>
      <protection locked="0"/>
    </xf>
    <xf numFmtId="0" fontId="37" fillId="37" borderId="116" xfId="0" applyFont="1" applyFill="1" applyBorder="1" applyAlignment="1" applyProtection="1">
      <alignment horizontal="center" vertical="center"/>
      <protection locked="0"/>
    </xf>
    <xf numFmtId="0" fontId="37" fillId="37" borderId="125" xfId="0" applyFont="1" applyFill="1" applyBorder="1" applyAlignment="1" applyProtection="1">
      <alignment horizontal="center" vertical="center"/>
      <protection locked="0"/>
    </xf>
    <xf numFmtId="0" fontId="37" fillId="71" borderId="123" xfId="0" applyFont="1" applyFill="1" applyBorder="1" applyAlignment="1" applyProtection="1">
      <alignment horizontal="center" vertical="center"/>
      <protection locked="0"/>
    </xf>
    <xf numFmtId="0" fontId="37" fillId="71" borderId="0" xfId="0" applyFont="1" applyFill="1" applyAlignment="1" applyProtection="1">
      <alignment horizontal="center" vertical="center"/>
      <protection locked="0"/>
    </xf>
    <xf numFmtId="0" fontId="37" fillId="71" borderId="126" xfId="0" applyFont="1" applyFill="1" applyBorder="1" applyAlignment="1" applyProtection="1">
      <alignment horizontal="center" vertical="center"/>
      <protection locked="0"/>
    </xf>
    <xf numFmtId="0" fontId="107" fillId="73" borderId="231" xfId="0" applyFont="1" applyFill="1" applyBorder="1" applyAlignment="1" applyProtection="1">
      <alignment horizontal="center" vertical="center" wrapText="1"/>
      <protection locked="0"/>
    </xf>
    <xf numFmtId="0" fontId="107" fillId="73" borderId="232" xfId="0" applyFont="1" applyFill="1" applyBorder="1" applyAlignment="1" applyProtection="1">
      <alignment horizontal="center" vertical="center" wrapText="1"/>
      <protection locked="0"/>
    </xf>
    <xf numFmtId="0" fontId="107" fillId="73" borderId="233" xfId="0" applyFont="1" applyFill="1" applyBorder="1" applyAlignment="1" applyProtection="1">
      <alignment horizontal="center" vertical="center" wrapText="1"/>
      <protection locked="0"/>
    </xf>
    <xf numFmtId="0" fontId="146" fillId="0" borderId="0" xfId="0" applyFont="1" applyAlignment="1" applyProtection="1">
      <alignment horizontal="left" vertical="center" wrapText="1"/>
      <protection locked="0"/>
    </xf>
    <xf numFmtId="0" fontId="115" fillId="33" borderId="155" xfId="0" applyFont="1" applyFill="1" applyBorder="1" applyAlignment="1" applyProtection="1">
      <alignment horizontal="center" vertical="center" wrapText="1"/>
      <protection locked="0"/>
    </xf>
    <xf numFmtId="0" fontId="115" fillId="33" borderId="152" xfId="0" applyFont="1" applyFill="1" applyBorder="1" applyAlignment="1" applyProtection="1">
      <alignment horizontal="center" vertical="center" wrapText="1"/>
      <protection locked="0"/>
    </xf>
    <xf numFmtId="0" fontId="100" fillId="33" borderId="64" xfId="0" applyFont="1" applyFill="1" applyBorder="1" applyAlignment="1" applyProtection="1">
      <alignment horizontal="center" vertical="center" wrapText="1"/>
      <protection locked="0"/>
    </xf>
    <xf numFmtId="0" fontId="61" fillId="34" borderId="63" xfId="0" applyFont="1" applyFill="1" applyBorder="1" applyAlignment="1" applyProtection="1">
      <alignment horizontal="left" vertical="center" wrapText="1"/>
      <protection locked="0"/>
    </xf>
    <xf numFmtId="0" fontId="61" fillId="34" borderId="64" xfId="0" applyFont="1" applyFill="1" applyBorder="1" applyAlignment="1" applyProtection="1">
      <alignment horizontal="left" vertical="center" wrapText="1"/>
      <protection locked="0"/>
    </xf>
    <xf numFmtId="0" fontId="61" fillId="34" borderId="65" xfId="0" applyFont="1" applyFill="1" applyBorder="1" applyAlignment="1" applyProtection="1">
      <alignment horizontal="left" vertical="center" wrapText="1"/>
      <protection locked="0"/>
    </xf>
    <xf numFmtId="0" fontId="62" fillId="37" borderId="209" xfId="0" applyFont="1" applyFill="1" applyBorder="1" applyAlignment="1" applyProtection="1">
      <alignment horizontal="center" vertical="center"/>
      <protection locked="0"/>
    </xf>
    <xf numFmtId="0" fontId="62" fillId="37" borderId="210" xfId="0" applyFont="1" applyFill="1" applyBorder="1" applyAlignment="1" applyProtection="1">
      <alignment horizontal="center" vertical="center"/>
      <protection locked="0"/>
    </xf>
    <xf numFmtId="0" fontId="62" fillId="37" borderId="211" xfId="0" applyFont="1" applyFill="1" applyBorder="1" applyAlignment="1" applyProtection="1">
      <alignment horizontal="center" vertical="center"/>
      <protection locked="0"/>
    </xf>
    <xf numFmtId="0" fontId="50" fillId="34" borderId="156" xfId="0" applyFont="1" applyFill="1" applyBorder="1" applyAlignment="1" applyProtection="1">
      <alignment horizontal="center" vertical="center"/>
      <protection locked="0"/>
    </xf>
    <xf numFmtId="0" fontId="50" fillId="34" borderId="154" xfId="0" applyFont="1" applyFill="1" applyBorder="1" applyAlignment="1" applyProtection="1">
      <alignment horizontal="center" vertical="center"/>
      <protection locked="0"/>
    </xf>
    <xf numFmtId="0" fontId="50" fillId="34" borderId="0" xfId="0" applyFont="1" applyFill="1" applyAlignment="1" applyProtection="1">
      <alignment horizontal="center" vertical="center"/>
      <protection locked="0"/>
    </xf>
    <xf numFmtId="0" fontId="47" fillId="0" borderId="204" xfId="0" applyFont="1" applyBorder="1" applyAlignment="1" applyProtection="1">
      <alignment horizontal="center" vertical="center"/>
      <protection locked="0"/>
    </xf>
    <xf numFmtId="0" fontId="47" fillId="0" borderId="205" xfId="0" applyFont="1" applyBorder="1" applyAlignment="1" applyProtection="1">
      <alignment horizontal="center" vertical="center"/>
      <protection locked="0"/>
    </xf>
    <xf numFmtId="0" fontId="47" fillId="0" borderId="206" xfId="0" applyFont="1" applyBorder="1" applyAlignment="1" applyProtection="1">
      <alignment horizontal="center" vertical="center"/>
      <protection locked="0"/>
    </xf>
    <xf numFmtId="0" fontId="47" fillId="34" borderId="207" xfId="0" applyFont="1" applyFill="1" applyBorder="1" applyProtection="1">
      <protection locked="0"/>
    </xf>
    <xf numFmtId="0" fontId="47" fillId="34" borderId="208" xfId="0" applyFont="1" applyFill="1" applyBorder="1" applyProtection="1">
      <protection locked="0"/>
    </xf>
    <xf numFmtId="0" fontId="50" fillId="34" borderId="107" xfId="0" applyFont="1" applyFill="1" applyBorder="1" applyAlignment="1" applyProtection="1">
      <alignment horizontal="center" vertical="center"/>
      <protection locked="0"/>
    </xf>
    <xf numFmtId="0" fontId="50" fillId="34" borderId="110" xfId="0" applyFont="1" applyFill="1" applyBorder="1" applyAlignment="1" applyProtection="1">
      <alignment horizontal="center" vertical="center"/>
      <protection locked="0"/>
    </xf>
    <xf numFmtId="0" fontId="50" fillId="34" borderId="110" xfId="0" applyFont="1" applyFill="1" applyBorder="1" applyAlignment="1" applyProtection="1">
      <alignment horizontal="center" vertical="center"/>
      <protection locked="0"/>
    </xf>
    <xf numFmtId="0" fontId="47" fillId="0" borderId="108" xfId="0" applyFont="1" applyBorder="1" applyAlignment="1" applyProtection="1">
      <alignment horizontal="left" vertical="center" indent="1"/>
      <protection locked="0"/>
    </xf>
    <xf numFmtId="0" fontId="47" fillId="34" borderId="109" xfId="0" applyFont="1" applyFill="1" applyBorder="1" applyProtection="1">
      <protection locked="0"/>
    </xf>
    <xf numFmtId="0" fontId="50" fillId="34" borderId="110" xfId="0" applyFont="1" applyFill="1" applyBorder="1" applyAlignment="1" applyProtection="1">
      <alignment horizontal="right" vertical="center" indent="1"/>
      <protection locked="0"/>
    </xf>
    <xf numFmtId="165" fontId="49" fillId="0" borderId="111" xfId="0" applyNumberFormat="1" applyFont="1" applyBorder="1" applyAlignment="1" applyProtection="1">
      <alignment horizontal="center" vertical="center"/>
      <protection locked="0"/>
    </xf>
    <xf numFmtId="0" fontId="49" fillId="34" borderId="112" xfId="0" applyFont="1" applyFill="1" applyBorder="1" applyAlignment="1" applyProtection="1">
      <alignment horizontal="right" vertical="center" indent="1"/>
      <protection locked="0"/>
    </xf>
    <xf numFmtId="0" fontId="49" fillId="0" borderId="113" xfId="0" applyFont="1" applyBorder="1" applyAlignment="1" applyProtection="1">
      <alignment horizontal="center" vertical="center"/>
      <protection locked="0"/>
    </xf>
    <xf numFmtId="0" fontId="56" fillId="34" borderId="115" xfId="0" applyFont="1" applyFill="1" applyBorder="1" applyAlignment="1" applyProtection="1">
      <alignment horizontal="left" wrapText="1"/>
      <protection locked="0"/>
    </xf>
    <xf numFmtId="0" fontId="56" fillId="34" borderId="115" xfId="0" applyFont="1" applyFill="1" applyBorder="1" applyAlignment="1" applyProtection="1">
      <alignment horizontal="center" wrapText="1"/>
      <protection locked="0"/>
    </xf>
    <xf numFmtId="0" fontId="56" fillId="34" borderId="62" xfId="0" applyFont="1" applyFill="1" applyBorder="1" applyAlignment="1" applyProtection="1">
      <alignment horizontal="center" wrapText="1"/>
      <protection locked="0"/>
    </xf>
    <xf numFmtId="0" fontId="118" fillId="0" borderId="234" xfId="0" applyFont="1" applyBorder="1" applyAlignment="1" applyProtection="1">
      <alignment horizontal="left" vertical="top" wrapText="1" indent="1"/>
      <protection locked="0"/>
    </xf>
    <xf numFmtId="0" fontId="53" fillId="36" borderId="48" xfId="0" applyFont="1" applyFill="1" applyBorder="1" applyAlignment="1" applyProtection="1">
      <alignment horizontal="center"/>
      <protection locked="0"/>
    </xf>
    <xf numFmtId="0" fontId="53" fillId="36" borderId="72" xfId="0" applyFont="1" applyFill="1" applyBorder="1" applyAlignment="1" applyProtection="1">
      <alignment horizontal="center"/>
      <protection locked="0"/>
    </xf>
    <xf numFmtId="0" fontId="53" fillId="0" borderId="0" xfId="0" applyFont="1" applyAlignment="1" applyProtection="1">
      <alignment horizontal="center"/>
      <protection locked="0"/>
    </xf>
    <xf numFmtId="0" fontId="52" fillId="0" borderId="0" xfId="0" applyFont="1" applyAlignment="1" applyProtection="1">
      <alignment horizontal="right"/>
      <protection locked="0"/>
    </xf>
    <xf numFmtId="0" fontId="91" fillId="33" borderId="0" xfId="0" applyFont="1" applyFill="1" applyAlignment="1" applyProtection="1">
      <alignment vertical="center"/>
      <protection locked="0"/>
    </xf>
    <xf numFmtId="0" fontId="92" fillId="33" borderId="245" xfId="0" applyFont="1" applyFill="1" applyBorder="1" applyAlignment="1" applyProtection="1">
      <alignment horizontal="left" indent="3"/>
      <protection locked="0"/>
    </xf>
    <xf numFmtId="0" fontId="92" fillId="33" borderId="187" xfId="0" applyFont="1" applyFill="1" applyBorder="1" applyAlignment="1" applyProtection="1">
      <alignment horizontal="left" indent="3"/>
      <protection locked="0"/>
    </xf>
    <xf numFmtId="0" fontId="50" fillId="33" borderId="245" xfId="0" applyFont="1" applyFill="1" applyBorder="1" applyAlignment="1" applyProtection="1">
      <alignment horizontal="left" indent="3"/>
      <protection locked="0"/>
    </xf>
    <xf numFmtId="0" fontId="50" fillId="33" borderId="187" xfId="0" applyFont="1" applyFill="1" applyBorder="1" applyAlignment="1" applyProtection="1">
      <alignment horizontal="left" indent="3"/>
      <protection locked="0"/>
    </xf>
    <xf numFmtId="0" fontId="110" fillId="33" borderId="245" xfId="0" applyFont="1" applyFill="1" applyBorder="1" applyAlignment="1" applyProtection="1">
      <alignment horizontal="right" vertical="center"/>
      <protection locked="0"/>
    </xf>
    <xf numFmtId="0" fontId="120" fillId="0" borderId="187" xfId="0" applyFont="1" applyBorder="1" applyAlignment="1" applyProtection="1">
      <alignment vertical="center"/>
      <protection locked="0"/>
    </xf>
    <xf numFmtId="0" fontId="111" fillId="33" borderId="245" xfId="0" applyFont="1" applyFill="1" applyBorder="1" applyAlignment="1" applyProtection="1">
      <alignment horizontal="right" vertical="center"/>
      <protection locked="0"/>
    </xf>
    <xf numFmtId="0" fontId="47" fillId="33" borderId="245" xfId="0" applyFont="1" applyFill="1" applyBorder="1" applyProtection="1">
      <protection locked="0"/>
    </xf>
    <xf numFmtId="0" fontId="119" fillId="33" borderId="187" xfId="0" applyFont="1" applyFill="1" applyBorder="1" applyAlignment="1" applyProtection="1">
      <alignment vertical="center"/>
      <protection locked="0"/>
    </xf>
    <xf numFmtId="0" fontId="47" fillId="33" borderId="33" xfId="0" applyFont="1" applyFill="1" applyBorder="1" applyAlignment="1" applyProtection="1">
      <alignment vertical="center"/>
      <protection locked="0"/>
    </xf>
    <xf numFmtId="0" fontId="47" fillId="33" borderId="0" xfId="0" applyFont="1" applyFill="1" applyAlignment="1" applyProtection="1">
      <alignment vertical="center"/>
      <protection locked="0"/>
    </xf>
    <xf numFmtId="0" fontId="52" fillId="33" borderId="0" xfId="0" applyFont="1" applyFill="1" applyProtection="1">
      <protection locked="0"/>
    </xf>
    <xf numFmtId="0" fontId="44" fillId="33" borderId="33" xfId="0" applyFont="1" applyFill="1" applyBorder="1" applyProtection="1">
      <protection locked="0"/>
    </xf>
    <xf numFmtId="0" fontId="61" fillId="34" borderId="86" xfId="0" applyFont="1" applyFill="1" applyBorder="1" applyAlignment="1" applyProtection="1">
      <alignment horizontal="left" vertical="center" wrapText="1" indent="2"/>
      <protection locked="0"/>
    </xf>
    <xf numFmtId="0" fontId="61" fillId="34" borderId="87" xfId="0" applyFont="1" applyFill="1" applyBorder="1" applyAlignment="1" applyProtection="1">
      <alignment horizontal="left" vertical="center" wrapText="1" indent="2"/>
      <protection locked="0"/>
    </xf>
    <xf numFmtId="0" fontId="17" fillId="33" borderId="88" xfId="0" applyFont="1" applyFill="1" applyBorder="1" applyProtection="1">
      <protection locked="0"/>
    </xf>
    <xf numFmtId="0" fontId="97" fillId="36" borderId="69" xfId="0" applyFont="1" applyFill="1" applyBorder="1" applyAlignment="1" applyProtection="1">
      <alignment horizontal="center" vertical="center"/>
      <protection locked="0"/>
    </xf>
    <xf numFmtId="0" fontId="97" fillId="36" borderId="70" xfId="0" applyFont="1" applyFill="1" applyBorder="1" applyAlignment="1" applyProtection="1">
      <alignment horizontal="center" vertical="center"/>
      <protection locked="0"/>
    </xf>
    <xf numFmtId="0" fontId="98" fillId="37" borderId="78" xfId="0" applyFont="1" applyFill="1" applyBorder="1" applyAlignment="1" applyProtection="1">
      <alignment horizontal="center" vertical="center"/>
      <protection locked="0"/>
    </xf>
    <xf numFmtId="0" fontId="98" fillId="37" borderId="79" xfId="0" applyFont="1" applyFill="1" applyBorder="1" applyAlignment="1" applyProtection="1">
      <alignment horizontal="center" vertical="center"/>
      <protection locked="0"/>
    </xf>
    <xf numFmtId="0" fontId="99" fillId="33" borderId="0" xfId="0" applyFont="1" applyFill="1" applyProtection="1">
      <protection locked="0"/>
    </xf>
    <xf numFmtId="0" fontId="98" fillId="37" borderId="57" xfId="0" applyFont="1" applyFill="1" applyBorder="1" applyAlignment="1" applyProtection="1">
      <alignment horizontal="center" vertical="center"/>
      <protection locked="0"/>
    </xf>
    <xf numFmtId="0" fontId="98" fillId="37" borderId="89" xfId="0" applyFont="1" applyFill="1" applyBorder="1" applyAlignment="1" applyProtection="1">
      <alignment horizontal="center" vertical="center"/>
      <protection locked="0"/>
    </xf>
    <xf numFmtId="0" fontId="18" fillId="33" borderId="75" xfId="0" applyFont="1" applyFill="1" applyBorder="1" applyAlignment="1" applyProtection="1">
      <alignment horizontal="center"/>
      <protection locked="0"/>
    </xf>
    <xf numFmtId="0" fontId="141" fillId="71" borderId="220" xfId="0" applyFont="1" applyFill="1" applyBorder="1" applyAlignment="1" applyProtection="1">
      <alignment horizontal="center" vertical="center"/>
      <protection locked="0"/>
    </xf>
    <xf numFmtId="0" fontId="141" fillId="71" borderId="221" xfId="0" applyFont="1" applyFill="1" applyBorder="1" applyAlignment="1" applyProtection="1">
      <alignment horizontal="center" vertical="center"/>
      <protection locked="0"/>
    </xf>
    <xf numFmtId="0" fontId="141" fillId="71" borderId="222" xfId="0" applyFont="1" applyFill="1" applyBorder="1" applyAlignment="1" applyProtection="1">
      <alignment horizontal="center" vertical="center"/>
      <protection locked="0"/>
    </xf>
    <xf numFmtId="0" fontId="18" fillId="33" borderId="0" xfId="0" applyFont="1" applyFill="1" applyAlignment="1" applyProtection="1">
      <alignment horizontal="center" vertical="center"/>
      <protection locked="0"/>
    </xf>
    <xf numFmtId="0" fontId="141" fillId="71" borderId="223" xfId="0" applyFont="1" applyFill="1" applyBorder="1" applyAlignment="1" applyProtection="1">
      <alignment horizontal="center" vertical="center"/>
      <protection locked="0"/>
    </xf>
    <xf numFmtId="0" fontId="141" fillId="71" borderId="224" xfId="0" applyFont="1" applyFill="1" applyBorder="1" applyAlignment="1" applyProtection="1">
      <alignment horizontal="center" vertical="center"/>
      <protection locked="0"/>
    </xf>
    <xf numFmtId="0" fontId="35" fillId="34" borderId="47" xfId="0" applyFont="1" applyFill="1" applyBorder="1" applyAlignment="1" applyProtection="1">
      <alignment horizontal="center" wrapText="1"/>
      <protection locked="0"/>
    </xf>
    <xf numFmtId="0" fontId="35" fillId="34" borderId="54" xfId="0" applyFont="1" applyFill="1" applyBorder="1" applyAlignment="1" applyProtection="1">
      <alignment horizontal="center" wrapText="1"/>
      <protection locked="0"/>
    </xf>
    <xf numFmtId="0" fontId="36" fillId="36" borderId="225" xfId="0" applyFont="1" applyFill="1" applyBorder="1" applyAlignment="1" applyProtection="1">
      <alignment horizontal="center" vertical="center" wrapText="1"/>
      <protection locked="0"/>
    </xf>
    <xf numFmtId="0" fontId="35" fillId="36" borderId="54" xfId="0" applyFont="1" applyFill="1" applyBorder="1" applyAlignment="1" applyProtection="1">
      <alignment horizontal="center" wrapText="1"/>
      <protection locked="0"/>
    </xf>
    <xf numFmtId="0" fontId="35" fillId="34" borderId="55" xfId="0" applyFont="1" applyFill="1" applyBorder="1" applyAlignment="1" applyProtection="1">
      <alignment horizontal="center" wrapText="1"/>
      <protection locked="0"/>
    </xf>
    <xf numFmtId="0" fontId="35" fillId="34" borderId="46" xfId="0" applyFont="1" applyFill="1" applyBorder="1" applyAlignment="1" applyProtection="1">
      <alignment horizontal="center" wrapText="1"/>
      <protection locked="0"/>
    </xf>
    <xf numFmtId="0" fontId="35" fillId="34" borderId="56" xfId="0" applyFont="1" applyFill="1" applyBorder="1" applyAlignment="1" applyProtection="1">
      <alignment horizontal="center" wrapText="1"/>
      <protection locked="0"/>
    </xf>
    <xf numFmtId="0" fontId="35" fillId="34" borderId="91" xfId="0" applyFont="1" applyFill="1" applyBorder="1" applyAlignment="1" applyProtection="1">
      <alignment horizontal="center" wrapText="1"/>
      <protection locked="0"/>
    </xf>
    <xf numFmtId="44" fontId="34" fillId="72" borderId="95" xfId="1" applyFont="1" applyFill="1" applyBorder="1" applyAlignment="1" applyProtection="1">
      <alignment horizontal="right" vertical="top" indent="1"/>
      <protection locked="0"/>
    </xf>
    <xf numFmtId="44" fontId="34" fillId="0" borderId="95" xfId="1" applyFont="1" applyFill="1" applyBorder="1" applyAlignment="1" applyProtection="1">
      <alignment horizontal="right" vertical="top" indent="1"/>
      <protection locked="0"/>
    </xf>
    <xf numFmtId="44" fontId="36" fillId="34" borderId="96" xfId="1" applyFont="1" applyFill="1" applyBorder="1" applyAlignment="1" applyProtection="1">
      <alignment horizontal="right" vertical="top" indent="1"/>
      <protection locked="0"/>
    </xf>
    <xf numFmtId="9" fontId="34" fillId="0" borderId="97" xfId="2" applyFont="1" applyFill="1" applyBorder="1" applyAlignment="1" applyProtection="1">
      <alignment horizontal="center" vertical="top"/>
      <protection locked="0"/>
    </xf>
    <xf numFmtId="44" fontId="34" fillId="72" borderId="94" xfId="1" applyFont="1" applyFill="1" applyBorder="1" applyAlignment="1" applyProtection="1">
      <alignment vertical="top"/>
      <protection locked="0"/>
    </xf>
    <xf numFmtId="166" fontId="36" fillId="34" borderId="98" xfId="0" applyNumberFormat="1" applyFont="1" applyFill="1" applyBorder="1" applyAlignment="1" applyProtection="1">
      <alignment vertical="top"/>
      <protection locked="0"/>
    </xf>
    <xf numFmtId="0" fontId="47" fillId="33" borderId="33" xfId="0" applyFont="1" applyFill="1" applyBorder="1" applyAlignment="1" applyProtection="1">
      <alignment horizontal="left"/>
      <protection locked="0"/>
    </xf>
    <xf numFmtId="0" fontId="112" fillId="0" borderId="151" xfId="0" applyFont="1" applyBorder="1" applyAlignment="1" applyProtection="1">
      <alignment vertical="center" wrapText="1"/>
      <protection locked="0"/>
    </xf>
    <xf numFmtId="0" fontId="113" fillId="0" borderId="150" xfId="0" applyFont="1" applyBorder="1" applyAlignment="1" applyProtection="1">
      <alignment horizontal="left" vertical="center" wrapText="1"/>
      <protection locked="0"/>
    </xf>
    <xf numFmtId="0" fontId="115" fillId="33" borderId="155" xfId="0" applyFont="1" applyFill="1" applyBorder="1" applyAlignment="1" applyProtection="1">
      <alignment horizontal="center" vertical="center" wrapText="1"/>
    </xf>
    <xf numFmtId="0" fontId="115" fillId="33" borderId="152" xfId="0" applyFont="1" applyFill="1" applyBorder="1" applyAlignment="1" applyProtection="1">
      <alignment horizontal="center" vertical="center" wrapText="1"/>
    </xf>
    <xf numFmtId="0" fontId="100" fillId="33" borderId="64" xfId="0" applyFont="1" applyFill="1" applyBorder="1" applyAlignment="1" applyProtection="1">
      <alignment horizontal="center" vertical="center" wrapText="1"/>
    </xf>
    <xf numFmtId="0" fontId="61" fillId="34" borderId="63" xfId="0" applyFont="1" applyFill="1" applyBorder="1" applyAlignment="1" applyProtection="1">
      <alignment horizontal="left" vertical="center" wrapText="1"/>
    </xf>
    <xf numFmtId="0" fontId="61" fillId="34" borderId="64" xfId="0" applyFont="1" applyFill="1" applyBorder="1" applyAlignment="1" applyProtection="1">
      <alignment horizontal="left" vertical="center" wrapText="1"/>
    </xf>
    <xf numFmtId="0" fontId="61" fillId="34" borderId="65" xfId="0" applyFont="1" applyFill="1" applyBorder="1" applyAlignment="1" applyProtection="1">
      <alignment horizontal="left" vertical="center" wrapText="1"/>
    </xf>
    <xf numFmtId="0" fontId="62" fillId="37" borderId="209" xfId="0" applyFont="1" applyFill="1" applyBorder="1" applyAlignment="1" applyProtection="1">
      <alignment horizontal="center" vertical="center"/>
    </xf>
    <xf numFmtId="0" fontId="62" fillId="37" borderId="210" xfId="0" applyFont="1" applyFill="1" applyBorder="1" applyAlignment="1" applyProtection="1">
      <alignment horizontal="center" vertical="center"/>
    </xf>
    <xf numFmtId="0" fontId="62" fillId="37" borderId="211" xfId="0" applyFont="1" applyFill="1" applyBorder="1" applyAlignment="1" applyProtection="1">
      <alignment horizontal="center" vertical="center"/>
    </xf>
    <xf numFmtId="0" fontId="50" fillId="34" borderId="107" xfId="0" applyFont="1" applyFill="1" applyBorder="1" applyAlignment="1" applyProtection="1">
      <alignment horizontal="center" vertical="center"/>
    </xf>
    <xf numFmtId="0" fontId="50" fillId="34" borderId="110" xfId="0" applyFont="1" applyFill="1" applyBorder="1" applyAlignment="1" applyProtection="1">
      <alignment horizontal="center" vertical="center"/>
    </xf>
    <xf numFmtId="0" fontId="50" fillId="34" borderId="156" xfId="0" applyFont="1" applyFill="1" applyBorder="1" applyAlignment="1" applyProtection="1">
      <alignment horizontal="center" vertical="center"/>
    </xf>
    <xf numFmtId="0" fontId="50" fillId="34" borderId="154" xfId="0" applyFont="1" applyFill="1" applyBorder="1" applyAlignment="1" applyProtection="1">
      <alignment horizontal="center" vertical="center"/>
    </xf>
    <xf numFmtId="0" fontId="50" fillId="34" borderId="110" xfId="0" applyFont="1" applyFill="1" applyBorder="1" applyAlignment="1" applyProtection="1">
      <alignment horizontal="right" vertical="center" indent="1"/>
    </xf>
    <xf numFmtId="165" fontId="49" fillId="0" borderId="111" xfId="0" applyNumberFormat="1" applyFont="1" applyBorder="1" applyAlignment="1" applyProtection="1">
      <alignment horizontal="center" vertical="center"/>
    </xf>
    <xf numFmtId="0" fontId="49" fillId="34" borderId="112" xfId="0" applyFont="1" applyFill="1" applyBorder="1" applyAlignment="1" applyProtection="1">
      <alignment horizontal="right" vertical="center" indent="1"/>
    </xf>
    <xf numFmtId="0" fontId="49" fillId="0" borderId="113" xfId="0" applyFont="1" applyBorder="1" applyAlignment="1" applyProtection="1">
      <alignment horizontal="center" vertical="center"/>
    </xf>
    <xf numFmtId="0" fontId="56" fillId="34" borderId="114" xfId="0" applyFont="1" applyFill="1" applyBorder="1" applyAlignment="1" applyProtection="1">
      <alignment horizontal="left" wrapText="1"/>
    </xf>
    <xf numFmtId="0" fontId="56" fillId="34" borderId="153" xfId="0" applyFont="1" applyFill="1" applyBorder="1" applyAlignment="1" applyProtection="1">
      <alignment horizontal="left" wrapText="1"/>
    </xf>
    <xf numFmtId="0" fontId="56" fillId="34" borderId="115" xfId="0" applyFont="1" applyFill="1" applyBorder="1" applyAlignment="1" applyProtection="1">
      <alignment horizontal="left" wrapText="1"/>
    </xf>
    <xf numFmtId="0" fontId="56" fillId="34" borderId="115" xfId="0" applyFont="1" applyFill="1" applyBorder="1" applyAlignment="1" applyProtection="1">
      <alignment horizontal="center" wrapText="1"/>
    </xf>
    <xf numFmtId="0" fontId="56" fillId="34" borderId="62" xfId="0" applyFont="1" applyFill="1" applyBorder="1" applyAlignment="1" applyProtection="1">
      <alignment horizontal="center" wrapText="1"/>
    </xf>
    <xf numFmtId="0" fontId="127" fillId="0" borderId="180" xfId="0" applyFont="1" applyBorder="1" applyAlignment="1" applyProtection="1">
      <alignment horizontal="center" vertical="center"/>
    </xf>
    <xf numFmtId="0" fontId="127" fillId="0" borderId="181" xfId="0" applyFont="1" applyBorder="1" applyAlignment="1" applyProtection="1">
      <alignment horizontal="center" vertical="center"/>
    </xf>
    <xf numFmtId="0" fontId="127" fillId="0" borderId="181" xfId="0" applyFont="1" applyBorder="1" applyAlignment="1" applyProtection="1">
      <alignment horizontal="left" vertical="center"/>
    </xf>
    <xf numFmtId="0" fontId="127" fillId="0" borderId="182" xfId="0" applyFont="1" applyBorder="1" applyAlignment="1" applyProtection="1">
      <alignment horizontal="center" vertical="center"/>
    </xf>
    <xf numFmtId="0" fontId="127" fillId="0" borderId="183" xfId="0" applyFont="1" applyBorder="1" applyAlignment="1" applyProtection="1">
      <alignment horizontal="center" vertical="center"/>
    </xf>
    <xf numFmtId="0" fontId="127" fillId="0" borderId="183" xfId="0" applyFont="1" applyBorder="1" applyAlignment="1" applyProtection="1">
      <alignment horizontal="left" vertical="center"/>
    </xf>
    <xf numFmtId="0" fontId="127" fillId="0" borderId="183" xfId="0" quotePrefix="1" applyFont="1" applyBorder="1" applyAlignment="1" applyProtection="1">
      <alignment horizontal="center" vertical="center"/>
    </xf>
    <xf numFmtId="0" fontId="127" fillId="0" borderId="184" xfId="0" applyFont="1" applyBorder="1" applyAlignment="1" applyProtection="1">
      <alignment horizontal="center" vertical="center"/>
    </xf>
    <xf numFmtId="0" fontId="127" fillId="0" borderId="185" xfId="0" quotePrefix="1" applyFont="1" applyBorder="1" applyAlignment="1" applyProtection="1">
      <alignment horizontal="center" vertical="center"/>
    </xf>
    <xf numFmtId="0" fontId="127" fillId="0" borderId="185" xfId="0" applyFont="1" applyBorder="1" applyAlignment="1" applyProtection="1">
      <alignment horizontal="center" vertical="center"/>
    </xf>
    <xf numFmtId="0" fontId="118" fillId="0" borderId="234" xfId="0" applyFont="1" applyBorder="1" applyAlignment="1" applyProtection="1">
      <alignment horizontal="left" vertical="top" wrapText="1" indent="1"/>
    </xf>
    <xf numFmtId="3" fontId="127" fillId="0" borderId="181" xfId="0" applyNumberFormat="1" applyFont="1" applyBorder="1" applyAlignment="1" applyProtection="1">
      <alignment horizontal="right" vertical="center"/>
    </xf>
    <xf numFmtId="3" fontId="127" fillId="0" borderId="183" xfId="0" applyNumberFormat="1" applyFont="1" applyBorder="1" applyAlignment="1" applyProtection="1">
      <alignment horizontal="right" vertical="center"/>
    </xf>
    <xf numFmtId="0" fontId="127" fillId="0" borderId="185" xfId="0" applyFont="1" applyBorder="1" applyAlignment="1" applyProtection="1">
      <alignment horizontal="right" vertical="center" wrapText="1"/>
    </xf>
    <xf numFmtId="178" fontId="128" fillId="0" borderId="185" xfId="0" applyNumberFormat="1" applyFont="1" applyBorder="1" applyAlignment="1" applyProtection="1">
      <alignment horizontal="right" vertical="center"/>
    </xf>
    <xf numFmtId="176" fontId="127" fillId="33" borderId="185" xfId="1" applyNumberFormat="1" applyFont="1" applyFill="1" applyBorder="1" applyAlignment="1" applyProtection="1">
      <alignment horizontal="right" vertical="center"/>
    </xf>
    <xf numFmtId="0" fontId="53" fillId="36" borderId="48" xfId="0" applyFont="1" applyFill="1" applyBorder="1" applyAlignment="1" applyProtection="1">
      <alignment horizontal="center"/>
    </xf>
    <xf numFmtId="0" fontId="53" fillId="36" borderId="72" xfId="0" applyFont="1" applyFill="1" applyBorder="1" applyAlignment="1" applyProtection="1">
      <alignment horizontal="center"/>
    </xf>
    <xf numFmtId="0" fontId="53" fillId="0" borderId="0" xfId="0" applyFont="1" applyAlignment="1" applyProtection="1">
      <alignment horizontal="center"/>
    </xf>
    <xf numFmtId="0" fontId="102" fillId="33" borderId="0" xfId="0" applyFont="1" applyFill="1" applyAlignment="1" applyProtection="1">
      <alignment vertical="center"/>
    </xf>
    <xf numFmtId="0" fontId="51" fillId="33" borderId="0" xfId="0" applyFont="1" applyFill="1" applyProtection="1"/>
    <xf numFmtId="0" fontId="52" fillId="0" borderId="0" xfId="0" applyFont="1" applyAlignment="1" applyProtection="1">
      <alignment horizontal="right"/>
    </xf>
    <xf numFmtId="0" fontId="91" fillId="33" borderId="0" xfId="0" applyFont="1" applyFill="1" applyAlignment="1" applyProtection="1">
      <alignment vertical="center"/>
    </xf>
    <xf numFmtId="0" fontId="54" fillId="33" borderId="0" xfId="0" applyFont="1" applyFill="1" applyAlignment="1" applyProtection="1">
      <alignment vertical="center"/>
    </xf>
    <xf numFmtId="0" fontId="47" fillId="33" borderId="235" xfId="0" applyFont="1" applyFill="1" applyBorder="1" applyProtection="1"/>
    <xf numFmtId="0" fontId="47" fillId="33" borderId="236" xfId="0" applyFont="1" applyFill="1" applyBorder="1" applyProtection="1"/>
    <xf numFmtId="0" fontId="47" fillId="33" borderId="244" xfId="0" applyFont="1" applyFill="1" applyBorder="1" applyProtection="1"/>
    <xf numFmtId="0" fontId="92" fillId="33" borderId="245" xfId="0" applyFont="1" applyFill="1" applyBorder="1" applyAlignment="1" applyProtection="1">
      <alignment horizontal="left" indent="3"/>
    </xf>
    <xf numFmtId="0" fontId="92" fillId="33" borderId="187" xfId="0" applyFont="1" applyFill="1" applyBorder="1" applyAlignment="1" applyProtection="1">
      <alignment horizontal="left" indent="3"/>
    </xf>
    <xf numFmtId="0" fontId="47" fillId="33" borderId="187" xfId="0" applyFont="1" applyFill="1" applyBorder="1" applyProtection="1"/>
    <xf numFmtId="0" fontId="47" fillId="33" borderId="239" xfId="0" applyFont="1" applyFill="1" applyBorder="1" applyProtection="1"/>
    <xf numFmtId="0" fontId="50" fillId="33" borderId="245" xfId="0" applyFont="1" applyFill="1" applyBorder="1" applyAlignment="1" applyProtection="1">
      <alignment horizontal="left" indent="3"/>
    </xf>
    <xf numFmtId="0" fontId="50" fillId="33" borderId="187" xfId="0" applyFont="1" applyFill="1" applyBorder="1" applyAlignment="1" applyProtection="1">
      <alignment horizontal="left" indent="3"/>
    </xf>
    <xf numFmtId="0" fontId="110" fillId="33" borderId="245" xfId="0" applyFont="1" applyFill="1" applyBorder="1" applyAlignment="1" applyProtection="1">
      <alignment horizontal="right" vertical="center"/>
    </xf>
    <xf numFmtId="0" fontId="120" fillId="0" borderId="187" xfId="0" applyFont="1" applyBorder="1" applyAlignment="1" applyProtection="1">
      <alignment vertical="center"/>
    </xf>
    <xf numFmtId="0" fontId="56" fillId="0" borderId="187" xfId="0" applyFont="1" applyBorder="1" applyAlignment="1" applyProtection="1">
      <alignment horizontal="left" vertical="center" indent="3"/>
    </xf>
    <xf numFmtId="0" fontId="54" fillId="33" borderId="187" xfId="0" applyFont="1" applyFill="1" applyBorder="1" applyAlignment="1" applyProtection="1">
      <alignment vertical="center"/>
    </xf>
    <xf numFmtId="0" fontId="47" fillId="33" borderId="187" xfId="0" applyFont="1" applyFill="1" applyBorder="1" applyAlignment="1" applyProtection="1">
      <alignment vertical="center"/>
    </xf>
    <xf numFmtId="0" fontId="111" fillId="33" borderId="245" xfId="0" applyFont="1" applyFill="1" applyBorder="1" applyAlignment="1" applyProtection="1">
      <alignment horizontal="right" vertical="center"/>
    </xf>
    <xf numFmtId="0" fontId="47" fillId="33" borderId="245" xfId="0" applyFont="1" applyFill="1" applyBorder="1" applyProtection="1"/>
    <xf numFmtId="0" fontId="119" fillId="33" borderId="187" xfId="0" applyFont="1" applyFill="1" applyBorder="1" applyAlignment="1" applyProtection="1">
      <alignment vertical="center"/>
    </xf>
    <xf numFmtId="0" fontId="47" fillId="33" borderId="241" xfId="0" applyFont="1" applyFill="1" applyBorder="1" applyProtection="1"/>
    <xf numFmtId="0" fontId="47" fillId="33" borderId="242" xfId="0" applyFont="1" applyFill="1" applyBorder="1" applyProtection="1"/>
    <xf numFmtId="0" fontId="47" fillId="33" borderId="243" xfId="0" applyFont="1" applyFill="1" applyBorder="1" applyProtection="1"/>
    <xf numFmtId="0" fontId="115" fillId="33" borderId="190" xfId="0" applyFont="1" applyFill="1" applyBorder="1" applyAlignment="1" applyProtection="1">
      <alignment horizontal="center" vertical="center" wrapText="1"/>
    </xf>
    <xf numFmtId="0" fontId="115" fillId="33" borderId="191" xfId="0" applyFont="1" applyFill="1" applyBorder="1" applyAlignment="1" applyProtection="1">
      <alignment horizontal="center" vertical="center" wrapText="1"/>
    </xf>
    <xf numFmtId="0" fontId="61" fillId="34" borderId="192" xfId="0" applyFont="1" applyFill="1" applyBorder="1" applyAlignment="1" applyProtection="1">
      <alignment horizontal="left" vertical="center" wrapText="1" indent="2"/>
    </xf>
    <xf numFmtId="0" fontId="61" fillId="34" borderId="193" xfId="0" applyFont="1" applyFill="1" applyBorder="1" applyAlignment="1" applyProtection="1">
      <alignment horizontal="left" vertical="center" wrapText="1" indent="2"/>
    </xf>
    <xf numFmtId="0" fontId="61" fillId="34" borderId="86" xfId="0" applyFont="1" applyFill="1" applyBorder="1" applyAlignment="1" applyProtection="1">
      <alignment horizontal="left" vertical="center" wrapText="1" indent="2"/>
    </xf>
    <xf numFmtId="0" fontId="61" fillId="34" borderId="87" xfId="0" applyFont="1" applyFill="1" applyBorder="1" applyAlignment="1" applyProtection="1">
      <alignment horizontal="left" vertical="center" wrapText="1" indent="2"/>
    </xf>
    <xf numFmtId="0" fontId="98" fillId="37" borderId="194" xfId="0" applyFont="1" applyFill="1" applyBorder="1" applyAlignment="1" applyProtection="1">
      <alignment horizontal="center" vertical="center"/>
    </xf>
    <xf numFmtId="0" fontId="98" fillId="37" borderId="195" xfId="0" applyFont="1" applyFill="1" applyBorder="1" applyAlignment="1" applyProtection="1">
      <alignment horizontal="center" vertical="center"/>
    </xf>
    <xf numFmtId="0" fontId="98" fillId="37" borderId="196" xfId="0" applyFont="1" applyFill="1" applyBorder="1" applyAlignment="1" applyProtection="1">
      <alignment horizontal="center" vertical="center"/>
    </xf>
    <xf numFmtId="0" fontId="17" fillId="33" borderId="0" xfId="0" applyFont="1" applyFill="1" applyProtection="1"/>
    <xf numFmtId="0" fontId="17" fillId="33" borderId="88" xfId="0" applyFont="1" applyFill="1" applyBorder="1" applyProtection="1"/>
    <xf numFmtId="0" fontId="97" fillId="74" borderId="71" xfId="0" applyFont="1" applyFill="1" applyBorder="1" applyAlignment="1" applyProtection="1">
      <alignment horizontal="center" vertical="center"/>
    </xf>
    <xf numFmtId="0" fontId="97" fillId="74" borderId="68" xfId="0" applyFont="1" applyFill="1" applyBorder="1" applyAlignment="1" applyProtection="1">
      <alignment horizontal="center" vertical="center"/>
    </xf>
    <xf numFmtId="0" fontId="97" fillId="36" borderId="69" xfId="0" applyFont="1" applyFill="1" applyBorder="1" applyAlignment="1" applyProtection="1">
      <alignment horizontal="center" vertical="center"/>
    </xf>
    <xf numFmtId="0" fontId="97" fillId="36" borderId="70" xfId="0" applyFont="1" applyFill="1" applyBorder="1" applyAlignment="1" applyProtection="1">
      <alignment horizontal="center" vertical="center"/>
    </xf>
    <xf numFmtId="0" fontId="98" fillId="37" borderId="78" xfId="0" applyFont="1" applyFill="1" applyBorder="1" applyAlignment="1" applyProtection="1">
      <alignment horizontal="center" vertical="center"/>
    </xf>
    <xf numFmtId="0" fontId="98" fillId="37" borderId="79" xfId="0" applyFont="1" applyFill="1" applyBorder="1" applyAlignment="1" applyProtection="1">
      <alignment horizontal="center" vertical="center"/>
    </xf>
    <xf numFmtId="0" fontId="99" fillId="33" borderId="0" xfId="0" applyFont="1" applyFill="1" applyProtection="1"/>
    <xf numFmtId="0" fontId="98" fillId="37" borderId="57" xfId="0" applyFont="1" applyFill="1" applyBorder="1" applyAlignment="1" applyProtection="1">
      <alignment horizontal="center" vertical="center"/>
    </xf>
    <xf numFmtId="0" fontId="98" fillId="37" borderId="89" xfId="0" applyFont="1" applyFill="1" applyBorder="1" applyAlignment="1" applyProtection="1">
      <alignment horizontal="center" vertical="center"/>
    </xf>
    <xf numFmtId="0" fontId="18" fillId="33" borderId="75" xfId="0" applyFont="1" applyFill="1" applyBorder="1" applyAlignment="1" applyProtection="1">
      <alignment horizontal="center"/>
    </xf>
    <xf numFmtId="0" fontId="18" fillId="33" borderId="72" xfId="0" applyFont="1" applyFill="1" applyBorder="1" applyAlignment="1" applyProtection="1">
      <alignment horizontal="center"/>
    </xf>
    <xf numFmtId="0" fontId="18" fillId="33" borderId="48" xfId="0" applyFont="1" applyFill="1" applyBorder="1" applyAlignment="1" applyProtection="1">
      <alignment horizontal="center"/>
    </xf>
    <xf numFmtId="0" fontId="18" fillId="33" borderId="73" xfId="0" applyFont="1" applyFill="1" applyBorder="1" applyAlignment="1" applyProtection="1">
      <alignment horizontal="center"/>
    </xf>
    <xf numFmtId="0" fontId="18" fillId="33" borderId="74" xfId="0" applyFont="1" applyFill="1" applyBorder="1" applyAlignment="1" applyProtection="1">
      <alignment horizontal="center"/>
    </xf>
    <xf numFmtId="0" fontId="141" fillId="71" borderId="220" xfId="0" applyFont="1" applyFill="1" applyBorder="1" applyAlignment="1" applyProtection="1">
      <alignment horizontal="center" vertical="center"/>
    </xf>
    <xf numFmtId="0" fontId="141" fillId="71" borderId="221" xfId="0" applyFont="1" applyFill="1" applyBorder="1" applyAlignment="1" applyProtection="1">
      <alignment horizontal="center" vertical="center"/>
    </xf>
    <xf numFmtId="0" fontId="141" fillId="71" borderId="222" xfId="0" applyFont="1" applyFill="1" applyBorder="1" applyAlignment="1" applyProtection="1">
      <alignment horizontal="center" vertical="center"/>
    </xf>
    <xf numFmtId="0" fontId="18" fillId="33" borderId="0" xfId="0" applyFont="1" applyFill="1" applyAlignment="1" applyProtection="1">
      <alignment horizontal="center" vertical="center"/>
    </xf>
    <xf numFmtId="0" fontId="141" fillId="71" borderId="223" xfId="0" applyFont="1" applyFill="1" applyBorder="1" applyAlignment="1" applyProtection="1">
      <alignment horizontal="center" vertical="center"/>
    </xf>
    <xf numFmtId="0" fontId="141" fillId="71" borderId="224" xfId="0" applyFont="1" applyFill="1" applyBorder="1" applyAlignment="1" applyProtection="1">
      <alignment horizontal="center" vertical="center"/>
    </xf>
    <xf numFmtId="0" fontId="35" fillId="74" borderId="197" xfId="0" applyFont="1" applyFill="1" applyBorder="1" applyAlignment="1" applyProtection="1">
      <alignment horizontal="center" wrapText="1"/>
    </xf>
    <xf numFmtId="0" fontId="35" fillId="34" borderId="47" xfId="0" applyFont="1" applyFill="1" applyBorder="1" applyAlignment="1" applyProtection="1">
      <alignment horizontal="center" wrapText="1"/>
    </xf>
    <xf numFmtId="0" fontId="35" fillId="36" borderId="50" xfId="0" applyFont="1" applyFill="1" applyBorder="1" applyAlignment="1" applyProtection="1">
      <alignment horizontal="center" wrapText="1"/>
    </xf>
    <xf numFmtId="0" fontId="35" fillId="36" borderId="198" xfId="0" applyFont="1" applyFill="1" applyBorder="1" applyAlignment="1" applyProtection="1">
      <alignment horizontal="center" wrapText="1"/>
    </xf>
    <xf numFmtId="0" fontId="35" fillId="34" borderId="188" xfId="0" applyFont="1" applyFill="1" applyBorder="1" applyAlignment="1" applyProtection="1">
      <alignment horizontal="center" wrapText="1"/>
    </xf>
    <xf numFmtId="0" fontId="35" fillId="34" borderId="54" xfId="0" applyFont="1" applyFill="1" applyBorder="1" applyAlignment="1" applyProtection="1">
      <alignment horizontal="center" wrapText="1"/>
    </xf>
    <xf numFmtId="0" fontId="36" fillId="36" borderId="225" xfId="0" applyFont="1" applyFill="1" applyBorder="1" applyAlignment="1" applyProtection="1">
      <alignment horizontal="center" vertical="center" wrapText="1"/>
    </xf>
    <xf numFmtId="0" fontId="35" fillId="36" borderId="54" xfId="0" applyFont="1" applyFill="1" applyBorder="1" applyAlignment="1" applyProtection="1">
      <alignment horizontal="center" wrapText="1"/>
    </xf>
    <xf numFmtId="0" fontId="35" fillId="34" borderId="55" xfId="0" applyFont="1" applyFill="1" applyBorder="1" applyAlignment="1" applyProtection="1">
      <alignment horizontal="center" wrapText="1"/>
    </xf>
    <xf numFmtId="0" fontId="35" fillId="34" borderId="46" xfId="0" applyFont="1" applyFill="1" applyBorder="1" applyAlignment="1" applyProtection="1">
      <alignment horizontal="center" wrapText="1"/>
    </xf>
    <xf numFmtId="0" fontId="35" fillId="34" borderId="56" xfId="0" applyFont="1" applyFill="1" applyBorder="1" applyAlignment="1" applyProtection="1">
      <alignment horizontal="center" wrapText="1"/>
    </xf>
    <xf numFmtId="0" fontId="35" fillId="34" borderId="91" xfId="0" applyFont="1" applyFill="1" applyBorder="1" applyAlignment="1" applyProtection="1">
      <alignment horizontal="center" wrapText="1"/>
    </xf>
    <xf numFmtId="166" fontId="36" fillId="34" borderId="98" xfId="0" applyNumberFormat="1" applyFont="1" applyFill="1" applyBorder="1" applyAlignment="1" applyProtection="1">
      <alignment vertical="top"/>
    </xf>
    <xf numFmtId="0" fontId="47" fillId="33" borderId="33" xfId="0" applyFont="1" applyFill="1" applyBorder="1" applyProtection="1"/>
    <xf numFmtId="0" fontId="112" fillId="0" borderId="203" xfId="0" applyFont="1" applyBorder="1" applyAlignment="1" applyProtection="1">
      <alignment horizontal="left" vertical="center" wrapText="1"/>
    </xf>
    <xf numFmtId="44" fontId="127" fillId="36" borderId="265" xfId="1" applyFont="1" applyFill="1" applyBorder="1" applyAlignment="1" applyProtection="1">
      <alignment horizontal="right" vertical="center"/>
      <protection locked="0"/>
    </xf>
    <xf numFmtId="44" fontId="127" fillId="36" borderId="266" xfId="1" applyFont="1" applyFill="1" applyBorder="1" applyAlignment="1" applyProtection="1">
      <alignment horizontal="right" vertical="center"/>
      <protection locked="0"/>
    </xf>
    <xf numFmtId="44" fontId="127" fillId="36" borderId="267" xfId="1" applyFont="1" applyFill="1" applyBorder="1" applyAlignment="1" applyProtection="1">
      <alignment horizontal="right" vertical="center"/>
      <protection locked="0"/>
    </xf>
    <xf numFmtId="44" fontId="127" fillId="36" borderId="264" xfId="1" applyFont="1" applyFill="1" applyBorder="1" applyAlignment="1" applyProtection="1">
      <alignment horizontal="right" vertical="center"/>
      <protection locked="0"/>
    </xf>
    <xf numFmtId="44" fontId="127" fillId="36" borderId="269" xfId="1" applyFont="1" applyFill="1" applyBorder="1" applyAlignment="1" applyProtection="1">
      <alignment horizontal="right" vertical="center"/>
      <protection locked="0"/>
    </xf>
    <xf numFmtId="44" fontId="127" fillId="36" borderId="268" xfId="1" applyFont="1" applyFill="1" applyBorder="1" applyAlignment="1" applyProtection="1">
      <alignment horizontal="right" vertical="center"/>
      <protection locked="0"/>
    </xf>
    <xf numFmtId="0" fontId="100" fillId="33" borderId="152" xfId="0" applyFont="1" applyFill="1" applyBorder="1" applyAlignment="1" applyProtection="1">
      <alignment horizontal="center" vertical="center" wrapText="1"/>
      <protection locked="0"/>
    </xf>
    <xf numFmtId="0" fontId="61" fillId="34" borderId="59" xfId="0" applyFont="1" applyFill="1" applyBorder="1" applyAlignment="1" applyProtection="1">
      <alignment horizontal="left" vertical="center" wrapText="1" indent="2"/>
      <protection locked="0"/>
    </xf>
    <xf numFmtId="0" fontId="61" fillId="34" borderId="60" xfId="0" applyFont="1" applyFill="1" applyBorder="1" applyAlignment="1" applyProtection="1">
      <alignment horizontal="left" vertical="center" wrapText="1" indent="2"/>
      <protection locked="0"/>
    </xf>
    <xf numFmtId="0" fontId="56" fillId="34" borderId="114" xfId="0" applyFont="1" applyFill="1" applyBorder="1" applyAlignment="1" applyProtection="1">
      <alignment wrapText="1"/>
      <protection locked="0"/>
    </xf>
    <xf numFmtId="0" fontId="56" fillId="34" borderId="153" xfId="0" applyFont="1" applyFill="1" applyBorder="1" applyAlignment="1" applyProtection="1">
      <alignment wrapText="1"/>
      <protection locked="0"/>
    </xf>
    <xf numFmtId="0" fontId="56" fillId="34" borderId="115" xfId="0" applyFont="1" applyFill="1" applyBorder="1" applyAlignment="1" applyProtection="1">
      <alignment wrapText="1"/>
      <protection locked="0"/>
    </xf>
    <xf numFmtId="0" fontId="127" fillId="0" borderId="165" xfId="0" applyFont="1" applyBorder="1" applyAlignment="1" applyProtection="1">
      <alignment horizontal="center" vertical="center"/>
      <protection locked="0"/>
    </xf>
    <xf numFmtId="0" fontId="127" fillId="0" borderId="171" xfId="0" applyFont="1" applyBorder="1" applyAlignment="1" applyProtection="1">
      <alignment horizontal="center" vertical="center"/>
      <protection locked="0"/>
    </xf>
    <xf numFmtId="0" fontId="127" fillId="0" borderId="171" xfId="0" applyFont="1" applyBorder="1" applyAlignment="1" applyProtection="1">
      <alignment horizontal="left" vertical="center"/>
      <protection locked="0"/>
    </xf>
    <xf numFmtId="3" fontId="127" fillId="0" borderId="174" xfId="0" applyNumberFormat="1" applyFont="1" applyBorder="1" applyAlignment="1" applyProtection="1">
      <alignment horizontal="right" vertical="center"/>
      <protection locked="0"/>
    </xf>
    <xf numFmtId="0" fontId="127" fillId="0" borderId="174" xfId="0" applyFont="1" applyBorder="1" applyAlignment="1" applyProtection="1">
      <alignment horizontal="center" vertical="center"/>
      <protection locked="0"/>
    </xf>
    <xf numFmtId="177" fontId="130" fillId="0" borderId="174" xfId="0" applyNumberFormat="1" applyFont="1" applyBorder="1" applyAlignment="1" applyProtection="1">
      <alignment horizontal="center" vertical="center"/>
      <protection locked="0"/>
    </xf>
    <xf numFmtId="44" fontId="127" fillId="0" borderId="174" xfId="1" applyFont="1" applyFill="1" applyBorder="1" applyAlignment="1" applyProtection="1">
      <alignment horizontal="left" vertical="center"/>
      <protection locked="0"/>
    </xf>
    <xf numFmtId="0" fontId="127" fillId="0" borderId="167" xfId="0" applyFont="1" applyBorder="1" applyAlignment="1" applyProtection="1">
      <alignment horizontal="center" vertical="center"/>
      <protection locked="0"/>
    </xf>
    <xf numFmtId="0" fontId="127" fillId="0" borderId="172" xfId="0" applyFont="1" applyBorder="1" applyAlignment="1" applyProtection="1">
      <alignment horizontal="center" vertical="center"/>
      <protection locked="0"/>
    </xf>
    <xf numFmtId="0" fontId="127" fillId="0" borderId="172" xfId="0" applyFont="1" applyBorder="1" applyAlignment="1" applyProtection="1">
      <alignment horizontal="left" vertical="center"/>
      <protection locked="0"/>
    </xf>
    <xf numFmtId="3" fontId="127" fillId="0" borderId="176" xfId="0" applyNumberFormat="1" applyFont="1" applyBorder="1" applyAlignment="1" applyProtection="1">
      <alignment horizontal="right" vertical="center"/>
      <protection locked="0"/>
    </xf>
    <xf numFmtId="0" fontId="127" fillId="0" borderId="176" xfId="0" applyFont="1" applyBorder="1" applyAlignment="1" applyProtection="1">
      <alignment horizontal="center" vertical="center"/>
      <protection locked="0"/>
    </xf>
    <xf numFmtId="177" fontId="130" fillId="0" borderId="176" xfId="0" applyNumberFormat="1" applyFont="1" applyBorder="1" applyAlignment="1" applyProtection="1">
      <alignment horizontal="center" vertical="center"/>
      <protection locked="0"/>
    </xf>
    <xf numFmtId="44" fontId="127" fillId="0" borderId="176" xfId="1" applyFont="1" applyFill="1" applyBorder="1" applyAlignment="1" applyProtection="1">
      <alignment horizontal="left" vertical="center"/>
      <protection locked="0"/>
    </xf>
    <xf numFmtId="0" fontId="132" fillId="0" borderId="172" xfId="0" applyFont="1" applyBorder="1" applyAlignment="1" applyProtection="1">
      <alignment horizontal="center" vertical="center"/>
      <protection locked="0"/>
    </xf>
    <xf numFmtId="177" fontId="130" fillId="0" borderId="176" xfId="0" applyNumberFormat="1" applyFont="1" applyBorder="1" applyAlignment="1" applyProtection="1">
      <alignment horizontal="center" vertical="center" wrapText="1"/>
      <protection locked="0"/>
    </xf>
    <xf numFmtId="0" fontId="127" fillId="0" borderId="169" xfId="0" applyFont="1" applyBorder="1" applyAlignment="1" applyProtection="1">
      <alignment horizontal="center" vertical="center"/>
      <protection locked="0"/>
    </xf>
    <xf numFmtId="0" fontId="130" fillId="0" borderId="173" xfId="0" applyFont="1" applyBorder="1" applyAlignment="1" applyProtection="1">
      <alignment horizontal="center" vertical="center"/>
      <protection locked="0"/>
    </xf>
    <xf numFmtId="3" fontId="130" fillId="0" borderId="178" xfId="0" applyNumberFormat="1" applyFont="1" applyBorder="1" applyAlignment="1" applyProtection="1">
      <alignment horizontal="center" vertical="center"/>
      <protection locked="0"/>
    </xf>
    <xf numFmtId="0" fontId="127" fillId="0" borderId="178" xfId="0" applyFont="1" applyBorder="1" applyAlignment="1" applyProtection="1">
      <alignment horizontal="center" vertical="center"/>
      <protection locked="0"/>
    </xf>
    <xf numFmtId="177" fontId="130" fillId="0" borderId="178" xfId="0" applyNumberFormat="1" applyFont="1" applyBorder="1" applyAlignment="1" applyProtection="1">
      <alignment horizontal="center" vertical="center"/>
      <protection locked="0"/>
    </xf>
    <xf numFmtId="44" fontId="127" fillId="0" borderId="178" xfId="1" applyFont="1" applyFill="1" applyBorder="1" applyAlignment="1" applyProtection="1">
      <alignment horizontal="left" vertical="center"/>
      <protection locked="0"/>
    </xf>
    <xf numFmtId="176" fontId="127" fillId="0" borderId="178" xfId="1" applyNumberFormat="1" applyFont="1" applyFill="1" applyBorder="1" applyAlignment="1" applyProtection="1">
      <alignment horizontal="right" vertical="center"/>
      <protection locked="0"/>
    </xf>
    <xf numFmtId="44" fontId="127" fillId="0" borderId="178" xfId="1" applyFont="1" applyFill="1" applyBorder="1" applyAlignment="1" applyProtection="1">
      <alignment horizontal="right" vertical="center"/>
      <protection locked="0"/>
    </xf>
    <xf numFmtId="44" fontId="127" fillId="0" borderId="179" xfId="1" applyFont="1" applyFill="1" applyBorder="1" applyAlignment="1" applyProtection="1">
      <alignment horizontal="right" vertical="center"/>
      <protection locked="0"/>
    </xf>
    <xf numFmtId="0" fontId="127" fillId="36" borderId="157" xfId="0" applyFont="1" applyFill="1" applyBorder="1" applyAlignment="1" applyProtection="1">
      <alignment horizontal="center"/>
      <protection locked="0"/>
    </xf>
    <xf numFmtId="0" fontId="127" fillId="36" borderId="158" xfId="0" applyFont="1" applyFill="1" applyBorder="1" applyAlignment="1" applyProtection="1">
      <alignment horizontal="center"/>
      <protection locked="0"/>
    </xf>
    <xf numFmtId="0" fontId="127" fillId="0" borderId="0" xfId="0" applyFont="1" applyAlignment="1" applyProtection="1">
      <alignment horizontal="center"/>
      <protection locked="0"/>
    </xf>
    <xf numFmtId="0" fontId="134" fillId="33" borderId="0" xfId="0" applyFont="1" applyFill="1" applyAlignment="1" applyProtection="1">
      <alignment vertical="center"/>
      <protection locked="0"/>
    </xf>
    <xf numFmtId="0" fontId="135" fillId="0" borderId="0" xfId="0" applyFont="1" applyAlignment="1" applyProtection="1">
      <alignment horizontal="right"/>
      <protection locked="0"/>
    </xf>
    <xf numFmtId="166" fontId="135" fillId="35" borderId="18" xfId="0" applyNumberFormat="1" applyFont="1" applyFill="1" applyBorder="1" applyAlignment="1" applyProtection="1">
      <alignment vertical="center"/>
      <protection locked="0"/>
    </xf>
    <xf numFmtId="44" fontId="135" fillId="35" borderId="18" xfId="1" applyFont="1" applyFill="1" applyBorder="1" applyAlignment="1" applyProtection="1">
      <alignment horizontal="right" vertical="center" indent="1"/>
      <protection locked="0"/>
    </xf>
    <xf numFmtId="0" fontId="47" fillId="33" borderId="246" xfId="0" applyFont="1" applyFill="1" applyBorder="1" applyProtection="1">
      <protection locked="0"/>
    </xf>
    <xf numFmtId="0" fontId="47" fillId="33" borderId="237" xfId="0" applyFont="1" applyFill="1" applyBorder="1" applyProtection="1">
      <protection locked="0"/>
    </xf>
    <xf numFmtId="0" fontId="47" fillId="33" borderId="238" xfId="0" applyFont="1" applyFill="1" applyBorder="1" applyProtection="1">
      <protection locked="0"/>
    </xf>
    <xf numFmtId="0" fontId="92" fillId="33" borderId="0" xfId="0" applyFont="1" applyFill="1" applyAlignment="1" applyProtection="1">
      <alignment horizontal="left" indent="3"/>
      <protection locked="0"/>
    </xf>
    <xf numFmtId="0" fontId="47" fillId="33" borderId="247" xfId="0" applyFont="1" applyFill="1" applyBorder="1" applyProtection="1">
      <protection locked="0"/>
    </xf>
    <xf numFmtId="0" fontId="50" fillId="33" borderId="0" xfId="0" applyFont="1" applyFill="1" applyAlignment="1" applyProtection="1">
      <alignment horizontal="left" indent="3"/>
      <protection locked="0"/>
    </xf>
    <xf numFmtId="0" fontId="56" fillId="0" borderId="0" xfId="0" applyFont="1" applyAlignment="1" applyProtection="1">
      <alignment horizontal="left" vertical="center" indent="3"/>
      <protection locked="0"/>
    </xf>
    <xf numFmtId="0" fontId="93" fillId="33" borderId="0" xfId="0" applyFont="1" applyFill="1" applyAlignment="1" applyProtection="1">
      <alignment horizontal="left" vertical="center" indent="3"/>
      <protection locked="0"/>
    </xf>
    <xf numFmtId="0" fontId="47" fillId="33" borderId="248" xfId="0" applyFont="1" applyFill="1" applyBorder="1" applyProtection="1">
      <protection locked="0"/>
    </xf>
    <xf numFmtId="0" fontId="47" fillId="33" borderId="249" xfId="0" applyFont="1" applyFill="1" applyBorder="1" applyProtection="1">
      <protection locked="0"/>
    </xf>
    <xf numFmtId="0" fontId="47" fillId="33" borderId="250" xfId="0" applyFont="1" applyFill="1" applyBorder="1" applyProtection="1">
      <protection locked="0"/>
    </xf>
    <xf numFmtId="0" fontId="115" fillId="33" borderId="83" xfId="0" applyFont="1" applyFill="1" applyBorder="1" applyAlignment="1" applyProtection="1">
      <alignment horizontal="center" vertical="center" wrapText="1"/>
      <protection locked="0"/>
    </xf>
    <xf numFmtId="0" fontId="115" fillId="33" borderId="84" xfId="0" applyFont="1" applyFill="1" applyBorder="1" applyAlignment="1" applyProtection="1">
      <alignment horizontal="center" vertical="center" wrapText="1"/>
      <protection locked="0"/>
    </xf>
    <xf numFmtId="0" fontId="61" fillId="34" borderId="85" xfId="0" applyFont="1" applyFill="1" applyBorder="1" applyAlignment="1" applyProtection="1">
      <alignment horizontal="left" vertical="center" wrapText="1" indent="2"/>
      <protection locked="0"/>
    </xf>
    <xf numFmtId="0" fontId="62" fillId="37" borderId="212" xfId="0" applyFont="1" applyFill="1" applyBorder="1" applyAlignment="1" applyProtection="1">
      <alignment horizontal="center" vertical="center"/>
      <protection locked="0"/>
    </xf>
    <xf numFmtId="0" fontId="62" fillId="37" borderId="116" xfId="0" applyFont="1" applyFill="1" applyBorder="1" applyAlignment="1" applyProtection="1">
      <alignment horizontal="center" vertical="center"/>
      <protection locked="0"/>
    </xf>
    <xf numFmtId="0" fontId="62" fillId="37" borderId="213" xfId="0" applyFont="1" applyFill="1" applyBorder="1" applyAlignment="1" applyProtection="1">
      <alignment horizontal="center" vertical="center"/>
      <protection locked="0"/>
    </xf>
    <xf numFmtId="0" fontId="98" fillId="37" borderId="80" xfId="0" applyFont="1" applyFill="1" applyBorder="1" applyAlignment="1" applyProtection="1">
      <alignment horizontal="center" vertical="center"/>
      <protection locked="0"/>
    </xf>
    <xf numFmtId="0" fontId="98" fillId="37" borderId="81" xfId="0" applyFont="1" applyFill="1" applyBorder="1" applyAlignment="1" applyProtection="1">
      <alignment horizontal="center" vertical="center"/>
      <protection locked="0"/>
    </xf>
    <xf numFmtId="0" fontId="98" fillId="37" borderId="82" xfId="0" applyFont="1" applyFill="1" applyBorder="1" applyAlignment="1" applyProtection="1">
      <alignment horizontal="center" vertical="center"/>
      <protection locked="0"/>
    </xf>
    <xf numFmtId="0" fontId="97" fillId="0" borderId="69" xfId="0" applyFont="1" applyBorder="1" applyAlignment="1" applyProtection="1">
      <alignment horizontal="center" vertical="center"/>
      <protection locked="0"/>
    </xf>
    <xf numFmtId="0" fontId="97" fillId="0" borderId="68" xfId="0" applyFont="1" applyBorder="1" applyAlignment="1" applyProtection="1">
      <alignment horizontal="center" vertical="center"/>
      <protection locked="0"/>
    </xf>
    <xf numFmtId="0" fontId="97" fillId="0" borderId="70" xfId="0" applyFont="1" applyBorder="1" applyAlignment="1" applyProtection="1">
      <alignment horizontal="center" vertical="center"/>
      <protection locked="0"/>
    </xf>
    <xf numFmtId="0" fontId="98" fillId="37" borderId="77" xfId="0" applyFont="1" applyFill="1" applyBorder="1" applyAlignment="1" applyProtection="1">
      <alignment horizontal="center" vertical="center"/>
      <protection locked="0"/>
    </xf>
    <xf numFmtId="0" fontId="18" fillId="33" borderId="159" xfId="0" applyFont="1" applyFill="1" applyBorder="1" applyAlignment="1" applyProtection="1">
      <alignment horizontal="center"/>
      <protection locked="0"/>
    </xf>
    <xf numFmtId="0" fontId="18" fillId="33" borderId="160" xfId="0" applyFont="1" applyFill="1" applyBorder="1" applyAlignment="1" applyProtection="1">
      <alignment horizontal="center"/>
      <protection locked="0"/>
    </xf>
    <xf numFmtId="0" fontId="18" fillId="33" borderId="161" xfId="0" applyFont="1" applyFill="1" applyBorder="1" applyAlignment="1" applyProtection="1">
      <alignment horizontal="center"/>
      <protection locked="0"/>
    </xf>
    <xf numFmtId="0" fontId="18" fillId="33" borderId="76" xfId="0" applyFont="1" applyFill="1" applyBorder="1" applyAlignment="1" applyProtection="1">
      <alignment horizontal="center"/>
      <protection locked="0"/>
    </xf>
    <xf numFmtId="0" fontId="35" fillId="34" borderId="90" xfId="0" applyFont="1" applyFill="1" applyBorder="1" applyAlignment="1" applyProtection="1">
      <alignment horizontal="center" wrapText="1"/>
      <protection locked="0"/>
    </xf>
    <xf numFmtId="0" fontId="35" fillId="34" borderId="49" xfId="0" applyFont="1" applyFill="1" applyBorder="1" applyAlignment="1" applyProtection="1">
      <alignment horizontal="center" wrapText="1"/>
      <protection locked="0"/>
    </xf>
    <xf numFmtId="0" fontId="35" fillId="36" borderId="51" xfId="0" applyFont="1" applyFill="1" applyBorder="1" applyAlignment="1" applyProtection="1">
      <alignment horizontal="center" wrapText="1"/>
      <protection locked="0"/>
    </xf>
    <xf numFmtId="0" fontId="35" fillId="36" borderId="52" xfId="0" applyFont="1" applyFill="1" applyBorder="1" applyAlignment="1" applyProtection="1">
      <alignment horizontal="center" wrapText="1"/>
      <protection locked="0"/>
    </xf>
    <xf numFmtId="0" fontId="35" fillId="34" borderId="53" xfId="0" applyFont="1" applyFill="1" applyBorder="1" applyAlignment="1" applyProtection="1">
      <alignment horizontal="center" wrapText="1"/>
      <protection locked="0"/>
    </xf>
    <xf numFmtId="44" fontId="47" fillId="33" borderId="0" xfId="1" applyFont="1" applyFill="1" applyProtection="1">
      <protection locked="0"/>
    </xf>
    <xf numFmtId="166" fontId="34" fillId="0" borderId="162" xfId="1" applyNumberFormat="1" applyFont="1" applyFill="1" applyBorder="1" applyAlignment="1" applyProtection="1">
      <alignment vertical="top"/>
      <protection locked="0"/>
    </xf>
    <xf numFmtId="44" fontId="34" fillId="0" borderId="163" xfId="1" applyFont="1" applyFill="1" applyBorder="1" applyAlignment="1" applyProtection="1">
      <alignment horizontal="right" vertical="top" indent="1"/>
      <protection locked="0"/>
    </xf>
    <xf numFmtId="44" fontId="17" fillId="0" borderId="164" xfId="1" applyFont="1" applyFill="1" applyBorder="1" applyProtection="1">
      <protection locked="0"/>
    </xf>
    <xf numFmtId="44" fontId="34" fillId="0" borderId="92" xfId="1" applyFont="1" applyFill="1" applyBorder="1" applyAlignment="1" applyProtection="1">
      <alignment horizontal="right" vertical="top" indent="1"/>
      <protection locked="0"/>
    </xf>
    <xf numFmtId="44" fontId="17" fillId="0" borderId="93" xfId="1" applyFont="1" applyFill="1" applyBorder="1" applyProtection="1">
      <protection locked="0"/>
    </xf>
    <xf numFmtId="44" fontId="34" fillId="72" borderId="94" xfId="1" applyFont="1" applyFill="1" applyBorder="1" applyAlignment="1" applyProtection="1">
      <alignment horizontal="right" vertical="top" indent="1"/>
      <protection locked="0"/>
    </xf>
    <xf numFmtId="44" fontId="36" fillId="34" borderId="98" xfId="1" applyFont="1" applyFill="1" applyBorder="1" applyAlignment="1" applyProtection="1">
      <alignment horizontal="right" vertical="top" indent="1"/>
      <protection locked="0"/>
    </xf>
    <xf numFmtId="44" fontId="47" fillId="33" borderId="33" xfId="1" applyFont="1" applyFill="1" applyBorder="1" applyProtection="1">
      <protection locked="0"/>
    </xf>
    <xf numFmtId="0" fontId="109" fillId="0" borderId="150" xfId="0" applyFont="1" applyBorder="1" applyAlignment="1" applyProtection="1">
      <alignment horizontal="left" vertical="center" wrapText="1"/>
      <protection locked="0"/>
    </xf>
    <xf numFmtId="0" fontId="109" fillId="0" borderId="151" xfId="0" applyFont="1" applyBorder="1" applyAlignment="1" applyProtection="1">
      <alignment horizontal="left" vertical="center" wrapText="1"/>
      <protection locked="0"/>
    </xf>
    <xf numFmtId="0" fontId="146" fillId="33" borderId="0" xfId="0" applyFont="1" applyFill="1" applyAlignment="1" applyProtection="1">
      <alignment vertical="top" wrapText="1"/>
      <protection locked="0"/>
    </xf>
    <xf numFmtId="0" fontId="123" fillId="33" borderId="155" xfId="0" applyFont="1" applyFill="1" applyBorder="1" applyAlignment="1" applyProtection="1">
      <alignment horizontal="center" vertical="center" wrapText="1"/>
      <protection locked="0"/>
    </xf>
    <xf numFmtId="0" fontId="123" fillId="33" borderId="152" xfId="0" applyFont="1" applyFill="1" applyBorder="1" applyAlignment="1" applyProtection="1">
      <alignment horizontal="center" vertical="center" wrapText="1"/>
      <protection locked="0"/>
    </xf>
    <xf numFmtId="0" fontId="127" fillId="0" borderId="171" xfId="0" quotePrefix="1" applyFont="1" applyBorder="1" applyAlignment="1" applyProtection="1">
      <alignment horizontal="center" vertical="center"/>
      <protection locked="0"/>
    </xf>
    <xf numFmtId="0" fontId="127" fillId="0" borderId="171" xfId="0" applyFont="1" applyBorder="1" applyAlignment="1" applyProtection="1">
      <alignment horizontal="right" vertical="center"/>
      <protection locked="0"/>
    </xf>
    <xf numFmtId="168" fontId="127" fillId="0" borderId="171" xfId="1" applyNumberFormat="1" applyFont="1" applyFill="1" applyBorder="1" applyAlignment="1" applyProtection="1">
      <alignment horizontal="left" vertical="center"/>
      <protection locked="0"/>
    </xf>
    <xf numFmtId="44" fontId="127" fillId="0" borderId="216" xfId="1" applyFont="1" applyFill="1" applyBorder="1" applyAlignment="1" applyProtection="1">
      <alignment horizontal="left" vertical="center"/>
      <protection locked="0"/>
    </xf>
    <xf numFmtId="44" fontId="127" fillId="0" borderId="217" xfId="1" applyFont="1" applyFill="1" applyBorder="1" applyAlignment="1" applyProtection="1">
      <alignment horizontal="left" vertical="center"/>
      <protection locked="0"/>
    </xf>
    <xf numFmtId="0" fontId="127" fillId="0" borderId="214" xfId="0" applyFont="1" applyBorder="1" applyAlignment="1" applyProtection="1">
      <alignment horizontal="center" vertical="center"/>
      <protection locked="0"/>
    </xf>
    <xf numFmtId="0" fontId="127" fillId="0" borderId="215" xfId="0" quotePrefix="1" applyFont="1" applyBorder="1" applyAlignment="1" applyProtection="1">
      <alignment horizontal="center" vertical="center"/>
      <protection locked="0"/>
    </xf>
    <xf numFmtId="0" fontId="127" fillId="0" borderId="215" xfId="0" applyFont="1" applyBorder="1" applyAlignment="1" applyProtection="1">
      <alignment horizontal="right" vertical="center"/>
      <protection locked="0"/>
    </xf>
    <xf numFmtId="0" fontId="127" fillId="0" borderId="215" xfId="0" applyFont="1" applyBorder="1" applyAlignment="1" applyProtection="1">
      <alignment horizontal="center" vertical="center"/>
      <protection locked="0"/>
    </xf>
    <xf numFmtId="168" fontId="127" fillId="0" borderId="215" xfId="1" applyNumberFormat="1" applyFont="1" applyFill="1" applyBorder="1" applyAlignment="1" applyProtection="1">
      <alignment horizontal="left" vertical="center"/>
      <protection locked="0"/>
    </xf>
    <xf numFmtId="44" fontId="127" fillId="0" borderId="218" xfId="1" applyFont="1" applyFill="1" applyBorder="1" applyAlignment="1" applyProtection="1">
      <alignment horizontal="left" vertical="center"/>
      <protection locked="0"/>
    </xf>
    <xf numFmtId="44" fontId="127" fillId="0" borderId="219" xfId="1" applyFont="1" applyFill="1" applyBorder="1" applyAlignment="1" applyProtection="1">
      <alignment horizontal="left" vertical="center"/>
      <protection locked="0"/>
    </xf>
    <xf numFmtId="0" fontId="127" fillId="0" borderId="173" xfId="0" applyFont="1" applyBorder="1" applyAlignment="1" applyProtection="1">
      <alignment horizontal="center" vertical="center"/>
      <protection locked="0"/>
    </xf>
    <xf numFmtId="0" fontId="127" fillId="0" borderId="173" xfId="0" applyFont="1" applyBorder="1" applyAlignment="1" applyProtection="1">
      <alignment horizontal="right" vertical="center"/>
      <protection locked="0"/>
    </xf>
    <xf numFmtId="168" fontId="127" fillId="0" borderId="173" xfId="1" applyNumberFormat="1" applyFont="1" applyFill="1" applyBorder="1" applyAlignment="1" applyProtection="1">
      <alignment horizontal="left" vertical="center"/>
      <protection locked="0"/>
    </xf>
    <xf numFmtId="44" fontId="127" fillId="0" borderId="173" xfId="1" applyFont="1" applyFill="1" applyBorder="1" applyAlignment="1" applyProtection="1">
      <alignment horizontal="left" vertical="center"/>
      <protection locked="0"/>
    </xf>
    <xf numFmtId="176" fontId="127" fillId="0" borderId="173" xfId="1" applyNumberFormat="1" applyFont="1" applyFill="1" applyBorder="1" applyAlignment="1" applyProtection="1">
      <alignment horizontal="right" vertical="center"/>
      <protection locked="0"/>
    </xf>
    <xf numFmtId="44" fontId="127" fillId="0" borderId="173" xfId="1" applyFont="1" applyFill="1" applyBorder="1" applyAlignment="1" applyProtection="1">
      <alignment horizontal="right" vertical="center"/>
      <protection locked="0"/>
    </xf>
    <xf numFmtId="44" fontId="127" fillId="0" borderId="170" xfId="1" applyFont="1" applyFill="1" applyBorder="1" applyAlignment="1" applyProtection="1">
      <alignment horizontal="right" vertical="center"/>
      <protection locked="0"/>
    </xf>
    <xf numFmtId="0" fontId="125" fillId="33" borderId="0" xfId="0" applyFont="1" applyFill="1" applyAlignment="1" applyProtection="1">
      <alignment vertical="center"/>
      <protection locked="0"/>
    </xf>
    <xf numFmtId="166" fontId="52" fillId="35" borderId="18" xfId="0" applyNumberFormat="1" applyFont="1" applyFill="1" applyBorder="1" applyAlignment="1" applyProtection="1">
      <alignment vertical="center"/>
      <protection locked="0"/>
    </xf>
    <xf numFmtId="0" fontId="52" fillId="0" borderId="0" xfId="0" applyFont="1" applyProtection="1">
      <protection locked="0"/>
    </xf>
    <xf numFmtId="0" fontId="100" fillId="33" borderId="83" xfId="0" applyFont="1" applyFill="1" applyBorder="1" applyAlignment="1" applyProtection="1">
      <alignment horizontal="center" vertical="center" wrapText="1"/>
      <protection locked="0"/>
    </xf>
    <xf numFmtId="0" fontId="100" fillId="33" borderId="84" xfId="0" applyFont="1" applyFill="1" applyBorder="1" applyAlignment="1" applyProtection="1">
      <alignment horizontal="center" vertical="center" wrapText="1"/>
      <protection locked="0"/>
    </xf>
    <xf numFmtId="44" fontId="34" fillId="0" borderId="163" xfId="1" applyFont="1" applyFill="1" applyBorder="1" applyAlignment="1" applyProtection="1">
      <alignment vertical="top"/>
      <protection locked="0"/>
    </xf>
    <xf numFmtId="166" fontId="34" fillId="0" borderId="163" xfId="1" applyNumberFormat="1" applyFont="1" applyFill="1" applyBorder="1" applyAlignment="1" applyProtection="1">
      <alignment vertical="top"/>
      <protection locked="0"/>
    </xf>
    <xf numFmtId="44" fontId="17" fillId="0" borderId="164" xfId="1" applyFont="1" applyFill="1" applyBorder="1" applyAlignment="1" applyProtection="1">
      <protection locked="0"/>
    </xf>
    <xf numFmtId="166" fontId="34" fillId="0" borderId="92" xfId="1" applyNumberFormat="1" applyFont="1" applyFill="1" applyBorder="1" applyAlignment="1" applyProtection="1">
      <alignment vertical="top"/>
      <protection locked="0"/>
    </xf>
    <xf numFmtId="44" fontId="17" fillId="0" borderId="93" xfId="1" applyFont="1" applyFill="1" applyBorder="1" applyAlignment="1" applyProtection="1">
      <protection locked="0"/>
    </xf>
    <xf numFmtId="44" fontId="34" fillId="72" borderId="95" xfId="1" applyFont="1" applyFill="1" applyBorder="1" applyAlignment="1" applyProtection="1">
      <alignment vertical="top"/>
      <protection locked="0"/>
    </xf>
    <xf numFmtId="166" fontId="34" fillId="72" borderId="95" xfId="1" applyNumberFormat="1" applyFont="1" applyFill="1" applyBorder="1" applyAlignment="1" applyProtection="1">
      <alignment vertical="top"/>
      <protection locked="0"/>
    </xf>
    <xf numFmtId="44" fontId="34" fillId="0" borderId="95" xfId="1" applyFont="1" applyFill="1" applyBorder="1" applyAlignment="1" applyProtection="1">
      <alignment vertical="top"/>
      <protection locked="0"/>
    </xf>
    <xf numFmtId="166" fontId="36" fillId="34" borderId="96" xfId="0" applyNumberFormat="1" applyFont="1" applyFill="1" applyBorder="1" applyAlignment="1" applyProtection="1">
      <alignment vertical="top"/>
      <protection locked="0"/>
    </xf>
    <xf numFmtId="0" fontId="109" fillId="0" borderId="150" xfId="0" applyFont="1" applyBorder="1" applyAlignment="1" applyProtection="1">
      <alignment vertical="center" wrapText="1"/>
      <protection locked="0"/>
    </xf>
    <xf numFmtId="0" fontId="109" fillId="0" borderId="151" xfId="0" applyFont="1" applyBorder="1" applyAlignment="1" applyProtection="1">
      <alignment vertical="center" wrapText="1"/>
      <protection locked="0"/>
    </xf>
    <xf numFmtId="0" fontId="127" fillId="0" borderId="270" xfId="0" applyFont="1" applyBorder="1" applyAlignment="1" applyProtection="1">
      <alignment horizontal="left" vertical="center"/>
      <protection locked="0"/>
    </xf>
    <xf numFmtId="44" fontId="127" fillId="36" borderId="272" xfId="1" applyFont="1" applyFill="1" applyBorder="1" applyAlignment="1" applyProtection="1">
      <alignment horizontal="right" vertical="center"/>
      <protection locked="0"/>
    </xf>
    <xf numFmtId="44" fontId="127" fillId="36" borderId="273" xfId="1" applyFont="1" applyFill="1" applyBorder="1" applyAlignment="1" applyProtection="1">
      <alignment horizontal="right" vertical="center"/>
      <protection locked="0"/>
    </xf>
    <xf numFmtId="44" fontId="127" fillId="36" borderId="274" xfId="1" applyFont="1" applyFill="1" applyBorder="1" applyAlignment="1" applyProtection="1">
      <alignment horizontal="right" vertical="center"/>
      <protection locked="0"/>
    </xf>
    <xf numFmtId="44" fontId="127" fillId="36" borderId="271" xfId="1" applyFont="1" applyFill="1" applyBorder="1" applyAlignment="1" applyProtection="1">
      <alignment horizontal="right" vertical="center"/>
      <protection locked="0"/>
    </xf>
    <xf numFmtId="0" fontId="56" fillId="33" borderId="236" xfId="0" applyFont="1" applyFill="1" applyBorder="1" applyAlignment="1" applyProtection="1">
      <alignment wrapText="1"/>
      <protection locked="0"/>
    </xf>
    <xf numFmtId="0" fontId="0" fillId="33" borderId="236" xfId="0" applyFill="1" applyBorder="1" applyProtection="1">
      <protection locked="0"/>
    </xf>
    <xf numFmtId="0" fontId="0" fillId="33" borderId="244" xfId="0" applyFill="1" applyBorder="1" applyProtection="1">
      <protection locked="0"/>
    </xf>
    <xf numFmtId="0" fontId="62" fillId="37" borderId="102" xfId="0" applyFont="1" applyFill="1" applyBorder="1" applyAlignment="1" applyProtection="1">
      <alignment horizontal="center" vertical="center"/>
      <protection locked="0"/>
    </xf>
    <xf numFmtId="0" fontId="62" fillId="37" borderId="103" xfId="0" applyFont="1" applyFill="1" applyBorder="1" applyAlignment="1" applyProtection="1">
      <alignment horizontal="center" vertical="center"/>
      <protection locked="0"/>
    </xf>
    <xf numFmtId="0" fontId="62" fillId="37" borderId="104" xfId="0" applyFont="1" applyFill="1" applyBorder="1" applyAlignment="1" applyProtection="1">
      <alignment horizontal="center" vertical="center"/>
      <protection locked="0"/>
    </xf>
    <xf numFmtId="0" fontId="62" fillId="37" borderId="105" xfId="0" applyFont="1" applyFill="1" applyBorder="1" applyAlignment="1" applyProtection="1">
      <alignment horizontal="center" vertical="center"/>
      <protection locked="0"/>
    </xf>
    <xf numFmtId="0" fontId="47" fillId="0" borderId="99" xfId="0" applyFont="1" applyBorder="1" applyAlignment="1" applyProtection="1">
      <alignment horizontal="center" vertical="center"/>
      <protection locked="0"/>
    </xf>
    <xf numFmtId="0" fontId="47" fillId="0" borderId="100" xfId="0" applyFont="1" applyBorder="1" applyAlignment="1" applyProtection="1">
      <alignment horizontal="center" vertical="center"/>
      <protection locked="0"/>
    </xf>
    <xf numFmtId="0" fontId="47" fillId="0" borderId="101" xfId="0" applyFont="1" applyBorder="1" applyAlignment="1" applyProtection="1">
      <alignment horizontal="center" vertical="center"/>
      <protection locked="0"/>
    </xf>
    <xf numFmtId="0" fontId="47" fillId="34" borderId="20" xfId="0" applyFont="1" applyFill="1" applyBorder="1" applyProtection="1">
      <protection locked="0"/>
    </xf>
    <xf numFmtId="0" fontId="47" fillId="34" borderId="19" xfId="0" applyFont="1" applyFill="1" applyBorder="1" applyProtection="1">
      <protection locked="0"/>
    </xf>
    <xf numFmtId="0" fontId="47" fillId="34" borderId="106" xfId="0" applyFont="1" applyFill="1" applyBorder="1" applyProtection="1">
      <protection locked="0"/>
    </xf>
    <xf numFmtId="44" fontId="127" fillId="0" borderId="171" xfId="1" applyFont="1" applyFill="1" applyBorder="1" applyAlignment="1" applyProtection="1">
      <alignment horizontal="right" vertical="center"/>
      <protection locked="0"/>
    </xf>
    <xf numFmtId="0" fontId="51" fillId="33" borderId="0" xfId="0" applyFont="1" applyFill="1" applyAlignment="1" applyProtection="1">
      <alignment horizontal="right"/>
      <protection locked="0"/>
    </xf>
    <xf numFmtId="166" fontId="52" fillId="35" borderId="18" xfId="0" applyNumberFormat="1" applyFont="1" applyFill="1" applyBorder="1" applyAlignment="1" applyProtection="1">
      <alignment horizontal="right" vertical="center"/>
      <protection locked="0"/>
    </xf>
    <xf numFmtId="166" fontId="128" fillId="0" borderId="162" xfId="1" applyNumberFormat="1" applyFont="1" applyFill="1" applyBorder="1" applyAlignment="1" applyProtection="1">
      <alignment vertical="top"/>
      <protection locked="0"/>
    </xf>
    <xf numFmtId="44" fontId="128" fillId="0" borderId="163" xfId="1" applyFont="1" applyFill="1" applyBorder="1" applyAlignment="1" applyProtection="1">
      <alignment vertical="top"/>
      <protection locked="0"/>
    </xf>
    <xf numFmtId="166" fontId="128" fillId="0" borderId="163" xfId="1" applyNumberFormat="1" applyFont="1" applyFill="1" applyBorder="1" applyAlignment="1" applyProtection="1">
      <alignment vertical="top"/>
      <protection locked="0"/>
    </xf>
    <xf numFmtId="44" fontId="136" fillId="0" borderId="164" xfId="1" applyFont="1" applyFill="1" applyBorder="1" applyAlignment="1" applyProtection="1">
      <protection locked="0"/>
    </xf>
    <xf numFmtId="166" fontId="128" fillId="0" borderId="92" xfId="1" applyNumberFormat="1" applyFont="1" applyFill="1" applyBorder="1" applyAlignment="1" applyProtection="1">
      <alignment vertical="top"/>
      <protection locked="0"/>
    </xf>
    <xf numFmtId="44" fontId="136" fillId="0" borderId="93" xfId="1" applyFont="1" applyFill="1" applyBorder="1" applyAlignment="1" applyProtection="1">
      <protection locked="0"/>
    </xf>
    <xf numFmtId="44" fontId="128" fillId="72" borderId="94" xfId="1" applyFont="1" applyFill="1" applyBorder="1" applyAlignment="1" applyProtection="1">
      <alignment vertical="top"/>
      <protection locked="0"/>
    </xf>
    <xf numFmtId="44" fontId="128" fillId="72" borderId="95" xfId="1" applyFont="1" applyFill="1" applyBorder="1" applyAlignment="1" applyProtection="1">
      <alignment vertical="top"/>
      <protection locked="0"/>
    </xf>
    <xf numFmtId="166" fontId="128" fillId="72" borderId="95" xfId="1" applyNumberFormat="1" applyFont="1" applyFill="1" applyBorder="1" applyAlignment="1" applyProtection="1">
      <alignment vertical="top"/>
      <protection locked="0"/>
    </xf>
    <xf numFmtId="44" fontId="128" fillId="0" borderId="95" xfId="1" applyFont="1" applyFill="1" applyBorder="1" applyAlignment="1" applyProtection="1">
      <alignment vertical="top"/>
      <protection locked="0"/>
    </xf>
    <xf numFmtId="166" fontId="134" fillId="34" borderId="96" xfId="0" applyNumberFormat="1" applyFont="1" applyFill="1" applyBorder="1" applyAlignment="1" applyProtection="1">
      <alignment vertical="top"/>
      <protection locked="0"/>
    </xf>
    <xf numFmtId="9" fontId="128" fillId="0" borderId="97" xfId="2" applyFont="1" applyFill="1" applyBorder="1" applyAlignment="1" applyProtection="1">
      <alignment horizontal="center" vertical="top"/>
      <protection locked="0"/>
    </xf>
    <xf numFmtId="166" fontId="134" fillId="34" borderId="98" xfId="0" applyNumberFormat="1" applyFont="1" applyFill="1" applyBorder="1" applyAlignment="1" applyProtection="1">
      <alignment vertical="top"/>
      <protection locked="0"/>
    </xf>
    <xf numFmtId="0" fontId="44" fillId="0" borderId="129" xfId="0" applyFont="1" applyBorder="1" applyAlignment="1" applyProtection="1">
      <alignment vertical="center"/>
      <protection locked="0"/>
    </xf>
    <xf numFmtId="0" fontId="128" fillId="0" borderId="165" xfId="0" applyFont="1" applyBorder="1" applyAlignment="1" applyProtection="1">
      <alignment horizontal="center" vertical="top"/>
      <protection locked="0"/>
    </xf>
    <xf numFmtId="0" fontId="128" fillId="0" borderId="171" xfId="0" applyFont="1" applyBorder="1" applyAlignment="1" applyProtection="1">
      <alignment horizontal="center" vertical="top"/>
      <protection locked="0"/>
    </xf>
    <xf numFmtId="0" fontId="128" fillId="0" borderId="171" xfId="0" quotePrefix="1" applyFont="1" applyBorder="1" applyAlignment="1" applyProtection="1">
      <alignment horizontal="center" vertical="top"/>
      <protection locked="0"/>
    </xf>
    <xf numFmtId="0" fontId="128" fillId="0" borderId="171" xfId="0" applyFont="1" applyBorder="1" applyAlignment="1" applyProtection="1">
      <alignment horizontal="left" vertical="top"/>
      <protection locked="0"/>
    </xf>
    <xf numFmtId="3" fontId="128" fillId="0" borderId="171" xfId="0" applyNumberFormat="1" applyFont="1" applyBorder="1" applyAlignment="1" applyProtection="1">
      <alignment vertical="top"/>
      <protection locked="0"/>
    </xf>
    <xf numFmtId="168" fontId="128" fillId="0" borderId="171" xfId="1" applyNumberFormat="1" applyFont="1" applyFill="1" applyBorder="1" applyAlignment="1" applyProtection="1">
      <alignment horizontal="left" vertical="top"/>
      <protection locked="0"/>
    </xf>
    <xf numFmtId="44" fontId="128" fillId="0" borderId="171" xfId="1" applyFont="1" applyFill="1" applyBorder="1" applyAlignment="1" applyProtection="1">
      <alignment horizontal="left" vertical="top"/>
      <protection locked="0"/>
    </xf>
    <xf numFmtId="0" fontId="128" fillId="0" borderId="167" xfId="0" applyFont="1" applyBorder="1" applyAlignment="1" applyProtection="1">
      <alignment horizontal="center" vertical="top"/>
      <protection locked="0"/>
    </xf>
    <xf numFmtId="0" fontId="128" fillId="0" borderId="172" xfId="0" applyFont="1" applyBorder="1" applyAlignment="1" applyProtection="1">
      <alignment horizontal="center" vertical="top"/>
      <protection locked="0"/>
    </xf>
    <xf numFmtId="0" fontId="128" fillId="0" borderId="172" xfId="0" quotePrefix="1" applyFont="1" applyBorder="1" applyAlignment="1" applyProtection="1">
      <alignment horizontal="center" vertical="top"/>
      <protection locked="0"/>
    </xf>
    <xf numFmtId="0" fontId="128" fillId="0" borderId="172" xfId="0" applyFont="1" applyBorder="1" applyAlignment="1" applyProtection="1">
      <alignment horizontal="left" vertical="top"/>
      <protection locked="0"/>
    </xf>
    <xf numFmtId="3" fontId="128" fillId="0" borderId="172" xfId="0" applyNumberFormat="1" applyFont="1" applyBorder="1" applyAlignment="1" applyProtection="1">
      <alignment vertical="top"/>
      <protection locked="0"/>
    </xf>
    <xf numFmtId="168" fontId="128" fillId="0" borderId="172" xfId="1" applyNumberFormat="1" applyFont="1" applyFill="1" applyBorder="1" applyAlignment="1" applyProtection="1">
      <alignment horizontal="left" vertical="top"/>
      <protection locked="0"/>
    </xf>
    <xf numFmtId="44" fontId="128" fillId="0" borderId="172" xfId="1" applyFont="1" applyFill="1" applyBorder="1" applyAlignment="1" applyProtection="1">
      <alignment horizontal="left" vertical="top"/>
      <protection locked="0"/>
    </xf>
    <xf numFmtId="0" fontId="128" fillId="0" borderId="169" xfId="0" applyFont="1" applyBorder="1" applyAlignment="1" applyProtection="1">
      <alignment horizontal="center" vertical="top"/>
      <protection locked="0"/>
    </xf>
    <xf numFmtId="0" fontId="128" fillId="0" borderId="173" xfId="0" quotePrefix="1" applyFont="1" applyBorder="1" applyAlignment="1" applyProtection="1">
      <alignment horizontal="center" vertical="top"/>
      <protection locked="0"/>
    </xf>
    <xf numFmtId="3" fontId="128" fillId="0" borderId="173" xfId="0" applyNumberFormat="1" applyFont="1" applyBorder="1" applyAlignment="1" applyProtection="1">
      <alignment vertical="top"/>
      <protection locked="0"/>
    </xf>
    <xf numFmtId="0" fontId="128" fillId="0" borderId="173" xfId="0" applyFont="1" applyBorder="1" applyAlignment="1" applyProtection="1">
      <alignment horizontal="center" vertical="top"/>
      <protection locked="0"/>
    </xf>
    <xf numFmtId="168" fontId="128" fillId="0" borderId="173" xfId="1" applyNumberFormat="1" applyFont="1" applyFill="1" applyBorder="1" applyAlignment="1" applyProtection="1">
      <alignment horizontal="left" vertical="top"/>
      <protection locked="0"/>
    </xf>
    <xf numFmtId="44" fontId="128" fillId="0" borderId="173" xfId="1" applyFont="1" applyFill="1" applyBorder="1" applyAlignment="1" applyProtection="1">
      <alignment horizontal="left" vertical="top"/>
      <protection locked="0"/>
    </xf>
    <xf numFmtId="176" fontId="127" fillId="0" borderId="173" xfId="1" applyNumberFormat="1" applyFont="1" applyFill="1" applyBorder="1" applyAlignment="1" applyProtection="1">
      <alignment horizontal="right" vertical="top"/>
      <protection locked="0"/>
    </xf>
    <xf numFmtId="44" fontId="127" fillId="0" borderId="173" xfId="1" applyFont="1" applyFill="1" applyBorder="1" applyAlignment="1" applyProtection="1">
      <alignment horizontal="right" vertical="top"/>
      <protection locked="0"/>
    </xf>
    <xf numFmtId="44" fontId="127" fillId="0" borderId="170" xfId="1" applyFont="1" applyFill="1" applyBorder="1" applyAlignment="1" applyProtection="1">
      <alignment horizontal="right" vertical="top"/>
      <protection locked="0"/>
    </xf>
    <xf numFmtId="0" fontId="127" fillId="36" borderId="48" xfId="0" applyFont="1" applyFill="1" applyBorder="1" applyAlignment="1" applyProtection="1">
      <alignment horizontal="center"/>
      <protection locked="0"/>
    </xf>
    <xf numFmtId="0" fontId="127" fillId="36" borderId="72" xfId="0" applyFont="1" applyFill="1" applyBorder="1" applyAlignment="1" applyProtection="1">
      <alignment horizontal="center"/>
      <protection locked="0"/>
    </xf>
    <xf numFmtId="166" fontId="135" fillId="35" borderId="18" xfId="0" applyNumberFormat="1" applyFont="1" applyFill="1" applyBorder="1" applyAlignment="1" applyProtection="1">
      <alignment horizontal="right" vertical="center"/>
      <protection locked="0"/>
    </xf>
    <xf numFmtId="0" fontId="127" fillId="33" borderId="0" xfId="0" applyFont="1" applyFill="1" applyAlignment="1" applyProtection="1">
      <alignment horizontal="right"/>
      <protection locked="0"/>
    </xf>
    <xf numFmtId="0" fontId="97" fillId="36" borderId="71" xfId="0" applyFont="1" applyFill="1" applyBorder="1" applyAlignment="1" applyProtection="1">
      <alignment horizontal="center" vertical="center"/>
      <protection locked="0"/>
    </xf>
    <xf numFmtId="0" fontId="18" fillId="36" borderId="75" xfId="0" applyFont="1" applyFill="1" applyBorder="1" applyAlignment="1" applyProtection="1">
      <alignment horizontal="center"/>
      <protection locked="0"/>
    </xf>
    <xf numFmtId="0" fontId="18" fillId="36" borderId="76" xfId="0" applyFont="1" applyFill="1" applyBorder="1" applyAlignment="1" applyProtection="1">
      <alignment horizontal="center"/>
      <protection locked="0"/>
    </xf>
    <xf numFmtId="0" fontId="126" fillId="33" borderId="0" xfId="0" applyFont="1" applyFill="1" applyAlignment="1" applyProtection="1">
      <alignment vertical="center"/>
      <protection locked="0"/>
    </xf>
    <xf numFmtId="166" fontId="128" fillId="0" borderId="162" xfId="1" applyNumberFormat="1" applyFont="1" applyFill="1" applyBorder="1" applyAlignment="1" applyProtection="1">
      <alignment vertical="center"/>
      <protection locked="0"/>
    </xf>
    <xf numFmtId="44" fontId="128" fillId="0" borderId="163" xfId="1" applyFont="1" applyFill="1" applyBorder="1" applyAlignment="1" applyProtection="1">
      <alignment vertical="center"/>
      <protection locked="0"/>
    </xf>
    <xf numFmtId="166" fontId="128" fillId="0" borderId="163" xfId="1" applyNumberFormat="1" applyFont="1" applyFill="1" applyBorder="1" applyAlignment="1" applyProtection="1">
      <alignment vertical="center"/>
      <protection locked="0"/>
    </xf>
    <xf numFmtId="44" fontId="136" fillId="0" borderId="164" xfId="1" applyFont="1" applyFill="1" applyBorder="1" applyAlignment="1" applyProtection="1">
      <alignment vertical="center"/>
      <protection locked="0"/>
    </xf>
    <xf numFmtId="166" fontId="128" fillId="0" borderId="92" xfId="1" applyNumberFormat="1" applyFont="1" applyFill="1" applyBorder="1" applyAlignment="1" applyProtection="1">
      <alignment vertical="center"/>
      <protection locked="0"/>
    </xf>
    <xf numFmtId="44" fontId="136" fillId="0" borderId="93" xfId="1" applyFont="1" applyFill="1" applyBorder="1" applyAlignment="1" applyProtection="1">
      <alignment vertical="center"/>
      <protection locked="0"/>
    </xf>
    <xf numFmtId="44" fontId="128" fillId="72" borderId="94" xfId="1" applyFont="1" applyFill="1" applyBorder="1" applyAlignment="1" applyProtection="1">
      <alignment vertical="center"/>
      <protection locked="0"/>
    </xf>
    <xf numFmtId="44" fontId="128" fillId="72" borderId="95" xfId="1" applyFont="1" applyFill="1" applyBorder="1" applyAlignment="1" applyProtection="1">
      <alignment vertical="center"/>
      <protection locked="0"/>
    </xf>
    <xf numFmtId="166" fontId="128" fillId="72" borderId="95" xfId="1" applyNumberFormat="1" applyFont="1" applyFill="1" applyBorder="1" applyAlignment="1" applyProtection="1">
      <alignment vertical="center"/>
      <protection locked="0"/>
    </xf>
    <xf numFmtId="44" fontId="128" fillId="0" borderId="95" xfId="1" applyFont="1" applyFill="1" applyBorder="1" applyAlignment="1" applyProtection="1">
      <alignment vertical="center"/>
      <protection locked="0"/>
    </xf>
    <xf numFmtId="166" fontId="134" fillId="34" borderId="96" xfId="0" applyNumberFormat="1" applyFont="1" applyFill="1" applyBorder="1" applyAlignment="1" applyProtection="1">
      <alignment vertical="center"/>
      <protection locked="0"/>
    </xf>
    <xf numFmtId="9" fontId="128" fillId="0" borderId="97" xfId="2" applyFont="1" applyFill="1" applyBorder="1" applyAlignment="1" applyProtection="1">
      <alignment horizontal="center" vertical="center"/>
      <protection locked="0"/>
    </xf>
    <xf numFmtId="166" fontId="134" fillId="34" borderId="98" xfId="0" applyNumberFormat="1" applyFont="1" applyFill="1" applyBorder="1" applyAlignment="1" applyProtection="1">
      <alignment vertical="center"/>
      <protection locked="0"/>
    </xf>
    <xf numFmtId="0" fontId="126" fillId="33" borderId="33" xfId="0" applyFont="1" applyFill="1" applyBorder="1" applyAlignment="1" applyProtection="1">
      <alignment vertical="center"/>
      <protection locked="0"/>
    </xf>
  </cellXfs>
  <cellStyles count="1560">
    <cellStyle name="=C:\WINDOWS\SYSTEM32\COMMAND.COM" xfId="428" xr:uid="{00000000-0005-0000-0000-000000000000}"/>
    <cellStyle name="=C:\WINDOWS\SYSTEM32\COMMAND.COM 2" xfId="427" xr:uid="{00000000-0005-0000-0000-000001000000}"/>
    <cellStyle name="=C:\WINDOWS\SYSTEM32\COMMAND.COM 2 2" xfId="426" xr:uid="{00000000-0005-0000-0000-000002000000}"/>
    <cellStyle name="=C:\WINDOWS\SYSTEM32\COMMAND.COM 2 3" xfId="425" xr:uid="{00000000-0005-0000-0000-000003000000}"/>
    <cellStyle name="=C:\WINDOWS\SYSTEM32\COMMAND.COM 2 4" xfId="424" xr:uid="{00000000-0005-0000-0000-000004000000}"/>
    <cellStyle name="=C:\WINDOWS\SYSTEM32\COMMAND.COM 2 5" xfId="423" xr:uid="{00000000-0005-0000-0000-000005000000}"/>
    <cellStyle name="=C:\WINDOWS\SYSTEM32\COMMAND.COM 3" xfId="422" xr:uid="{00000000-0005-0000-0000-000006000000}"/>
    <cellStyle name="=C:\WINDOWS\SYSTEM32\COMMAND.COM 3 2" xfId="421" xr:uid="{00000000-0005-0000-0000-000007000000}"/>
    <cellStyle name="=C:\WINDOWS\SYSTEM32\COMMAND.COM 3 3" xfId="420" xr:uid="{00000000-0005-0000-0000-000008000000}"/>
    <cellStyle name="=C:\WINDOWS\SYSTEM32\COMMAND.COM 4" xfId="419" xr:uid="{00000000-0005-0000-0000-000009000000}"/>
    <cellStyle name="=C:\WINDOWS\SYSTEM32\COMMAND.COM 5" xfId="418" xr:uid="{00000000-0005-0000-0000-00000A000000}"/>
    <cellStyle name="=C:\WINDOWS\SYSTEM32\COMMAND.COM 6" xfId="417" xr:uid="{00000000-0005-0000-0000-00000B000000}"/>
    <cellStyle name="=C:\WINDOWS\SYSTEM32\COMMAND.COM 6 2" xfId="416" xr:uid="{00000000-0005-0000-0000-00000C000000}"/>
    <cellStyle name="=C:\WINDOWS\SYSTEM32\COMMAND.COM 7" xfId="415" xr:uid="{00000000-0005-0000-0000-00000D000000}"/>
    <cellStyle name="=C:\WINDOWS\SYSTEM32\COMMAND.COM 8" xfId="414" xr:uid="{00000000-0005-0000-0000-00000E000000}"/>
    <cellStyle name="20% - Accent1" xfId="413" xr:uid="{00000000-0005-0000-0000-00000F000000}"/>
    <cellStyle name="20% - Accent2" xfId="412" xr:uid="{00000000-0005-0000-0000-000010000000}"/>
    <cellStyle name="20% - Accent3" xfId="411" xr:uid="{00000000-0005-0000-0000-000011000000}"/>
    <cellStyle name="20% - Accent4" xfId="410" xr:uid="{00000000-0005-0000-0000-000012000000}"/>
    <cellStyle name="20% - Accent5" xfId="409" xr:uid="{00000000-0005-0000-0000-000013000000}"/>
    <cellStyle name="20% - Accent6" xfId="408" xr:uid="{00000000-0005-0000-0000-000014000000}"/>
    <cellStyle name="20% - Énfasis1" xfId="20" builtinId="30" customBuiltin="1"/>
    <cellStyle name="20% - Énfasis1 2" xfId="55" xr:uid="{00000000-0005-0000-0000-000016000000}"/>
    <cellStyle name="20% - Énfasis1 2 2" xfId="406" xr:uid="{00000000-0005-0000-0000-000017000000}"/>
    <cellStyle name="20% - Énfasis1 3" xfId="407" xr:uid="{00000000-0005-0000-0000-000018000000}"/>
    <cellStyle name="20% - Énfasis2" xfId="24" builtinId="34" customBuiltin="1"/>
    <cellStyle name="20% - Énfasis2 2" xfId="56" xr:uid="{00000000-0005-0000-0000-00001A000000}"/>
    <cellStyle name="20% - Énfasis2 2 2" xfId="404" xr:uid="{00000000-0005-0000-0000-00001B000000}"/>
    <cellStyle name="20% - Énfasis2 3" xfId="405" xr:uid="{00000000-0005-0000-0000-00001C000000}"/>
    <cellStyle name="20% - Énfasis3" xfId="28" builtinId="38" customBuiltin="1"/>
    <cellStyle name="20% - Énfasis3 2" xfId="57" xr:uid="{00000000-0005-0000-0000-00001E000000}"/>
    <cellStyle name="20% - Énfasis3 2 2" xfId="402" xr:uid="{00000000-0005-0000-0000-00001F000000}"/>
    <cellStyle name="20% - Énfasis3 3" xfId="403" xr:uid="{00000000-0005-0000-0000-000020000000}"/>
    <cellStyle name="20% - Énfasis4" xfId="32" builtinId="42" customBuiltin="1"/>
    <cellStyle name="20% - Énfasis4 2" xfId="58" xr:uid="{00000000-0005-0000-0000-000022000000}"/>
    <cellStyle name="20% - Énfasis4 2 2" xfId="400" xr:uid="{00000000-0005-0000-0000-000023000000}"/>
    <cellStyle name="20% - Énfasis4 3" xfId="401" xr:uid="{00000000-0005-0000-0000-000024000000}"/>
    <cellStyle name="20% - Énfasis5" xfId="36" builtinId="46" customBuiltin="1"/>
    <cellStyle name="20% - Énfasis5 2" xfId="59" xr:uid="{00000000-0005-0000-0000-000026000000}"/>
    <cellStyle name="20% - Énfasis5 2 2" xfId="247" xr:uid="{00000000-0005-0000-0000-000027000000}"/>
    <cellStyle name="20% - Énfasis6" xfId="40" builtinId="50" customBuiltin="1"/>
    <cellStyle name="20% - Énfasis6 2" xfId="60" xr:uid="{00000000-0005-0000-0000-000029000000}"/>
    <cellStyle name="20% - Énfasis6 2 2" xfId="251" xr:uid="{00000000-0005-0000-0000-00002A000000}"/>
    <cellStyle name="20% - Énfasis6 3" xfId="283" xr:uid="{00000000-0005-0000-0000-00002B000000}"/>
    <cellStyle name="40% - Accent1" xfId="284" xr:uid="{00000000-0005-0000-0000-00002C000000}"/>
    <cellStyle name="40% - Accent2" xfId="255" xr:uid="{00000000-0005-0000-0000-00002D000000}"/>
    <cellStyle name="40% - Accent3" xfId="285" xr:uid="{00000000-0005-0000-0000-00002E000000}"/>
    <cellStyle name="40% - Accent4" xfId="259" xr:uid="{00000000-0005-0000-0000-00002F000000}"/>
    <cellStyle name="40% - Accent5" xfId="286" xr:uid="{00000000-0005-0000-0000-000030000000}"/>
    <cellStyle name="40% - Accent6" xfId="263" xr:uid="{00000000-0005-0000-0000-000031000000}"/>
    <cellStyle name="40% - Énfasis1" xfId="21" builtinId="31" customBuiltin="1"/>
    <cellStyle name="40% - Énfasis1 2" xfId="61" xr:uid="{00000000-0005-0000-0000-000033000000}"/>
    <cellStyle name="40% - Énfasis1 2 2" xfId="267" xr:uid="{00000000-0005-0000-0000-000034000000}"/>
    <cellStyle name="40% - Énfasis1 3" xfId="287" xr:uid="{00000000-0005-0000-0000-000035000000}"/>
    <cellStyle name="40% - Énfasis2" xfId="25" builtinId="35" customBuiltin="1"/>
    <cellStyle name="40% - Énfasis2 2" xfId="62" xr:uid="{00000000-0005-0000-0000-000037000000}"/>
    <cellStyle name="40% - Énfasis2 2 2" xfId="248" xr:uid="{00000000-0005-0000-0000-000038000000}"/>
    <cellStyle name="40% - Énfasis3" xfId="29" builtinId="39" customBuiltin="1"/>
    <cellStyle name="40% - Énfasis3 2" xfId="63" xr:uid="{00000000-0005-0000-0000-00003A000000}"/>
    <cellStyle name="40% - Énfasis3 2 2" xfId="252" xr:uid="{00000000-0005-0000-0000-00003B000000}"/>
    <cellStyle name="40% - Énfasis3 3" xfId="288" xr:uid="{00000000-0005-0000-0000-00003C000000}"/>
    <cellStyle name="40% - Énfasis4" xfId="33" builtinId="43" customBuiltin="1"/>
    <cellStyle name="40% - Énfasis4 2" xfId="64" xr:uid="{00000000-0005-0000-0000-00003E000000}"/>
    <cellStyle name="40% - Énfasis4 2 2" xfId="256" xr:uid="{00000000-0005-0000-0000-00003F000000}"/>
    <cellStyle name="40% - Énfasis4 3" xfId="289" xr:uid="{00000000-0005-0000-0000-000040000000}"/>
    <cellStyle name="40% - Énfasis5" xfId="37" builtinId="47" customBuiltin="1"/>
    <cellStyle name="40% - Énfasis5 2" xfId="65" xr:uid="{00000000-0005-0000-0000-000042000000}"/>
    <cellStyle name="40% - Énfasis5 2 2" xfId="260" xr:uid="{00000000-0005-0000-0000-000043000000}"/>
    <cellStyle name="40% - Énfasis6" xfId="41" builtinId="51" customBuiltin="1"/>
    <cellStyle name="40% - Énfasis6 2" xfId="66" xr:uid="{00000000-0005-0000-0000-000045000000}"/>
    <cellStyle name="40% - Énfasis6 2 2" xfId="264" xr:uid="{00000000-0005-0000-0000-000046000000}"/>
    <cellStyle name="40% - Énfasis6 3" xfId="290" xr:uid="{00000000-0005-0000-0000-000047000000}"/>
    <cellStyle name="60% - Accent1" xfId="291" xr:uid="{00000000-0005-0000-0000-000048000000}"/>
    <cellStyle name="60% - Accent2" xfId="268" xr:uid="{00000000-0005-0000-0000-000049000000}"/>
    <cellStyle name="60% - Accent3" xfId="292" xr:uid="{00000000-0005-0000-0000-00004A000000}"/>
    <cellStyle name="60% - Accent4" xfId="249" xr:uid="{00000000-0005-0000-0000-00004B000000}"/>
    <cellStyle name="60% - Accent5" xfId="253" xr:uid="{00000000-0005-0000-0000-00004C000000}"/>
    <cellStyle name="60% - Accent6" xfId="257" xr:uid="{00000000-0005-0000-0000-00004D000000}"/>
    <cellStyle name="60% - Énfasis1" xfId="22" builtinId="32" customBuiltin="1"/>
    <cellStyle name="60% - Énfasis1 2" xfId="265" xr:uid="{00000000-0005-0000-0000-00004F000000}"/>
    <cellStyle name="60% - Énfasis1 3" xfId="261" xr:uid="{00000000-0005-0000-0000-000050000000}"/>
    <cellStyle name="60% - Énfasis2" xfId="26" builtinId="36" customBuiltin="1"/>
    <cellStyle name="60% - Énfasis2 2" xfId="237" xr:uid="{00000000-0005-0000-0000-000052000000}"/>
    <cellStyle name="60% - Énfasis2 3" xfId="269" xr:uid="{00000000-0005-0000-0000-000053000000}"/>
    <cellStyle name="60% - Énfasis3" xfId="30" builtinId="40" customBuiltin="1"/>
    <cellStyle name="60% - Énfasis3 2" xfId="244" xr:uid="{00000000-0005-0000-0000-000055000000}"/>
    <cellStyle name="60% - Énfasis3 3" xfId="242" xr:uid="{00000000-0005-0000-0000-000056000000}"/>
    <cellStyle name="60% - Énfasis4" xfId="34" builtinId="44" customBuiltin="1"/>
    <cellStyle name="60% - Énfasis4 2" xfId="235" xr:uid="{00000000-0005-0000-0000-000058000000}"/>
    <cellStyle name="60% - Énfasis4 3" xfId="243" xr:uid="{00000000-0005-0000-0000-000059000000}"/>
    <cellStyle name="60% - Énfasis5" xfId="38" builtinId="48" customBuiltin="1"/>
    <cellStyle name="60% - Énfasis5 2" xfId="246" xr:uid="{00000000-0005-0000-0000-00005B000000}"/>
    <cellStyle name="60% - Énfasis5 3" xfId="236" xr:uid="{00000000-0005-0000-0000-00005C000000}"/>
    <cellStyle name="60% - Énfasis6" xfId="42" builtinId="52" customBuiltin="1"/>
    <cellStyle name="60% - Énfasis6 2" xfId="254" xr:uid="{00000000-0005-0000-0000-00005E000000}"/>
    <cellStyle name="60% - Énfasis6 3" xfId="250" xr:uid="{00000000-0005-0000-0000-00005F000000}"/>
    <cellStyle name="7" xfId="258" xr:uid="{00000000-0005-0000-0000-000060000000}"/>
    <cellStyle name="Accent1" xfId="262" xr:uid="{00000000-0005-0000-0000-000061000000}"/>
    <cellStyle name="Accent2" xfId="266" xr:uid="{00000000-0005-0000-0000-000062000000}"/>
    <cellStyle name="Accent3" xfId="240" xr:uid="{00000000-0005-0000-0000-000063000000}"/>
    <cellStyle name="Accent4" xfId="293" xr:uid="{00000000-0005-0000-0000-000064000000}"/>
    <cellStyle name="Accent5" xfId="272" xr:uid="{00000000-0005-0000-0000-000065000000}"/>
    <cellStyle name="Accent6" xfId="238" xr:uid="{00000000-0005-0000-0000-000066000000}"/>
    <cellStyle name="Bad" xfId="239" xr:uid="{00000000-0005-0000-0000-000067000000}"/>
    <cellStyle name="Buena 2" xfId="233" xr:uid="{00000000-0005-0000-0000-000068000000}"/>
    <cellStyle name="Bueno" xfId="7" builtinId="26" customBuiltin="1"/>
    <cellStyle name="Cabecera 1" xfId="297" xr:uid="{00000000-0005-0000-0000-00006A000000}"/>
    <cellStyle name="Cabecera 1 2" xfId="390" xr:uid="{00000000-0005-0000-0000-00006B000000}"/>
    <cellStyle name="Cabecera 2" xfId="391" xr:uid="{00000000-0005-0000-0000-00006C000000}"/>
    <cellStyle name="Cabecera 2 2" xfId="392" xr:uid="{00000000-0005-0000-0000-00006D000000}"/>
    <cellStyle name="Calculation" xfId="393" xr:uid="{00000000-0005-0000-0000-00006E000000}"/>
    <cellStyle name="Cálculo" xfId="12" builtinId="22" customBuiltin="1"/>
    <cellStyle name="Cálculo 2" xfId="395" xr:uid="{00000000-0005-0000-0000-000070000000}"/>
    <cellStyle name="Cálculo 3" xfId="394" xr:uid="{00000000-0005-0000-0000-000071000000}"/>
    <cellStyle name="Celda de comprobación" xfId="14" builtinId="23" customBuiltin="1"/>
    <cellStyle name="Celda de comprobación 2" xfId="396" xr:uid="{00000000-0005-0000-0000-000073000000}"/>
    <cellStyle name="Celda vinculada" xfId="13" builtinId="24" customBuiltin="1"/>
    <cellStyle name="Celda vinculada 2" xfId="397" xr:uid="{00000000-0005-0000-0000-000075000000}"/>
    <cellStyle name="Encabezado 1" xfId="3" builtinId="16" customBuiltin="1"/>
    <cellStyle name="Encabezado 4" xfId="6" builtinId="19" customBuiltin="1"/>
    <cellStyle name="Encabezado 4 2" xfId="398" xr:uid="{00000000-0005-0000-0000-000078000000}"/>
    <cellStyle name="Énfasis1" xfId="19" builtinId="29" customBuiltin="1"/>
    <cellStyle name="Énfasis1 2" xfId="277" xr:uid="{00000000-0005-0000-0000-00007A000000}"/>
    <cellStyle name="Énfasis1 3" xfId="270" xr:uid="{00000000-0005-0000-0000-00007B000000}"/>
    <cellStyle name="Énfasis2" xfId="23" builtinId="33" customBuiltin="1"/>
    <cellStyle name="Énfasis2 2" xfId="278" xr:uid="{00000000-0005-0000-0000-00007D000000}"/>
    <cellStyle name="Énfasis2 3" xfId="299" xr:uid="{00000000-0005-0000-0000-00007E000000}"/>
    <cellStyle name="Énfasis3" xfId="27" builtinId="37" customBuiltin="1"/>
    <cellStyle name="Énfasis3 2" xfId="275" xr:uid="{00000000-0005-0000-0000-000080000000}"/>
    <cellStyle name="Énfasis3 3" xfId="298" xr:uid="{00000000-0005-0000-0000-000081000000}"/>
    <cellStyle name="Énfasis4" xfId="31" builtinId="41" customBuiltin="1"/>
    <cellStyle name="Énfasis4 2" xfId="300" xr:uid="{00000000-0005-0000-0000-000083000000}"/>
    <cellStyle name="Énfasis4 3" xfId="279" xr:uid="{00000000-0005-0000-0000-000084000000}"/>
    <cellStyle name="Énfasis5" xfId="35" builtinId="45" customBuiltin="1"/>
    <cellStyle name="Énfasis5 2" xfId="301" xr:uid="{00000000-0005-0000-0000-000086000000}"/>
    <cellStyle name="Énfasis5 3" xfId="276" xr:uid="{00000000-0005-0000-0000-000087000000}"/>
    <cellStyle name="Énfasis6" xfId="39" builtinId="49" customBuiltin="1"/>
    <cellStyle name="Énfasis6 2" xfId="302" xr:uid="{00000000-0005-0000-0000-000089000000}"/>
    <cellStyle name="Énfasis6 3" xfId="280" xr:uid="{00000000-0005-0000-0000-00008A000000}"/>
    <cellStyle name="Entrada" xfId="10" builtinId="20" customBuiltin="1"/>
    <cellStyle name="Entrada 2" xfId="281" xr:uid="{00000000-0005-0000-0000-00008C000000}"/>
    <cellStyle name="Euro" xfId="67" xr:uid="{00000000-0005-0000-0000-00008D000000}"/>
    <cellStyle name="Euro 10" xfId="303" xr:uid="{00000000-0005-0000-0000-00008E000000}"/>
    <cellStyle name="Euro 11" xfId="304" xr:uid="{00000000-0005-0000-0000-00008F000000}"/>
    <cellStyle name="Euro 12" xfId="245" xr:uid="{00000000-0005-0000-0000-000090000000}"/>
    <cellStyle name="Euro 13" xfId="305" xr:uid="{00000000-0005-0000-0000-000091000000}"/>
    <cellStyle name="Euro 14" xfId="306" xr:uid="{00000000-0005-0000-0000-000092000000}"/>
    <cellStyle name="Euro 15" xfId="307" xr:uid="{00000000-0005-0000-0000-000093000000}"/>
    <cellStyle name="Euro 16" xfId="241" xr:uid="{00000000-0005-0000-0000-000094000000}"/>
    <cellStyle name="Euro 17" xfId="308" xr:uid="{00000000-0005-0000-0000-000095000000}"/>
    <cellStyle name="Euro 18" xfId="309" xr:uid="{00000000-0005-0000-0000-000096000000}"/>
    <cellStyle name="Euro 19" xfId="310" xr:uid="{00000000-0005-0000-0000-000097000000}"/>
    <cellStyle name="Euro 2" xfId="311" xr:uid="{00000000-0005-0000-0000-000098000000}"/>
    <cellStyle name="Euro 2 10" xfId="381" xr:uid="{00000000-0005-0000-0000-000099000000}"/>
    <cellStyle name="Euro 2 10 2" xfId="312" xr:uid="{00000000-0005-0000-0000-00009A000000}"/>
    <cellStyle name="Euro 2 10 2 2" xfId="313" xr:uid="{00000000-0005-0000-0000-00009B000000}"/>
    <cellStyle name="Euro 2 11" xfId="439" xr:uid="{00000000-0005-0000-0000-00009C000000}"/>
    <cellStyle name="Euro 2 12" xfId="314" xr:uid="{00000000-0005-0000-0000-00009D000000}"/>
    <cellStyle name="Euro 2 2" xfId="377" xr:uid="{00000000-0005-0000-0000-00009E000000}"/>
    <cellStyle name="Euro 2 2 2" xfId="315" xr:uid="{00000000-0005-0000-0000-00009F000000}"/>
    <cellStyle name="Euro 2 2 2 2" xfId="316" xr:uid="{00000000-0005-0000-0000-0000A0000000}"/>
    <cellStyle name="Euro 2 2 2 2 2" xfId="340" xr:uid="{00000000-0005-0000-0000-0000A1000000}"/>
    <cellStyle name="Euro 2 2 2 2 3" xfId="341" xr:uid="{00000000-0005-0000-0000-0000A2000000}"/>
    <cellStyle name="Euro 2 2 2 3" xfId="317" xr:uid="{00000000-0005-0000-0000-0000A3000000}"/>
    <cellStyle name="Euro 2 2 2 4" xfId="342" xr:uid="{00000000-0005-0000-0000-0000A4000000}"/>
    <cellStyle name="Euro 2 2 3" xfId="318" xr:uid="{00000000-0005-0000-0000-0000A5000000}"/>
    <cellStyle name="Euro 2 2 4" xfId="346" xr:uid="{00000000-0005-0000-0000-0000A6000000}"/>
    <cellStyle name="Euro 2 2 4 2" xfId="319" xr:uid="{00000000-0005-0000-0000-0000A7000000}"/>
    <cellStyle name="Euro 2 2 4 3" xfId="343" xr:uid="{00000000-0005-0000-0000-0000A8000000}"/>
    <cellStyle name="Euro 2 2 4 4" xfId="347" xr:uid="{00000000-0005-0000-0000-0000A9000000}"/>
    <cellStyle name="Euro 2 2 5" xfId="438" xr:uid="{00000000-0005-0000-0000-0000AA000000}"/>
    <cellStyle name="Euro 2 3" xfId="351" xr:uid="{00000000-0005-0000-0000-0000AB000000}"/>
    <cellStyle name="Euro 2 4" xfId="321" xr:uid="{00000000-0005-0000-0000-0000AC000000}"/>
    <cellStyle name="Euro 2 5" xfId="344" xr:uid="{00000000-0005-0000-0000-0000AD000000}"/>
    <cellStyle name="Euro 2 6" xfId="320" xr:uid="{00000000-0005-0000-0000-0000AE000000}"/>
    <cellStyle name="Euro 2 7" xfId="345" xr:uid="{00000000-0005-0000-0000-0000AF000000}"/>
    <cellStyle name="Euro 2 8" xfId="352" xr:uid="{00000000-0005-0000-0000-0000B0000000}"/>
    <cellStyle name="Euro 2 9" xfId="437" xr:uid="{00000000-0005-0000-0000-0000B1000000}"/>
    <cellStyle name="Euro 20" xfId="436" xr:uid="{00000000-0005-0000-0000-0000B2000000}"/>
    <cellStyle name="Euro 21" xfId="435" xr:uid="{00000000-0005-0000-0000-0000B3000000}"/>
    <cellStyle name="Euro 22" xfId="434" xr:uid="{00000000-0005-0000-0000-0000B4000000}"/>
    <cellStyle name="Euro 23" xfId="433" xr:uid="{00000000-0005-0000-0000-0000B5000000}"/>
    <cellStyle name="Euro 24" xfId="432" xr:uid="{00000000-0005-0000-0000-0000B6000000}"/>
    <cellStyle name="Euro 25" xfId="431" xr:uid="{00000000-0005-0000-0000-0000B7000000}"/>
    <cellStyle name="Euro 26" xfId="430" xr:uid="{00000000-0005-0000-0000-0000B8000000}"/>
    <cellStyle name="Euro 27" xfId="429" xr:uid="{00000000-0005-0000-0000-0000B9000000}"/>
    <cellStyle name="Euro 28" xfId="322" xr:uid="{00000000-0005-0000-0000-0000BA000000}"/>
    <cellStyle name="Euro 29" xfId="389" xr:uid="{00000000-0005-0000-0000-0000BB000000}"/>
    <cellStyle name="Euro 3" xfId="383" xr:uid="{00000000-0005-0000-0000-0000BC000000}"/>
    <cellStyle name="Euro 3 2" xfId="440" xr:uid="{00000000-0005-0000-0000-0000BD000000}"/>
    <cellStyle name="Euro 3 2 2" xfId="349" xr:uid="{00000000-0005-0000-0000-0000BE000000}"/>
    <cellStyle name="Euro 3 2 3" xfId="323" xr:uid="{00000000-0005-0000-0000-0000BF000000}"/>
    <cellStyle name="Euro 3 2 4" xfId="324" xr:uid="{00000000-0005-0000-0000-0000C0000000}"/>
    <cellStyle name="Euro 3 3" xfId="348" xr:uid="{00000000-0005-0000-0000-0000C1000000}"/>
    <cellStyle name="Euro 30" xfId="339" xr:uid="{00000000-0005-0000-0000-0000C2000000}"/>
    <cellStyle name="Euro 31" xfId="325" xr:uid="{00000000-0005-0000-0000-0000C3000000}"/>
    <cellStyle name="Euro 32" xfId="388" xr:uid="{00000000-0005-0000-0000-0000C4000000}"/>
    <cellStyle name="Euro 33" xfId="384" xr:uid="{00000000-0005-0000-0000-0000C5000000}"/>
    <cellStyle name="Euro 34" xfId="350" xr:uid="{00000000-0005-0000-0000-0000C6000000}"/>
    <cellStyle name="Euro 35" xfId="326" xr:uid="{00000000-0005-0000-0000-0000C7000000}"/>
    <cellStyle name="Euro 36" xfId="382" xr:uid="{00000000-0005-0000-0000-0000C8000000}"/>
    <cellStyle name="Euro 37" xfId="356" xr:uid="{00000000-0005-0000-0000-0000C9000000}"/>
    <cellStyle name="Euro 38" xfId="360" xr:uid="{00000000-0005-0000-0000-0000CA000000}"/>
    <cellStyle name="Euro 39" xfId="364" xr:uid="{00000000-0005-0000-0000-0000CB000000}"/>
    <cellStyle name="Euro 4" xfId="368" xr:uid="{00000000-0005-0000-0000-0000CC000000}"/>
    <cellStyle name="Euro 4 2" xfId="372" xr:uid="{00000000-0005-0000-0000-0000CD000000}"/>
    <cellStyle name="Euro 4 3" xfId="376" xr:uid="{00000000-0005-0000-0000-0000CE000000}"/>
    <cellStyle name="Euro 4 4" xfId="386" xr:uid="{00000000-0005-0000-0000-0000CF000000}"/>
    <cellStyle name="Euro 4 5" xfId="387" xr:uid="{00000000-0005-0000-0000-0000D0000000}"/>
    <cellStyle name="Euro 40" xfId="379" xr:uid="{00000000-0005-0000-0000-0000D1000000}"/>
    <cellStyle name="Euro 41" xfId="378" xr:uid="{00000000-0005-0000-0000-0000D2000000}"/>
    <cellStyle name="Euro 42" xfId="380" xr:uid="{00000000-0005-0000-0000-0000D3000000}"/>
    <cellStyle name="Euro 42 2" xfId="385" xr:uid="{00000000-0005-0000-0000-0000D4000000}"/>
    <cellStyle name="Euro 42 3" xfId="353" xr:uid="{00000000-0005-0000-0000-0000D5000000}"/>
    <cellStyle name="Euro 43" xfId="357" xr:uid="{00000000-0005-0000-0000-0000D6000000}"/>
    <cellStyle name="Euro 44" xfId="361" xr:uid="{00000000-0005-0000-0000-0000D7000000}"/>
    <cellStyle name="Euro 45" xfId="365" xr:uid="{00000000-0005-0000-0000-0000D8000000}"/>
    <cellStyle name="Euro 45 2" xfId="369" xr:uid="{00000000-0005-0000-0000-0000D9000000}"/>
    <cellStyle name="Euro 45 3" xfId="373" xr:uid="{00000000-0005-0000-0000-0000DA000000}"/>
    <cellStyle name="Euro 46" xfId="327" xr:uid="{00000000-0005-0000-0000-0000DB000000}"/>
    <cellStyle name="Euro 46 2" xfId="354" xr:uid="{00000000-0005-0000-0000-0000DC000000}"/>
    <cellStyle name="Euro 46 3" xfId="328" xr:uid="{00000000-0005-0000-0000-0000DD000000}"/>
    <cellStyle name="Euro 47" xfId="358" xr:uid="{00000000-0005-0000-0000-0000DE000000}"/>
    <cellStyle name="Euro 47 2" xfId="329" xr:uid="{00000000-0005-0000-0000-0000DF000000}"/>
    <cellStyle name="Euro 47 3" xfId="362" xr:uid="{00000000-0005-0000-0000-0000E0000000}"/>
    <cellStyle name="Euro 48" xfId="330" xr:uid="{00000000-0005-0000-0000-0000E1000000}"/>
    <cellStyle name="Euro 48 2" xfId="366" xr:uid="{00000000-0005-0000-0000-0000E2000000}"/>
    <cellStyle name="Euro 48 3" xfId="331" xr:uid="{00000000-0005-0000-0000-0000E3000000}"/>
    <cellStyle name="Euro 49" xfId="370" xr:uid="{00000000-0005-0000-0000-0000E4000000}"/>
    <cellStyle name="Euro 49 2" xfId="332" xr:uid="{00000000-0005-0000-0000-0000E5000000}"/>
    <cellStyle name="Euro 49 3" xfId="374" xr:uid="{00000000-0005-0000-0000-0000E6000000}"/>
    <cellStyle name="Euro 5" xfId="333" xr:uid="{00000000-0005-0000-0000-0000E7000000}"/>
    <cellStyle name="Euro 5 2" xfId="355" xr:uid="{00000000-0005-0000-0000-0000E8000000}"/>
    <cellStyle name="Euro 5 3" xfId="334" xr:uid="{00000000-0005-0000-0000-0000E9000000}"/>
    <cellStyle name="Euro 5 4" xfId="359" xr:uid="{00000000-0005-0000-0000-0000EA000000}"/>
    <cellStyle name="Euro 5 5" xfId="335" xr:uid="{00000000-0005-0000-0000-0000EB000000}"/>
    <cellStyle name="Euro 50" xfId="363" xr:uid="{00000000-0005-0000-0000-0000EC000000}"/>
    <cellStyle name="Euro 50 2" xfId="336" xr:uid="{00000000-0005-0000-0000-0000ED000000}"/>
    <cellStyle name="Euro 50 3" xfId="367" xr:uid="{00000000-0005-0000-0000-0000EE000000}"/>
    <cellStyle name="Euro 51" xfId="337" xr:uid="{00000000-0005-0000-0000-0000EF000000}"/>
    <cellStyle name="Euro 51 2" xfId="371" xr:uid="{00000000-0005-0000-0000-0000F0000000}"/>
    <cellStyle name="Euro 51 3" xfId="338" xr:uid="{00000000-0005-0000-0000-0000F1000000}"/>
    <cellStyle name="Euro 52" xfId="375" xr:uid="{00000000-0005-0000-0000-0000F2000000}"/>
    <cellStyle name="Euro 53" xfId="446" xr:uid="{00000000-0005-0000-0000-0000F3000000}"/>
    <cellStyle name="Euro 6" xfId="447" xr:uid="{00000000-0005-0000-0000-0000F4000000}"/>
    <cellStyle name="Euro 6 2" xfId="448" xr:uid="{00000000-0005-0000-0000-0000F5000000}"/>
    <cellStyle name="Euro 6 3" xfId="449" xr:uid="{00000000-0005-0000-0000-0000F6000000}"/>
    <cellStyle name="Euro 6 4" xfId="450" xr:uid="{00000000-0005-0000-0000-0000F7000000}"/>
    <cellStyle name="Euro 6 5" xfId="451" xr:uid="{00000000-0005-0000-0000-0000F8000000}"/>
    <cellStyle name="Euro 7" xfId="452" xr:uid="{00000000-0005-0000-0000-0000F9000000}"/>
    <cellStyle name="Euro 8" xfId="453" xr:uid="{00000000-0005-0000-0000-0000FA000000}"/>
    <cellStyle name="Euro 9" xfId="454" xr:uid="{00000000-0005-0000-0000-0000FB000000}"/>
    <cellStyle name="Explanatory Text" xfId="455" xr:uid="{00000000-0005-0000-0000-0000FC000000}"/>
    <cellStyle name="Fecha" xfId="456" xr:uid="{00000000-0005-0000-0000-0000FD000000}"/>
    <cellStyle name="Fecha 2" xfId="457" xr:uid="{00000000-0005-0000-0000-0000FE000000}"/>
    <cellStyle name="Fijo" xfId="458" xr:uid="{00000000-0005-0000-0000-0000FF000000}"/>
    <cellStyle name="Fijo 2" xfId="459" xr:uid="{00000000-0005-0000-0000-000000010000}"/>
    <cellStyle name="Heading 2" xfId="460" xr:uid="{00000000-0005-0000-0000-000001010000}"/>
    <cellStyle name="Heading 3" xfId="461" xr:uid="{00000000-0005-0000-0000-000002010000}"/>
    <cellStyle name="Hipervínculo 16" xfId="462" xr:uid="{00000000-0005-0000-0000-000003010000}"/>
    <cellStyle name="Incorrecto" xfId="8" builtinId="27" customBuiltin="1"/>
    <cellStyle name="Incorrecto 2" xfId="464" xr:uid="{00000000-0005-0000-0000-000005010000}"/>
    <cellStyle name="Incorrecto 3" xfId="463" xr:uid="{00000000-0005-0000-0000-000006010000}"/>
    <cellStyle name="Millares 2" xfId="465" xr:uid="{00000000-0005-0000-0000-000007010000}"/>
    <cellStyle name="Millares 2 2" xfId="466" xr:uid="{00000000-0005-0000-0000-000008010000}"/>
    <cellStyle name="Millares 2 3" xfId="467" xr:uid="{00000000-0005-0000-0000-000009010000}"/>
    <cellStyle name="Millares 91" xfId="468" xr:uid="{00000000-0005-0000-0000-00000A010000}"/>
    <cellStyle name="Millares 92" xfId="469" xr:uid="{00000000-0005-0000-0000-00000B010000}"/>
    <cellStyle name="Millares 92 2" xfId="1453" xr:uid="{00000000-0005-0000-0000-00000C010000}"/>
    <cellStyle name="Millares 93" xfId="470" xr:uid="{00000000-0005-0000-0000-00000D010000}"/>
    <cellStyle name="Millares 93 2" xfId="471" xr:uid="{00000000-0005-0000-0000-00000E010000}"/>
    <cellStyle name="Millares 93 3" xfId="472" xr:uid="{00000000-0005-0000-0000-00000F010000}"/>
    <cellStyle name="Millares 94" xfId="473" xr:uid="{00000000-0005-0000-0000-000010010000}"/>
    <cellStyle name="Millares 94 2" xfId="474" xr:uid="{00000000-0005-0000-0000-000011010000}"/>
    <cellStyle name="Millares 94 2 2" xfId="1455" xr:uid="{00000000-0005-0000-0000-000012010000}"/>
    <cellStyle name="Millares 94 3" xfId="1454" xr:uid="{00000000-0005-0000-0000-000013010000}"/>
    <cellStyle name="Moneda" xfId="1" builtinId="4"/>
    <cellStyle name="Moneda 10" xfId="1398" xr:uid="{00000000-0005-0000-0000-000015010000}"/>
    <cellStyle name="Moneda 10 2" xfId="1552" xr:uid="{00000000-0005-0000-0000-000016010000}"/>
    <cellStyle name="Moneda 10 3" xfId="1462" xr:uid="{00000000-0005-0000-0000-000017010000}"/>
    <cellStyle name="Moneda 11" xfId="1368" xr:uid="{00000000-0005-0000-0000-000018010000}"/>
    <cellStyle name="Moneda 11 2" xfId="1522" xr:uid="{00000000-0005-0000-0000-000019010000}"/>
    <cellStyle name="Moneda 11 3" xfId="1429" xr:uid="{00000000-0005-0000-0000-00001A010000}"/>
    <cellStyle name="Moneda 12" xfId="1492" xr:uid="{00000000-0005-0000-0000-00001B010000}"/>
    <cellStyle name="Moneda 13" xfId="1405" xr:uid="{00000000-0005-0000-0000-00001C010000}"/>
    <cellStyle name="Moneda 14" xfId="1558" xr:uid="{00000000-0005-0000-0000-00001D010000}"/>
    <cellStyle name="Moneda 2" xfId="68" xr:uid="{00000000-0005-0000-0000-00001E010000}"/>
    <cellStyle name="Moneda 2 2" xfId="230" xr:uid="{00000000-0005-0000-0000-00001F010000}"/>
    <cellStyle name="Moneda 2 2 2" xfId="443" xr:uid="{00000000-0005-0000-0000-000020010000}"/>
    <cellStyle name="Moneda 2 2 2 2" xfId="1389" xr:uid="{00000000-0005-0000-0000-000021010000}"/>
    <cellStyle name="Moneda 2 2 2 2 2" xfId="1543" xr:uid="{00000000-0005-0000-0000-000022010000}"/>
    <cellStyle name="Moneda 2 2 2 2 3" xfId="1483" xr:uid="{00000000-0005-0000-0000-000023010000}"/>
    <cellStyle name="Moneda 2 2 2 3" xfId="1450" xr:uid="{00000000-0005-0000-0000-000024010000}"/>
    <cellStyle name="Moneda 2 2 2 4" xfId="1513" xr:uid="{00000000-0005-0000-0000-000025010000}"/>
    <cellStyle name="Moneda 2 2 2 5" xfId="1426" xr:uid="{00000000-0005-0000-0000-000026010000}"/>
    <cellStyle name="Moneda 2 2 3" xfId="1377" xr:uid="{00000000-0005-0000-0000-000027010000}"/>
    <cellStyle name="Moneda 2 2 3 2" xfId="1531" xr:uid="{00000000-0005-0000-0000-000028010000}"/>
    <cellStyle name="Moneda 2 2 3 3" xfId="1471" xr:uid="{00000000-0005-0000-0000-000029010000}"/>
    <cellStyle name="Moneda 2 2 4" xfId="1438" xr:uid="{00000000-0005-0000-0000-00002A010000}"/>
    <cellStyle name="Moneda 2 2 5" xfId="1501" xr:uid="{00000000-0005-0000-0000-00002B010000}"/>
    <cellStyle name="Moneda 2 2 6" xfId="1414" xr:uid="{00000000-0005-0000-0000-00002C010000}"/>
    <cellStyle name="Moneda 2 3" xfId="294" xr:uid="{00000000-0005-0000-0000-00002D010000}"/>
    <cellStyle name="Moneda 2 3 2" xfId="1384" xr:uid="{00000000-0005-0000-0000-00002E010000}"/>
    <cellStyle name="Moneda 2 3 2 2" xfId="1538" xr:uid="{00000000-0005-0000-0000-00002F010000}"/>
    <cellStyle name="Moneda 2 3 2 3" xfId="1478" xr:uid="{00000000-0005-0000-0000-000030010000}"/>
    <cellStyle name="Moneda 2 3 3" xfId="1445" xr:uid="{00000000-0005-0000-0000-000031010000}"/>
    <cellStyle name="Moneda 2 3 4" xfId="1508" xr:uid="{00000000-0005-0000-0000-000032010000}"/>
    <cellStyle name="Moneda 2 3 5" xfId="1421" xr:uid="{00000000-0005-0000-0000-000033010000}"/>
    <cellStyle name="Moneda 2 4" xfId="1365" xr:uid="{00000000-0005-0000-0000-000034010000}"/>
    <cellStyle name="Moneda 2 4 2" xfId="1395" xr:uid="{00000000-0005-0000-0000-000035010000}"/>
    <cellStyle name="Moneda 2 4 2 2" xfId="1549" xr:uid="{00000000-0005-0000-0000-000036010000}"/>
    <cellStyle name="Moneda 2 4 2 3" xfId="1489" xr:uid="{00000000-0005-0000-0000-000037010000}"/>
    <cellStyle name="Moneda 2 4 3" xfId="1519" xr:uid="{00000000-0005-0000-0000-000038010000}"/>
    <cellStyle name="Moneda 2 4 4" xfId="1459" xr:uid="{00000000-0005-0000-0000-000039010000}"/>
    <cellStyle name="Moneda 2 5" xfId="1401" xr:uid="{00000000-0005-0000-0000-00003A010000}"/>
    <cellStyle name="Moneda 2 5 2" xfId="1555" xr:uid="{00000000-0005-0000-0000-00003B010000}"/>
    <cellStyle name="Moneda 2 5 3" xfId="1465" xr:uid="{00000000-0005-0000-0000-00003C010000}"/>
    <cellStyle name="Moneda 2 6" xfId="1371" xr:uid="{00000000-0005-0000-0000-00003D010000}"/>
    <cellStyle name="Moneda 2 6 2" xfId="1525" xr:uid="{00000000-0005-0000-0000-00003E010000}"/>
    <cellStyle name="Moneda 2 6 3" xfId="1432" xr:uid="{00000000-0005-0000-0000-00003F010000}"/>
    <cellStyle name="Moneda 2 7" xfId="1495" xr:uid="{00000000-0005-0000-0000-000040010000}"/>
    <cellStyle name="Moneda 2 8" xfId="1408" xr:uid="{00000000-0005-0000-0000-000041010000}"/>
    <cellStyle name="Moneda 2 9" xfId="1559" xr:uid="{00000000-0005-0000-0000-000042010000}"/>
    <cellStyle name="Moneda 3" xfId="54" xr:uid="{00000000-0005-0000-0000-000043010000}"/>
    <cellStyle name="Moneda 3 2" xfId="229" xr:uid="{00000000-0005-0000-0000-000044010000}"/>
    <cellStyle name="Moneda 3 2 2" xfId="442" xr:uid="{00000000-0005-0000-0000-000045010000}"/>
    <cellStyle name="Moneda 3 2 2 2" xfId="1388" xr:uid="{00000000-0005-0000-0000-000046010000}"/>
    <cellStyle name="Moneda 3 2 2 2 2" xfId="1542" xr:uid="{00000000-0005-0000-0000-000047010000}"/>
    <cellStyle name="Moneda 3 2 2 2 3" xfId="1482" xr:uid="{00000000-0005-0000-0000-000048010000}"/>
    <cellStyle name="Moneda 3 2 2 3" xfId="1449" xr:uid="{00000000-0005-0000-0000-000049010000}"/>
    <cellStyle name="Moneda 3 2 2 4" xfId="1512" xr:uid="{00000000-0005-0000-0000-00004A010000}"/>
    <cellStyle name="Moneda 3 2 2 5" xfId="1425" xr:uid="{00000000-0005-0000-0000-00004B010000}"/>
    <cellStyle name="Moneda 3 2 3" xfId="1376" xr:uid="{00000000-0005-0000-0000-00004C010000}"/>
    <cellStyle name="Moneda 3 2 3 2" xfId="1530" xr:uid="{00000000-0005-0000-0000-00004D010000}"/>
    <cellStyle name="Moneda 3 2 3 3" xfId="1470" xr:uid="{00000000-0005-0000-0000-00004E010000}"/>
    <cellStyle name="Moneda 3 2 4" xfId="1437" xr:uid="{00000000-0005-0000-0000-00004F010000}"/>
    <cellStyle name="Moneda 3 2 5" xfId="1500" xr:uid="{00000000-0005-0000-0000-000050010000}"/>
    <cellStyle name="Moneda 3 2 6" xfId="1413" xr:uid="{00000000-0005-0000-0000-000051010000}"/>
    <cellStyle name="Moneda 3 3" xfId="282" xr:uid="{00000000-0005-0000-0000-000052010000}"/>
    <cellStyle name="Moneda 3 3 2" xfId="1383" xr:uid="{00000000-0005-0000-0000-000053010000}"/>
    <cellStyle name="Moneda 3 3 2 2" xfId="1537" xr:uid="{00000000-0005-0000-0000-000054010000}"/>
    <cellStyle name="Moneda 3 3 2 3" xfId="1477" xr:uid="{00000000-0005-0000-0000-000055010000}"/>
    <cellStyle name="Moneda 3 3 3" xfId="1444" xr:uid="{00000000-0005-0000-0000-000056010000}"/>
    <cellStyle name="Moneda 3 3 4" xfId="1507" xr:uid="{00000000-0005-0000-0000-000057010000}"/>
    <cellStyle name="Moneda 3 3 5" xfId="1420" xr:uid="{00000000-0005-0000-0000-000058010000}"/>
    <cellStyle name="Moneda 3 4" xfId="1364" xr:uid="{00000000-0005-0000-0000-000059010000}"/>
    <cellStyle name="Moneda 3 4 2" xfId="1394" xr:uid="{00000000-0005-0000-0000-00005A010000}"/>
    <cellStyle name="Moneda 3 4 2 2" xfId="1548" xr:uid="{00000000-0005-0000-0000-00005B010000}"/>
    <cellStyle name="Moneda 3 4 2 3" xfId="1488" xr:uid="{00000000-0005-0000-0000-00005C010000}"/>
    <cellStyle name="Moneda 3 4 3" xfId="1518" xr:uid="{00000000-0005-0000-0000-00005D010000}"/>
    <cellStyle name="Moneda 3 4 4" xfId="1458" xr:uid="{00000000-0005-0000-0000-00005E010000}"/>
    <cellStyle name="Moneda 3 5" xfId="1400" xr:uid="{00000000-0005-0000-0000-00005F010000}"/>
    <cellStyle name="Moneda 3 5 2" xfId="1554" xr:uid="{00000000-0005-0000-0000-000060010000}"/>
    <cellStyle name="Moneda 3 5 3" xfId="1464" xr:uid="{00000000-0005-0000-0000-000061010000}"/>
    <cellStyle name="Moneda 3 6" xfId="1370" xr:uid="{00000000-0005-0000-0000-000062010000}"/>
    <cellStyle name="Moneda 3 6 2" xfId="1524" xr:uid="{00000000-0005-0000-0000-000063010000}"/>
    <cellStyle name="Moneda 3 6 3" xfId="1431" xr:uid="{00000000-0005-0000-0000-000064010000}"/>
    <cellStyle name="Moneda 3 7" xfId="1494" xr:uid="{00000000-0005-0000-0000-000065010000}"/>
    <cellStyle name="Moneda 3 8" xfId="1407" xr:uid="{00000000-0005-0000-0000-000066010000}"/>
    <cellStyle name="Moneda 4" xfId="43" xr:uid="{00000000-0005-0000-0000-000067010000}"/>
    <cellStyle name="Moneda 4 2" xfId="228" xr:uid="{00000000-0005-0000-0000-000068010000}"/>
    <cellStyle name="Moneda 4 2 2" xfId="441" xr:uid="{00000000-0005-0000-0000-000069010000}"/>
    <cellStyle name="Moneda 4 2 2 2" xfId="1387" xr:uid="{00000000-0005-0000-0000-00006A010000}"/>
    <cellStyle name="Moneda 4 2 2 2 2" xfId="1541" xr:uid="{00000000-0005-0000-0000-00006B010000}"/>
    <cellStyle name="Moneda 4 2 2 2 3" xfId="1481" xr:uid="{00000000-0005-0000-0000-00006C010000}"/>
    <cellStyle name="Moneda 4 2 2 3" xfId="1448" xr:uid="{00000000-0005-0000-0000-00006D010000}"/>
    <cellStyle name="Moneda 4 2 2 4" xfId="1511" xr:uid="{00000000-0005-0000-0000-00006E010000}"/>
    <cellStyle name="Moneda 4 2 2 5" xfId="1424" xr:uid="{00000000-0005-0000-0000-00006F010000}"/>
    <cellStyle name="Moneda 4 2 3" xfId="1375" xr:uid="{00000000-0005-0000-0000-000070010000}"/>
    <cellStyle name="Moneda 4 2 3 2" xfId="1529" xr:uid="{00000000-0005-0000-0000-000071010000}"/>
    <cellStyle name="Moneda 4 2 3 3" xfId="1469" xr:uid="{00000000-0005-0000-0000-000072010000}"/>
    <cellStyle name="Moneda 4 2 4" xfId="1436" xr:uid="{00000000-0005-0000-0000-000073010000}"/>
    <cellStyle name="Moneda 4 2 5" xfId="1499" xr:uid="{00000000-0005-0000-0000-000074010000}"/>
    <cellStyle name="Moneda 4 2 6" xfId="1412" xr:uid="{00000000-0005-0000-0000-000075010000}"/>
    <cellStyle name="Moneda 4 3" xfId="274" xr:uid="{00000000-0005-0000-0000-000076010000}"/>
    <cellStyle name="Moneda 4 3 2" xfId="1382" xr:uid="{00000000-0005-0000-0000-000077010000}"/>
    <cellStyle name="Moneda 4 3 2 2" xfId="1536" xr:uid="{00000000-0005-0000-0000-000078010000}"/>
    <cellStyle name="Moneda 4 3 2 3" xfId="1476" xr:uid="{00000000-0005-0000-0000-000079010000}"/>
    <cellStyle name="Moneda 4 3 3" xfId="1443" xr:uid="{00000000-0005-0000-0000-00007A010000}"/>
    <cellStyle name="Moneda 4 3 4" xfId="1506" xr:uid="{00000000-0005-0000-0000-00007B010000}"/>
    <cellStyle name="Moneda 4 3 5" xfId="1419" xr:uid="{00000000-0005-0000-0000-00007C010000}"/>
    <cellStyle name="Moneda 4 4" xfId="1363" xr:uid="{00000000-0005-0000-0000-00007D010000}"/>
    <cellStyle name="Moneda 4 4 2" xfId="1393" xr:uid="{00000000-0005-0000-0000-00007E010000}"/>
    <cellStyle name="Moneda 4 4 2 2" xfId="1547" xr:uid="{00000000-0005-0000-0000-00007F010000}"/>
    <cellStyle name="Moneda 4 4 2 3" xfId="1487" xr:uid="{00000000-0005-0000-0000-000080010000}"/>
    <cellStyle name="Moneda 4 4 3" xfId="1517" xr:uid="{00000000-0005-0000-0000-000081010000}"/>
    <cellStyle name="Moneda 4 4 4" xfId="1457" xr:uid="{00000000-0005-0000-0000-000082010000}"/>
    <cellStyle name="Moneda 4 5" xfId="1399" xr:uid="{00000000-0005-0000-0000-000083010000}"/>
    <cellStyle name="Moneda 4 5 2" xfId="1553" xr:uid="{00000000-0005-0000-0000-000084010000}"/>
    <cellStyle name="Moneda 4 5 3" xfId="1463" xr:uid="{00000000-0005-0000-0000-000085010000}"/>
    <cellStyle name="Moneda 4 6" xfId="1369" xr:uid="{00000000-0005-0000-0000-000086010000}"/>
    <cellStyle name="Moneda 4 6 2" xfId="1523" xr:uid="{00000000-0005-0000-0000-000087010000}"/>
    <cellStyle name="Moneda 4 6 3" xfId="1430" xr:uid="{00000000-0005-0000-0000-000088010000}"/>
    <cellStyle name="Moneda 4 7" xfId="1493" xr:uid="{00000000-0005-0000-0000-000089010000}"/>
    <cellStyle name="Moneda 4 8" xfId="1406" xr:uid="{00000000-0005-0000-0000-00008A010000}"/>
    <cellStyle name="Moneda 5" xfId="69" xr:uid="{00000000-0005-0000-0000-00008B010000}"/>
    <cellStyle name="Moneda 5 2" xfId="231" xr:uid="{00000000-0005-0000-0000-00008C010000}"/>
    <cellStyle name="Moneda 5 2 2" xfId="444" xr:uid="{00000000-0005-0000-0000-00008D010000}"/>
    <cellStyle name="Moneda 5 2 2 2" xfId="1390" xr:uid="{00000000-0005-0000-0000-00008E010000}"/>
    <cellStyle name="Moneda 5 2 2 2 2" xfId="1544" xr:uid="{00000000-0005-0000-0000-00008F010000}"/>
    <cellStyle name="Moneda 5 2 2 2 3" xfId="1484" xr:uid="{00000000-0005-0000-0000-000090010000}"/>
    <cellStyle name="Moneda 5 2 2 3" xfId="1451" xr:uid="{00000000-0005-0000-0000-000091010000}"/>
    <cellStyle name="Moneda 5 2 2 4" xfId="1514" xr:uid="{00000000-0005-0000-0000-000092010000}"/>
    <cellStyle name="Moneda 5 2 2 5" xfId="1427" xr:uid="{00000000-0005-0000-0000-000093010000}"/>
    <cellStyle name="Moneda 5 2 3" xfId="1378" xr:uid="{00000000-0005-0000-0000-000094010000}"/>
    <cellStyle name="Moneda 5 2 3 2" xfId="1532" xr:uid="{00000000-0005-0000-0000-000095010000}"/>
    <cellStyle name="Moneda 5 2 3 3" xfId="1472" xr:uid="{00000000-0005-0000-0000-000096010000}"/>
    <cellStyle name="Moneda 5 2 4" xfId="1439" xr:uid="{00000000-0005-0000-0000-000097010000}"/>
    <cellStyle name="Moneda 5 2 5" xfId="1502" xr:uid="{00000000-0005-0000-0000-000098010000}"/>
    <cellStyle name="Moneda 5 2 6" xfId="1415" xr:uid="{00000000-0005-0000-0000-000099010000}"/>
    <cellStyle name="Moneda 5 3" xfId="295" xr:uid="{00000000-0005-0000-0000-00009A010000}"/>
    <cellStyle name="Moneda 5 3 2" xfId="1385" xr:uid="{00000000-0005-0000-0000-00009B010000}"/>
    <cellStyle name="Moneda 5 3 2 2" xfId="1539" xr:uid="{00000000-0005-0000-0000-00009C010000}"/>
    <cellStyle name="Moneda 5 3 2 3" xfId="1479" xr:uid="{00000000-0005-0000-0000-00009D010000}"/>
    <cellStyle name="Moneda 5 3 3" xfId="1446" xr:uid="{00000000-0005-0000-0000-00009E010000}"/>
    <cellStyle name="Moneda 5 3 4" xfId="1509" xr:uid="{00000000-0005-0000-0000-00009F010000}"/>
    <cellStyle name="Moneda 5 3 5" xfId="1422" xr:uid="{00000000-0005-0000-0000-0000A0010000}"/>
    <cellStyle name="Moneda 5 4" xfId="1366" xr:uid="{00000000-0005-0000-0000-0000A1010000}"/>
    <cellStyle name="Moneda 5 4 2" xfId="1396" xr:uid="{00000000-0005-0000-0000-0000A2010000}"/>
    <cellStyle name="Moneda 5 4 2 2" xfId="1550" xr:uid="{00000000-0005-0000-0000-0000A3010000}"/>
    <cellStyle name="Moneda 5 4 2 3" xfId="1490" xr:uid="{00000000-0005-0000-0000-0000A4010000}"/>
    <cellStyle name="Moneda 5 4 3" xfId="1520" xr:uid="{00000000-0005-0000-0000-0000A5010000}"/>
    <cellStyle name="Moneda 5 4 4" xfId="1460" xr:uid="{00000000-0005-0000-0000-0000A6010000}"/>
    <cellStyle name="Moneda 5 5" xfId="1402" xr:uid="{00000000-0005-0000-0000-0000A7010000}"/>
    <cellStyle name="Moneda 5 5 2" xfId="1556" xr:uid="{00000000-0005-0000-0000-0000A8010000}"/>
    <cellStyle name="Moneda 5 5 3" xfId="1466" xr:uid="{00000000-0005-0000-0000-0000A9010000}"/>
    <cellStyle name="Moneda 5 6" xfId="1372" xr:uid="{00000000-0005-0000-0000-0000AA010000}"/>
    <cellStyle name="Moneda 5 6 2" xfId="1526" xr:uid="{00000000-0005-0000-0000-0000AB010000}"/>
    <cellStyle name="Moneda 5 6 3" xfId="1433" xr:uid="{00000000-0005-0000-0000-0000AC010000}"/>
    <cellStyle name="Moneda 5 7" xfId="1496" xr:uid="{00000000-0005-0000-0000-0000AD010000}"/>
    <cellStyle name="Moneda 5 8" xfId="1409" xr:uid="{00000000-0005-0000-0000-0000AE010000}"/>
    <cellStyle name="Moneda 6" xfId="70" xr:uid="{00000000-0005-0000-0000-0000AF010000}"/>
    <cellStyle name="Moneda 6 2" xfId="232" xr:uid="{00000000-0005-0000-0000-0000B0010000}"/>
    <cellStyle name="Moneda 6 2 2" xfId="445" xr:uid="{00000000-0005-0000-0000-0000B1010000}"/>
    <cellStyle name="Moneda 6 2 2 2" xfId="1391" xr:uid="{00000000-0005-0000-0000-0000B2010000}"/>
    <cellStyle name="Moneda 6 2 2 2 2" xfId="1545" xr:uid="{00000000-0005-0000-0000-0000B3010000}"/>
    <cellStyle name="Moneda 6 2 2 2 3" xfId="1485" xr:uid="{00000000-0005-0000-0000-0000B4010000}"/>
    <cellStyle name="Moneda 6 2 2 3" xfId="1452" xr:uid="{00000000-0005-0000-0000-0000B5010000}"/>
    <cellStyle name="Moneda 6 2 2 4" xfId="1515" xr:uid="{00000000-0005-0000-0000-0000B6010000}"/>
    <cellStyle name="Moneda 6 2 2 5" xfId="1428" xr:uid="{00000000-0005-0000-0000-0000B7010000}"/>
    <cellStyle name="Moneda 6 2 3" xfId="1379" xr:uid="{00000000-0005-0000-0000-0000B8010000}"/>
    <cellStyle name="Moneda 6 2 3 2" xfId="1533" xr:uid="{00000000-0005-0000-0000-0000B9010000}"/>
    <cellStyle name="Moneda 6 2 3 3" xfId="1473" xr:uid="{00000000-0005-0000-0000-0000BA010000}"/>
    <cellStyle name="Moneda 6 2 4" xfId="1440" xr:uid="{00000000-0005-0000-0000-0000BB010000}"/>
    <cellStyle name="Moneda 6 2 5" xfId="1503" xr:uid="{00000000-0005-0000-0000-0000BC010000}"/>
    <cellStyle name="Moneda 6 2 6" xfId="1416" xr:uid="{00000000-0005-0000-0000-0000BD010000}"/>
    <cellStyle name="Moneda 6 3" xfId="296" xr:uid="{00000000-0005-0000-0000-0000BE010000}"/>
    <cellStyle name="Moneda 6 3 2" xfId="1386" xr:uid="{00000000-0005-0000-0000-0000BF010000}"/>
    <cellStyle name="Moneda 6 3 2 2" xfId="1540" xr:uid="{00000000-0005-0000-0000-0000C0010000}"/>
    <cellStyle name="Moneda 6 3 2 3" xfId="1480" xr:uid="{00000000-0005-0000-0000-0000C1010000}"/>
    <cellStyle name="Moneda 6 3 3" xfId="1447" xr:uid="{00000000-0005-0000-0000-0000C2010000}"/>
    <cellStyle name="Moneda 6 3 4" xfId="1510" xr:uid="{00000000-0005-0000-0000-0000C3010000}"/>
    <cellStyle name="Moneda 6 3 5" xfId="1423" xr:uid="{00000000-0005-0000-0000-0000C4010000}"/>
    <cellStyle name="Moneda 6 4" xfId="1367" xr:uid="{00000000-0005-0000-0000-0000C5010000}"/>
    <cellStyle name="Moneda 6 4 2" xfId="1397" xr:uid="{00000000-0005-0000-0000-0000C6010000}"/>
    <cellStyle name="Moneda 6 4 2 2" xfId="1551" xr:uid="{00000000-0005-0000-0000-0000C7010000}"/>
    <cellStyle name="Moneda 6 4 2 3" xfId="1491" xr:uid="{00000000-0005-0000-0000-0000C8010000}"/>
    <cellStyle name="Moneda 6 4 3" xfId="1521" xr:uid="{00000000-0005-0000-0000-0000C9010000}"/>
    <cellStyle name="Moneda 6 4 4" xfId="1461" xr:uid="{00000000-0005-0000-0000-0000CA010000}"/>
    <cellStyle name="Moneda 6 5" xfId="1403" xr:uid="{00000000-0005-0000-0000-0000CB010000}"/>
    <cellStyle name="Moneda 6 5 2" xfId="1557" xr:uid="{00000000-0005-0000-0000-0000CC010000}"/>
    <cellStyle name="Moneda 6 5 3" xfId="1467" xr:uid="{00000000-0005-0000-0000-0000CD010000}"/>
    <cellStyle name="Moneda 6 6" xfId="1373" xr:uid="{00000000-0005-0000-0000-0000CE010000}"/>
    <cellStyle name="Moneda 6 6 2" xfId="1527" xr:uid="{00000000-0005-0000-0000-0000CF010000}"/>
    <cellStyle name="Moneda 6 6 3" xfId="1434" xr:uid="{00000000-0005-0000-0000-0000D0010000}"/>
    <cellStyle name="Moneda 6 7" xfId="1497" xr:uid="{00000000-0005-0000-0000-0000D1010000}"/>
    <cellStyle name="Moneda 6 8" xfId="1410" xr:uid="{00000000-0005-0000-0000-0000D2010000}"/>
    <cellStyle name="Moneda 7" xfId="227" xr:uid="{00000000-0005-0000-0000-0000D3010000}"/>
    <cellStyle name="Moneda 7 2" xfId="273" xr:uid="{00000000-0005-0000-0000-0000D4010000}"/>
    <cellStyle name="Moneda 7 2 2" xfId="1381" xr:uid="{00000000-0005-0000-0000-0000D5010000}"/>
    <cellStyle name="Moneda 7 2 2 2" xfId="1535" xr:uid="{00000000-0005-0000-0000-0000D6010000}"/>
    <cellStyle name="Moneda 7 2 2 3" xfId="1475" xr:uid="{00000000-0005-0000-0000-0000D7010000}"/>
    <cellStyle name="Moneda 7 2 3" xfId="1442" xr:uid="{00000000-0005-0000-0000-0000D8010000}"/>
    <cellStyle name="Moneda 7 2 4" xfId="1505" xr:uid="{00000000-0005-0000-0000-0000D9010000}"/>
    <cellStyle name="Moneda 7 2 5" xfId="1418" xr:uid="{00000000-0005-0000-0000-0000DA010000}"/>
    <cellStyle name="Moneda 7 3" xfId="1374" xr:uid="{00000000-0005-0000-0000-0000DB010000}"/>
    <cellStyle name="Moneda 7 3 2" xfId="1528" xr:uid="{00000000-0005-0000-0000-0000DC010000}"/>
    <cellStyle name="Moneda 7 3 3" xfId="1468" xr:uid="{00000000-0005-0000-0000-0000DD010000}"/>
    <cellStyle name="Moneda 7 4" xfId="1435" xr:uid="{00000000-0005-0000-0000-0000DE010000}"/>
    <cellStyle name="Moneda 7 5" xfId="1498" xr:uid="{00000000-0005-0000-0000-0000DF010000}"/>
    <cellStyle name="Moneda 7 6" xfId="1411" xr:uid="{00000000-0005-0000-0000-0000E0010000}"/>
    <cellStyle name="Moneda 8" xfId="234" xr:uid="{00000000-0005-0000-0000-0000E1010000}"/>
    <cellStyle name="Moneda 8 2" xfId="1380" xr:uid="{00000000-0005-0000-0000-0000E2010000}"/>
    <cellStyle name="Moneda 8 2 2" xfId="1534" xr:uid="{00000000-0005-0000-0000-0000E3010000}"/>
    <cellStyle name="Moneda 8 2 3" xfId="1474" xr:uid="{00000000-0005-0000-0000-0000E4010000}"/>
    <cellStyle name="Moneda 8 3" xfId="1441" xr:uid="{00000000-0005-0000-0000-0000E5010000}"/>
    <cellStyle name="Moneda 8 4" xfId="1504" xr:uid="{00000000-0005-0000-0000-0000E6010000}"/>
    <cellStyle name="Moneda 8 5" xfId="1417" xr:uid="{00000000-0005-0000-0000-0000E7010000}"/>
    <cellStyle name="Moneda 9" xfId="1362" xr:uid="{00000000-0005-0000-0000-0000E8010000}"/>
    <cellStyle name="Moneda 9 2" xfId="1392" xr:uid="{00000000-0005-0000-0000-0000E9010000}"/>
    <cellStyle name="Moneda 9 2 2" xfId="1546" xr:uid="{00000000-0005-0000-0000-0000EA010000}"/>
    <cellStyle name="Moneda 9 2 3" xfId="1486" xr:uid="{00000000-0005-0000-0000-0000EB010000}"/>
    <cellStyle name="Moneda 9 3" xfId="1516" xr:uid="{00000000-0005-0000-0000-0000EC010000}"/>
    <cellStyle name="Moneda 9 4" xfId="1456" xr:uid="{00000000-0005-0000-0000-0000ED010000}"/>
    <cellStyle name="Monetario" xfId="475" xr:uid="{00000000-0005-0000-0000-0000EE010000}"/>
    <cellStyle name="Monetario 2" xfId="476" xr:uid="{00000000-0005-0000-0000-0000EF010000}"/>
    <cellStyle name="Monetario0" xfId="477" xr:uid="{00000000-0005-0000-0000-0000F0010000}"/>
    <cellStyle name="Monetario0 2" xfId="478" xr:uid="{00000000-0005-0000-0000-0000F1010000}"/>
    <cellStyle name="Neutral" xfId="9" builtinId="28" customBuiltin="1"/>
    <cellStyle name="Neutral 10" xfId="480" xr:uid="{00000000-0005-0000-0000-0000F3010000}"/>
    <cellStyle name="Neutral 10 2" xfId="481" xr:uid="{00000000-0005-0000-0000-0000F4010000}"/>
    <cellStyle name="Neutral 11" xfId="479" xr:uid="{00000000-0005-0000-0000-0000F5010000}"/>
    <cellStyle name="Neutral 2" xfId="482" xr:uid="{00000000-0005-0000-0000-0000F6010000}"/>
    <cellStyle name="Neutral 2 2" xfId="483" xr:uid="{00000000-0005-0000-0000-0000F7010000}"/>
    <cellStyle name="Neutral 2 3" xfId="484" xr:uid="{00000000-0005-0000-0000-0000F8010000}"/>
    <cellStyle name="Neutral 3" xfId="485" xr:uid="{00000000-0005-0000-0000-0000F9010000}"/>
    <cellStyle name="Neutral 3 2" xfId="486" xr:uid="{00000000-0005-0000-0000-0000FA010000}"/>
    <cellStyle name="Neutral 3 3" xfId="487" xr:uid="{00000000-0005-0000-0000-0000FB010000}"/>
    <cellStyle name="Neutral 3 4" xfId="488" xr:uid="{00000000-0005-0000-0000-0000FC010000}"/>
    <cellStyle name="Neutral 4" xfId="489" xr:uid="{00000000-0005-0000-0000-0000FD010000}"/>
    <cellStyle name="Neutral 4 2" xfId="490" xr:uid="{00000000-0005-0000-0000-0000FE010000}"/>
    <cellStyle name="Neutral 4 3" xfId="491" xr:uid="{00000000-0005-0000-0000-0000FF010000}"/>
    <cellStyle name="Neutral 4 4" xfId="492" xr:uid="{00000000-0005-0000-0000-000000020000}"/>
    <cellStyle name="Neutral 5" xfId="493" xr:uid="{00000000-0005-0000-0000-000001020000}"/>
    <cellStyle name="Neutral 5 2" xfId="494" xr:uid="{00000000-0005-0000-0000-000002020000}"/>
    <cellStyle name="Neutral 5 3" xfId="495" xr:uid="{00000000-0005-0000-0000-000003020000}"/>
    <cellStyle name="Neutral 5 4" xfId="496" xr:uid="{00000000-0005-0000-0000-000004020000}"/>
    <cellStyle name="Neutral 6" xfId="497" xr:uid="{00000000-0005-0000-0000-000005020000}"/>
    <cellStyle name="Neutral 6 2" xfId="498" xr:uid="{00000000-0005-0000-0000-000006020000}"/>
    <cellStyle name="Neutral 6 3" xfId="499" xr:uid="{00000000-0005-0000-0000-000007020000}"/>
    <cellStyle name="Neutral 6 4" xfId="500" xr:uid="{00000000-0005-0000-0000-000008020000}"/>
    <cellStyle name="Neutral 7" xfId="501" xr:uid="{00000000-0005-0000-0000-000009020000}"/>
    <cellStyle name="Neutral 7 2" xfId="502" xr:uid="{00000000-0005-0000-0000-00000A020000}"/>
    <cellStyle name="Neutral 7 3" xfId="503" xr:uid="{00000000-0005-0000-0000-00000B020000}"/>
    <cellStyle name="Neutral 7 4" xfId="504" xr:uid="{00000000-0005-0000-0000-00000C020000}"/>
    <cellStyle name="Neutral 8" xfId="505" xr:uid="{00000000-0005-0000-0000-00000D020000}"/>
    <cellStyle name="Neutral 8 2" xfId="506" xr:uid="{00000000-0005-0000-0000-00000E020000}"/>
    <cellStyle name="Neutral 8 3" xfId="507" xr:uid="{00000000-0005-0000-0000-00000F020000}"/>
    <cellStyle name="Neutral 8 4" xfId="508" xr:uid="{00000000-0005-0000-0000-000010020000}"/>
    <cellStyle name="Neutral 9" xfId="509" xr:uid="{00000000-0005-0000-0000-000011020000}"/>
    <cellStyle name="Neutral 9 2" xfId="510" xr:uid="{00000000-0005-0000-0000-000012020000}"/>
    <cellStyle name="Neutral 9 3" xfId="511" xr:uid="{00000000-0005-0000-0000-000013020000}"/>
    <cellStyle name="Neutral 9 4" xfId="512" xr:uid="{00000000-0005-0000-0000-000014020000}"/>
    <cellStyle name="No-definido" xfId="513" xr:uid="{00000000-0005-0000-0000-000015020000}"/>
    <cellStyle name="Normal" xfId="0" builtinId="0"/>
    <cellStyle name="Normal 10" xfId="71" xr:uid="{00000000-0005-0000-0000-000017020000}"/>
    <cellStyle name="Normal 100" xfId="514" xr:uid="{00000000-0005-0000-0000-000018020000}"/>
    <cellStyle name="Normal 100 2" xfId="515" xr:uid="{00000000-0005-0000-0000-000019020000}"/>
    <cellStyle name="Normal 100 3" xfId="516" xr:uid="{00000000-0005-0000-0000-00001A020000}"/>
    <cellStyle name="Normal 11" xfId="218" xr:uid="{00000000-0005-0000-0000-00001B020000}"/>
    <cellStyle name="Normal 12" xfId="219" xr:uid="{00000000-0005-0000-0000-00001C020000}"/>
    <cellStyle name="Normal 12 10" xfId="517" xr:uid="{00000000-0005-0000-0000-00001D020000}"/>
    <cellStyle name="Normal 12 11" xfId="518" xr:uid="{00000000-0005-0000-0000-00001E020000}"/>
    <cellStyle name="Normal 12 12" xfId="519" xr:uid="{00000000-0005-0000-0000-00001F020000}"/>
    <cellStyle name="Normal 12 13" xfId="520" xr:uid="{00000000-0005-0000-0000-000020020000}"/>
    <cellStyle name="Normal 12 14" xfId="521" xr:uid="{00000000-0005-0000-0000-000021020000}"/>
    <cellStyle name="Normal 12 15" xfId="522" xr:uid="{00000000-0005-0000-0000-000022020000}"/>
    <cellStyle name="Normal 12 16" xfId="523" xr:uid="{00000000-0005-0000-0000-000023020000}"/>
    <cellStyle name="Normal 12 17" xfId="524" xr:uid="{00000000-0005-0000-0000-000024020000}"/>
    <cellStyle name="Normal 12 18" xfId="525" xr:uid="{00000000-0005-0000-0000-000025020000}"/>
    <cellStyle name="Normal 12 19" xfId="526" xr:uid="{00000000-0005-0000-0000-000026020000}"/>
    <cellStyle name="Normal 12 2" xfId="527" xr:uid="{00000000-0005-0000-0000-000027020000}"/>
    <cellStyle name="Normal 12 20" xfId="528" xr:uid="{00000000-0005-0000-0000-000028020000}"/>
    <cellStyle name="Normal 12 21" xfId="529" xr:uid="{00000000-0005-0000-0000-000029020000}"/>
    <cellStyle name="Normal 12 22" xfId="530" xr:uid="{00000000-0005-0000-0000-00002A020000}"/>
    <cellStyle name="Normal 12 23" xfId="531" xr:uid="{00000000-0005-0000-0000-00002B020000}"/>
    <cellStyle name="Normal 12 24" xfId="532" xr:uid="{00000000-0005-0000-0000-00002C020000}"/>
    <cellStyle name="Normal 12 25" xfId="533" xr:uid="{00000000-0005-0000-0000-00002D020000}"/>
    <cellStyle name="Normal 12 26" xfId="534" xr:uid="{00000000-0005-0000-0000-00002E020000}"/>
    <cellStyle name="Normal 12 27" xfId="535" xr:uid="{00000000-0005-0000-0000-00002F020000}"/>
    <cellStyle name="Normal 12 28" xfId="536" xr:uid="{00000000-0005-0000-0000-000030020000}"/>
    <cellStyle name="Normal 12 29" xfId="537" xr:uid="{00000000-0005-0000-0000-000031020000}"/>
    <cellStyle name="Normal 12 3" xfId="538" xr:uid="{00000000-0005-0000-0000-000032020000}"/>
    <cellStyle name="Normal 12 30" xfId="539" xr:uid="{00000000-0005-0000-0000-000033020000}"/>
    <cellStyle name="Normal 12 31" xfId="540" xr:uid="{00000000-0005-0000-0000-000034020000}"/>
    <cellStyle name="Normal 12 32" xfId="541" xr:uid="{00000000-0005-0000-0000-000035020000}"/>
    <cellStyle name="Normal 12 33" xfId="542" xr:uid="{00000000-0005-0000-0000-000036020000}"/>
    <cellStyle name="Normal 12 34" xfId="543" xr:uid="{00000000-0005-0000-0000-000037020000}"/>
    <cellStyle name="Normal 12 35" xfId="544" xr:uid="{00000000-0005-0000-0000-000038020000}"/>
    <cellStyle name="Normal 12 36" xfId="545" xr:uid="{00000000-0005-0000-0000-000039020000}"/>
    <cellStyle name="Normal 12 37" xfId="546" xr:uid="{00000000-0005-0000-0000-00003A020000}"/>
    <cellStyle name="Normal 12 38" xfId="547" xr:uid="{00000000-0005-0000-0000-00003B020000}"/>
    <cellStyle name="Normal 12 39" xfId="548" xr:uid="{00000000-0005-0000-0000-00003C020000}"/>
    <cellStyle name="Normal 12 4" xfId="549" xr:uid="{00000000-0005-0000-0000-00003D020000}"/>
    <cellStyle name="Normal 12 40" xfId="550" xr:uid="{00000000-0005-0000-0000-00003E020000}"/>
    <cellStyle name="Normal 12 5" xfId="551" xr:uid="{00000000-0005-0000-0000-00003F020000}"/>
    <cellStyle name="Normal 12 6" xfId="552" xr:uid="{00000000-0005-0000-0000-000040020000}"/>
    <cellStyle name="Normal 12 7" xfId="553" xr:uid="{00000000-0005-0000-0000-000041020000}"/>
    <cellStyle name="Normal 12 8" xfId="554" xr:uid="{00000000-0005-0000-0000-000042020000}"/>
    <cellStyle name="Normal 12 9" xfId="555" xr:uid="{00000000-0005-0000-0000-000043020000}"/>
    <cellStyle name="Normal 13" xfId="220" xr:uid="{00000000-0005-0000-0000-000044020000}"/>
    <cellStyle name="Normal 13 10" xfId="556" xr:uid="{00000000-0005-0000-0000-000045020000}"/>
    <cellStyle name="Normal 13 11" xfId="557" xr:uid="{00000000-0005-0000-0000-000046020000}"/>
    <cellStyle name="Normal 13 12" xfId="558" xr:uid="{00000000-0005-0000-0000-000047020000}"/>
    <cellStyle name="Normal 13 13" xfId="559" xr:uid="{00000000-0005-0000-0000-000048020000}"/>
    <cellStyle name="Normal 13 14" xfId="560" xr:uid="{00000000-0005-0000-0000-000049020000}"/>
    <cellStyle name="Normal 13 15" xfId="561" xr:uid="{00000000-0005-0000-0000-00004A020000}"/>
    <cellStyle name="Normal 13 16" xfId="562" xr:uid="{00000000-0005-0000-0000-00004B020000}"/>
    <cellStyle name="Normal 13 17" xfId="563" xr:uid="{00000000-0005-0000-0000-00004C020000}"/>
    <cellStyle name="Normal 13 18" xfId="564" xr:uid="{00000000-0005-0000-0000-00004D020000}"/>
    <cellStyle name="Normal 13 19" xfId="565" xr:uid="{00000000-0005-0000-0000-00004E020000}"/>
    <cellStyle name="Normal 13 2" xfId="566" xr:uid="{00000000-0005-0000-0000-00004F020000}"/>
    <cellStyle name="Normal 13 20" xfId="567" xr:uid="{00000000-0005-0000-0000-000050020000}"/>
    <cellStyle name="Normal 13 21" xfId="568" xr:uid="{00000000-0005-0000-0000-000051020000}"/>
    <cellStyle name="Normal 13 22" xfId="569" xr:uid="{00000000-0005-0000-0000-000052020000}"/>
    <cellStyle name="Normal 13 23" xfId="570" xr:uid="{00000000-0005-0000-0000-000053020000}"/>
    <cellStyle name="Normal 13 24" xfId="571" xr:uid="{00000000-0005-0000-0000-000054020000}"/>
    <cellStyle name="Normal 13 25" xfId="572" xr:uid="{00000000-0005-0000-0000-000055020000}"/>
    <cellStyle name="Normal 13 26" xfId="573" xr:uid="{00000000-0005-0000-0000-000056020000}"/>
    <cellStyle name="Normal 13 27" xfId="574" xr:uid="{00000000-0005-0000-0000-000057020000}"/>
    <cellStyle name="Normal 13 28" xfId="575" xr:uid="{00000000-0005-0000-0000-000058020000}"/>
    <cellStyle name="Normal 13 29" xfId="576" xr:uid="{00000000-0005-0000-0000-000059020000}"/>
    <cellStyle name="Normal 13 3" xfId="577" xr:uid="{00000000-0005-0000-0000-00005A020000}"/>
    <cellStyle name="Normal 13 30" xfId="578" xr:uid="{00000000-0005-0000-0000-00005B020000}"/>
    <cellStyle name="Normal 13 31" xfId="579" xr:uid="{00000000-0005-0000-0000-00005C020000}"/>
    <cellStyle name="Normal 13 32" xfId="580" xr:uid="{00000000-0005-0000-0000-00005D020000}"/>
    <cellStyle name="Normal 13 33" xfId="581" xr:uid="{00000000-0005-0000-0000-00005E020000}"/>
    <cellStyle name="Normal 13 34" xfId="582" xr:uid="{00000000-0005-0000-0000-00005F020000}"/>
    <cellStyle name="Normal 13 35" xfId="583" xr:uid="{00000000-0005-0000-0000-000060020000}"/>
    <cellStyle name="Normal 13 36" xfId="584" xr:uid="{00000000-0005-0000-0000-000061020000}"/>
    <cellStyle name="Normal 13 37" xfId="585" xr:uid="{00000000-0005-0000-0000-000062020000}"/>
    <cellStyle name="Normal 13 38" xfId="586" xr:uid="{00000000-0005-0000-0000-000063020000}"/>
    <cellStyle name="Normal 13 39" xfId="587" xr:uid="{00000000-0005-0000-0000-000064020000}"/>
    <cellStyle name="Normal 13 4" xfId="588" xr:uid="{00000000-0005-0000-0000-000065020000}"/>
    <cellStyle name="Normal 13 40" xfId="589" xr:uid="{00000000-0005-0000-0000-000066020000}"/>
    <cellStyle name="Normal 13 5" xfId="590" xr:uid="{00000000-0005-0000-0000-000067020000}"/>
    <cellStyle name="Normal 13 6" xfId="591" xr:uid="{00000000-0005-0000-0000-000068020000}"/>
    <cellStyle name="Normal 13 7" xfId="592" xr:uid="{00000000-0005-0000-0000-000069020000}"/>
    <cellStyle name="Normal 13 8" xfId="593" xr:uid="{00000000-0005-0000-0000-00006A020000}"/>
    <cellStyle name="Normal 13 9" xfId="594" xr:uid="{00000000-0005-0000-0000-00006B020000}"/>
    <cellStyle name="Normal 14" xfId="221" xr:uid="{00000000-0005-0000-0000-00006C020000}"/>
    <cellStyle name="Normal 14 10" xfId="595" xr:uid="{00000000-0005-0000-0000-00006D020000}"/>
    <cellStyle name="Normal 14 11" xfId="596" xr:uid="{00000000-0005-0000-0000-00006E020000}"/>
    <cellStyle name="Normal 14 12" xfId="597" xr:uid="{00000000-0005-0000-0000-00006F020000}"/>
    <cellStyle name="Normal 14 13" xfId="598" xr:uid="{00000000-0005-0000-0000-000070020000}"/>
    <cellStyle name="Normal 14 14" xfId="599" xr:uid="{00000000-0005-0000-0000-000071020000}"/>
    <cellStyle name="Normal 14 15" xfId="600" xr:uid="{00000000-0005-0000-0000-000072020000}"/>
    <cellStyle name="Normal 14 16" xfId="601" xr:uid="{00000000-0005-0000-0000-000073020000}"/>
    <cellStyle name="Normal 14 17" xfId="602" xr:uid="{00000000-0005-0000-0000-000074020000}"/>
    <cellStyle name="Normal 14 18" xfId="603" xr:uid="{00000000-0005-0000-0000-000075020000}"/>
    <cellStyle name="Normal 14 19" xfId="604" xr:uid="{00000000-0005-0000-0000-000076020000}"/>
    <cellStyle name="Normal 14 2" xfId="605" xr:uid="{00000000-0005-0000-0000-000077020000}"/>
    <cellStyle name="Normal 14 20" xfId="606" xr:uid="{00000000-0005-0000-0000-000078020000}"/>
    <cellStyle name="Normal 14 21" xfId="607" xr:uid="{00000000-0005-0000-0000-000079020000}"/>
    <cellStyle name="Normal 14 22" xfId="608" xr:uid="{00000000-0005-0000-0000-00007A020000}"/>
    <cellStyle name="Normal 14 23" xfId="609" xr:uid="{00000000-0005-0000-0000-00007B020000}"/>
    <cellStyle name="Normal 14 24" xfId="610" xr:uid="{00000000-0005-0000-0000-00007C020000}"/>
    <cellStyle name="Normal 14 25" xfId="611" xr:uid="{00000000-0005-0000-0000-00007D020000}"/>
    <cellStyle name="Normal 14 26" xfId="612" xr:uid="{00000000-0005-0000-0000-00007E020000}"/>
    <cellStyle name="Normal 14 27" xfId="613" xr:uid="{00000000-0005-0000-0000-00007F020000}"/>
    <cellStyle name="Normal 14 28" xfId="614" xr:uid="{00000000-0005-0000-0000-000080020000}"/>
    <cellStyle name="Normal 14 29" xfId="615" xr:uid="{00000000-0005-0000-0000-000081020000}"/>
    <cellStyle name="Normal 14 3" xfId="616" xr:uid="{00000000-0005-0000-0000-000082020000}"/>
    <cellStyle name="Normal 14 30" xfId="617" xr:uid="{00000000-0005-0000-0000-000083020000}"/>
    <cellStyle name="Normal 14 31" xfId="618" xr:uid="{00000000-0005-0000-0000-000084020000}"/>
    <cellStyle name="Normal 14 32" xfId="619" xr:uid="{00000000-0005-0000-0000-000085020000}"/>
    <cellStyle name="Normal 14 33" xfId="620" xr:uid="{00000000-0005-0000-0000-000086020000}"/>
    <cellStyle name="Normal 14 34" xfId="621" xr:uid="{00000000-0005-0000-0000-000087020000}"/>
    <cellStyle name="Normal 14 35" xfId="622" xr:uid="{00000000-0005-0000-0000-000088020000}"/>
    <cellStyle name="Normal 14 36" xfId="623" xr:uid="{00000000-0005-0000-0000-000089020000}"/>
    <cellStyle name="Normal 14 37" xfId="624" xr:uid="{00000000-0005-0000-0000-00008A020000}"/>
    <cellStyle name="Normal 14 38" xfId="625" xr:uid="{00000000-0005-0000-0000-00008B020000}"/>
    <cellStyle name="Normal 14 39" xfId="626" xr:uid="{00000000-0005-0000-0000-00008C020000}"/>
    <cellStyle name="Normal 14 4" xfId="627" xr:uid="{00000000-0005-0000-0000-00008D020000}"/>
    <cellStyle name="Normal 14 40" xfId="628" xr:uid="{00000000-0005-0000-0000-00008E020000}"/>
    <cellStyle name="Normal 14 5" xfId="629" xr:uid="{00000000-0005-0000-0000-00008F020000}"/>
    <cellStyle name="Normal 14 6" xfId="630" xr:uid="{00000000-0005-0000-0000-000090020000}"/>
    <cellStyle name="Normal 14 7" xfId="631" xr:uid="{00000000-0005-0000-0000-000091020000}"/>
    <cellStyle name="Normal 14 8" xfId="632" xr:uid="{00000000-0005-0000-0000-000092020000}"/>
    <cellStyle name="Normal 14 9" xfId="633" xr:uid="{00000000-0005-0000-0000-000093020000}"/>
    <cellStyle name="Normal 15" xfId="222" xr:uid="{00000000-0005-0000-0000-000094020000}"/>
    <cellStyle name="Normal 16" xfId="223" xr:uid="{00000000-0005-0000-0000-000095020000}"/>
    <cellStyle name="Normal 16 10" xfId="634" xr:uid="{00000000-0005-0000-0000-000096020000}"/>
    <cellStyle name="Normal 16 11" xfId="635" xr:uid="{00000000-0005-0000-0000-000097020000}"/>
    <cellStyle name="Normal 16 12" xfId="636" xr:uid="{00000000-0005-0000-0000-000098020000}"/>
    <cellStyle name="Normal 16 13" xfId="637" xr:uid="{00000000-0005-0000-0000-000099020000}"/>
    <cellStyle name="Normal 16 14" xfId="638" xr:uid="{00000000-0005-0000-0000-00009A020000}"/>
    <cellStyle name="Normal 16 15" xfId="639" xr:uid="{00000000-0005-0000-0000-00009B020000}"/>
    <cellStyle name="Normal 16 16" xfId="640" xr:uid="{00000000-0005-0000-0000-00009C020000}"/>
    <cellStyle name="Normal 16 17" xfId="641" xr:uid="{00000000-0005-0000-0000-00009D020000}"/>
    <cellStyle name="Normal 16 18" xfId="642" xr:uid="{00000000-0005-0000-0000-00009E020000}"/>
    <cellStyle name="Normal 16 19" xfId="643" xr:uid="{00000000-0005-0000-0000-00009F020000}"/>
    <cellStyle name="Normal 16 2" xfId="644" xr:uid="{00000000-0005-0000-0000-0000A0020000}"/>
    <cellStyle name="Normal 16 20" xfId="645" xr:uid="{00000000-0005-0000-0000-0000A1020000}"/>
    <cellStyle name="Normal 16 21" xfId="646" xr:uid="{00000000-0005-0000-0000-0000A2020000}"/>
    <cellStyle name="Normal 16 22" xfId="647" xr:uid="{00000000-0005-0000-0000-0000A3020000}"/>
    <cellStyle name="Normal 16 23" xfId="648" xr:uid="{00000000-0005-0000-0000-0000A4020000}"/>
    <cellStyle name="Normal 16 24" xfId="649" xr:uid="{00000000-0005-0000-0000-0000A5020000}"/>
    <cellStyle name="Normal 16 25" xfId="650" xr:uid="{00000000-0005-0000-0000-0000A6020000}"/>
    <cellStyle name="Normal 16 26" xfId="651" xr:uid="{00000000-0005-0000-0000-0000A7020000}"/>
    <cellStyle name="Normal 16 27" xfId="652" xr:uid="{00000000-0005-0000-0000-0000A8020000}"/>
    <cellStyle name="Normal 16 28" xfId="653" xr:uid="{00000000-0005-0000-0000-0000A9020000}"/>
    <cellStyle name="Normal 16 29" xfId="654" xr:uid="{00000000-0005-0000-0000-0000AA020000}"/>
    <cellStyle name="Normal 16 3" xfId="655" xr:uid="{00000000-0005-0000-0000-0000AB020000}"/>
    <cellStyle name="Normal 16 30" xfId="656" xr:uid="{00000000-0005-0000-0000-0000AC020000}"/>
    <cellStyle name="Normal 16 31" xfId="657" xr:uid="{00000000-0005-0000-0000-0000AD020000}"/>
    <cellStyle name="Normal 16 32" xfId="658" xr:uid="{00000000-0005-0000-0000-0000AE020000}"/>
    <cellStyle name="Normal 16 33" xfId="659" xr:uid="{00000000-0005-0000-0000-0000AF020000}"/>
    <cellStyle name="Normal 16 34" xfId="660" xr:uid="{00000000-0005-0000-0000-0000B0020000}"/>
    <cellStyle name="Normal 16 35" xfId="661" xr:uid="{00000000-0005-0000-0000-0000B1020000}"/>
    <cellStyle name="Normal 16 36" xfId="662" xr:uid="{00000000-0005-0000-0000-0000B2020000}"/>
    <cellStyle name="Normal 16 37" xfId="663" xr:uid="{00000000-0005-0000-0000-0000B3020000}"/>
    <cellStyle name="Normal 16 38" xfId="664" xr:uid="{00000000-0005-0000-0000-0000B4020000}"/>
    <cellStyle name="Normal 16 39" xfId="665" xr:uid="{00000000-0005-0000-0000-0000B5020000}"/>
    <cellStyle name="Normal 16 4" xfId="666" xr:uid="{00000000-0005-0000-0000-0000B6020000}"/>
    <cellStyle name="Normal 16 40" xfId="667" xr:uid="{00000000-0005-0000-0000-0000B7020000}"/>
    <cellStyle name="Normal 16 5" xfId="668" xr:uid="{00000000-0005-0000-0000-0000B8020000}"/>
    <cellStyle name="Normal 16 6" xfId="669" xr:uid="{00000000-0005-0000-0000-0000B9020000}"/>
    <cellStyle name="Normal 16 7" xfId="670" xr:uid="{00000000-0005-0000-0000-0000BA020000}"/>
    <cellStyle name="Normal 16 8" xfId="671" xr:uid="{00000000-0005-0000-0000-0000BB020000}"/>
    <cellStyle name="Normal 16 9" xfId="672" xr:uid="{00000000-0005-0000-0000-0000BC020000}"/>
    <cellStyle name="Normal 17" xfId="224" xr:uid="{00000000-0005-0000-0000-0000BD020000}"/>
    <cellStyle name="Normal 17 10" xfId="673" xr:uid="{00000000-0005-0000-0000-0000BE020000}"/>
    <cellStyle name="Normal 17 11" xfId="674" xr:uid="{00000000-0005-0000-0000-0000BF020000}"/>
    <cellStyle name="Normal 17 12" xfId="675" xr:uid="{00000000-0005-0000-0000-0000C0020000}"/>
    <cellStyle name="Normal 17 13" xfId="676" xr:uid="{00000000-0005-0000-0000-0000C1020000}"/>
    <cellStyle name="Normal 17 14" xfId="677" xr:uid="{00000000-0005-0000-0000-0000C2020000}"/>
    <cellStyle name="Normal 17 15" xfId="678" xr:uid="{00000000-0005-0000-0000-0000C3020000}"/>
    <cellStyle name="Normal 17 16" xfId="679" xr:uid="{00000000-0005-0000-0000-0000C4020000}"/>
    <cellStyle name="Normal 17 17" xfId="680" xr:uid="{00000000-0005-0000-0000-0000C5020000}"/>
    <cellStyle name="Normal 17 18" xfId="681" xr:uid="{00000000-0005-0000-0000-0000C6020000}"/>
    <cellStyle name="Normal 17 19" xfId="682" xr:uid="{00000000-0005-0000-0000-0000C7020000}"/>
    <cellStyle name="Normal 17 2" xfId="683" xr:uid="{00000000-0005-0000-0000-0000C8020000}"/>
    <cellStyle name="Normal 17 20" xfId="684" xr:uid="{00000000-0005-0000-0000-0000C9020000}"/>
    <cellStyle name="Normal 17 21" xfId="685" xr:uid="{00000000-0005-0000-0000-0000CA020000}"/>
    <cellStyle name="Normal 17 22" xfId="686" xr:uid="{00000000-0005-0000-0000-0000CB020000}"/>
    <cellStyle name="Normal 17 23" xfId="687" xr:uid="{00000000-0005-0000-0000-0000CC020000}"/>
    <cellStyle name="Normal 17 24" xfId="688" xr:uid="{00000000-0005-0000-0000-0000CD020000}"/>
    <cellStyle name="Normal 17 25" xfId="689" xr:uid="{00000000-0005-0000-0000-0000CE020000}"/>
    <cellStyle name="Normal 17 26" xfId="690" xr:uid="{00000000-0005-0000-0000-0000CF020000}"/>
    <cellStyle name="Normal 17 27" xfId="691" xr:uid="{00000000-0005-0000-0000-0000D0020000}"/>
    <cellStyle name="Normal 17 28" xfId="692" xr:uid="{00000000-0005-0000-0000-0000D1020000}"/>
    <cellStyle name="Normal 17 29" xfId="693" xr:uid="{00000000-0005-0000-0000-0000D2020000}"/>
    <cellStyle name="Normal 17 3" xfId="694" xr:uid="{00000000-0005-0000-0000-0000D3020000}"/>
    <cellStyle name="Normal 17 30" xfId="695" xr:uid="{00000000-0005-0000-0000-0000D4020000}"/>
    <cellStyle name="Normal 17 31" xfId="696" xr:uid="{00000000-0005-0000-0000-0000D5020000}"/>
    <cellStyle name="Normal 17 32" xfId="697" xr:uid="{00000000-0005-0000-0000-0000D6020000}"/>
    <cellStyle name="Normal 17 33" xfId="698" xr:uid="{00000000-0005-0000-0000-0000D7020000}"/>
    <cellStyle name="Normal 17 34" xfId="699" xr:uid="{00000000-0005-0000-0000-0000D8020000}"/>
    <cellStyle name="Normal 17 35" xfId="700" xr:uid="{00000000-0005-0000-0000-0000D9020000}"/>
    <cellStyle name="Normal 17 36" xfId="701" xr:uid="{00000000-0005-0000-0000-0000DA020000}"/>
    <cellStyle name="Normal 17 37" xfId="702" xr:uid="{00000000-0005-0000-0000-0000DB020000}"/>
    <cellStyle name="Normal 17 38" xfId="703" xr:uid="{00000000-0005-0000-0000-0000DC020000}"/>
    <cellStyle name="Normal 17 39" xfId="704" xr:uid="{00000000-0005-0000-0000-0000DD020000}"/>
    <cellStyle name="Normal 17 4" xfId="705" xr:uid="{00000000-0005-0000-0000-0000DE020000}"/>
    <cellStyle name="Normal 17 40" xfId="706" xr:uid="{00000000-0005-0000-0000-0000DF020000}"/>
    <cellStyle name="Normal 17 5" xfId="707" xr:uid="{00000000-0005-0000-0000-0000E0020000}"/>
    <cellStyle name="Normal 17 6" xfId="708" xr:uid="{00000000-0005-0000-0000-0000E1020000}"/>
    <cellStyle name="Normal 17 7" xfId="709" xr:uid="{00000000-0005-0000-0000-0000E2020000}"/>
    <cellStyle name="Normal 17 8" xfId="710" xr:uid="{00000000-0005-0000-0000-0000E3020000}"/>
    <cellStyle name="Normal 17 9" xfId="711" xr:uid="{00000000-0005-0000-0000-0000E4020000}"/>
    <cellStyle name="Normal 18" xfId="225" xr:uid="{00000000-0005-0000-0000-0000E5020000}"/>
    <cellStyle name="Normal 18 10" xfId="712" xr:uid="{00000000-0005-0000-0000-0000E6020000}"/>
    <cellStyle name="Normal 18 11" xfId="713" xr:uid="{00000000-0005-0000-0000-0000E7020000}"/>
    <cellStyle name="Normal 18 12" xfId="714" xr:uid="{00000000-0005-0000-0000-0000E8020000}"/>
    <cellStyle name="Normal 18 13" xfId="715" xr:uid="{00000000-0005-0000-0000-0000E9020000}"/>
    <cellStyle name="Normal 18 14" xfId="716" xr:uid="{00000000-0005-0000-0000-0000EA020000}"/>
    <cellStyle name="Normal 18 15" xfId="717" xr:uid="{00000000-0005-0000-0000-0000EB020000}"/>
    <cellStyle name="Normal 18 16" xfId="718" xr:uid="{00000000-0005-0000-0000-0000EC020000}"/>
    <cellStyle name="Normal 18 17" xfId="719" xr:uid="{00000000-0005-0000-0000-0000ED020000}"/>
    <cellStyle name="Normal 18 18" xfId="720" xr:uid="{00000000-0005-0000-0000-0000EE020000}"/>
    <cellStyle name="Normal 18 19" xfId="721" xr:uid="{00000000-0005-0000-0000-0000EF020000}"/>
    <cellStyle name="Normal 18 2" xfId="722" xr:uid="{00000000-0005-0000-0000-0000F0020000}"/>
    <cellStyle name="Normal 18 20" xfId="723" xr:uid="{00000000-0005-0000-0000-0000F1020000}"/>
    <cellStyle name="Normal 18 21" xfId="724" xr:uid="{00000000-0005-0000-0000-0000F2020000}"/>
    <cellStyle name="Normal 18 22" xfId="725" xr:uid="{00000000-0005-0000-0000-0000F3020000}"/>
    <cellStyle name="Normal 18 23" xfId="726" xr:uid="{00000000-0005-0000-0000-0000F4020000}"/>
    <cellStyle name="Normal 18 24" xfId="727" xr:uid="{00000000-0005-0000-0000-0000F5020000}"/>
    <cellStyle name="Normal 18 25" xfId="728" xr:uid="{00000000-0005-0000-0000-0000F6020000}"/>
    <cellStyle name="Normal 18 26" xfId="729" xr:uid="{00000000-0005-0000-0000-0000F7020000}"/>
    <cellStyle name="Normal 18 27" xfId="730" xr:uid="{00000000-0005-0000-0000-0000F8020000}"/>
    <cellStyle name="Normal 18 28" xfId="731" xr:uid="{00000000-0005-0000-0000-0000F9020000}"/>
    <cellStyle name="Normal 18 29" xfId="732" xr:uid="{00000000-0005-0000-0000-0000FA020000}"/>
    <cellStyle name="Normal 18 3" xfId="733" xr:uid="{00000000-0005-0000-0000-0000FB020000}"/>
    <cellStyle name="Normal 18 30" xfId="734" xr:uid="{00000000-0005-0000-0000-0000FC020000}"/>
    <cellStyle name="Normal 18 31" xfId="735" xr:uid="{00000000-0005-0000-0000-0000FD020000}"/>
    <cellStyle name="Normal 18 32" xfId="736" xr:uid="{00000000-0005-0000-0000-0000FE020000}"/>
    <cellStyle name="Normal 18 33" xfId="737" xr:uid="{00000000-0005-0000-0000-0000FF020000}"/>
    <cellStyle name="Normal 18 34" xfId="738" xr:uid="{00000000-0005-0000-0000-000000030000}"/>
    <cellStyle name="Normal 18 35" xfId="739" xr:uid="{00000000-0005-0000-0000-000001030000}"/>
    <cellStyle name="Normal 18 36" xfId="740" xr:uid="{00000000-0005-0000-0000-000002030000}"/>
    <cellStyle name="Normal 18 37" xfId="741" xr:uid="{00000000-0005-0000-0000-000003030000}"/>
    <cellStyle name="Normal 18 38" xfId="742" xr:uid="{00000000-0005-0000-0000-000004030000}"/>
    <cellStyle name="Normal 18 39" xfId="743" xr:uid="{00000000-0005-0000-0000-000005030000}"/>
    <cellStyle name="Normal 18 4" xfId="744" xr:uid="{00000000-0005-0000-0000-000006030000}"/>
    <cellStyle name="Normal 18 40" xfId="745" xr:uid="{00000000-0005-0000-0000-000007030000}"/>
    <cellStyle name="Normal 18 5" xfId="746" xr:uid="{00000000-0005-0000-0000-000008030000}"/>
    <cellStyle name="Normal 18 6" xfId="747" xr:uid="{00000000-0005-0000-0000-000009030000}"/>
    <cellStyle name="Normal 18 7" xfId="748" xr:uid="{00000000-0005-0000-0000-00000A030000}"/>
    <cellStyle name="Normal 18 8" xfId="749" xr:uid="{00000000-0005-0000-0000-00000B030000}"/>
    <cellStyle name="Normal 18 9" xfId="750" xr:uid="{00000000-0005-0000-0000-00000C030000}"/>
    <cellStyle name="Normal 19" xfId="226" xr:uid="{00000000-0005-0000-0000-00000D030000}"/>
    <cellStyle name="Normal 19 10" xfId="751" xr:uid="{00000000-0005-0000-0000-00000E030000}"/>
    <cellStyle name="Normal 19 11" xfId="752" xr:uid="{00000000-0005-0000-0000-00000F030000}"/>
    <cellStyle name="Normal 19 12" xfId="753" xr:uid="{00000000-0005-0000-0000-000010030000}"/>
    <cellStyle name="Normal 19 13" xfId="754" xr:uid="{00000000-0005-0000-0000-000011030000}"/>
    <cellStyle name="Normal 19 14" xfId="755" xr:uid="{00000000-0005-0000-0000-000012030000}"/>
    <cellStyle name="Normal 19 15" xfId="756" xr:uid="{00000000-0005-0000-0000-000013030000}"/>
    <cellStyle name="Normal 19 16" xfId="757" xr:uid="{00000000-0005-0000-0000-000014030000}"/>
    <cellStyle name="Normal 19 17" xfId="758" xr:uid="{00000000-0005-0000-0000-000015030000}"/>
    <cellStyle name="Normal 19 18" xfId="759" xr:uid="{00000000-0005-0000-0000-000016030000}"/>
    <cellStyle name="Normal 19 19" xfId="760" xr:uid="{00000000-0005-0000-0000-000017030000}"/>
    <cellStyle name="Normal 19 2" xfId="761" xr:uid="{00000000-0005-0000-0000-000018030000}"/>
    <cellStyle name="Normal 19 20" xfId="762" xr:uid="{00000000-0005-0000-0000-000019030000}"/>
    <cellStyle name="Normal 19 21" xfId="763" xr:uid="{00000000-0005-0000-0000-00001A030000}"/>
    <cellStyle name="Normal 19 22" xfId="764" xr:uid="{00000000-0005-0000-0000-00001B030000}"/>
    <cellStyle name="Normal 19 23" xfId="765" xr:uid="{00000000-0005-0000-0000-00001C030000}"/>
    <cellStyle name="Normal 19 24" xfId="766" xr:uid="{00000000-0005-0000-0000-00001D030000}"/>
    <cellStyle name="Normal 19 25" xfId="767" xr:uid="{00000000-0005-0000-0000-00001E030000}"/>
    <cellStyle name="Normal 19 26" xfId="768" xr:uid="{00000000-0005-0000-0000-00001F030000}"/>
    <cellStyle name="Normal 19 27" xfId="769" xr:uid="{00000000-0005-0000-0000-000020030000}"/>
    <cellStyle name="Normal 19 28" xfId="770" xr:uid="{00000000-0005-0000-0000-000021030000}"/>
    <cellStyle name="Normal 19 29" xfId="771" xr:uid="{00000000-0005-0000-0000-000022030000}"/>
    <cellStyle name="Normal 19 3" xfId="772" xr:uid="{00000000-0005-0000-0000-000023030000}"/>
    <cellStyle name="Normal 19 30" xfId="773" xr:uid="{00000000-0005-0000-0000-000024030000}"/>
    <cellStyle name="Normal 19 31" xfId="774" xr:uid="{00000000-0005-0000-0000-000025030000}"/>
    <cellStyle name="Normal 19 32" xfId="775" xr:uid="{00000000-0005-0000-0000-000026030000}"/>
    <cellStyle name="Normal 19 33" xfId="776" xr:uid="{00000000-0005-0000-0000-000027030000}"/>
    <cellStyle name="Normal 19 34" xfId="777" xr:uid="{00000000-0005-0000-0000-000028030000}"/>
    <cellStyle name="Normal 19 35" xfId="778" xr:uid="{00000000-0005-0000-0000-000029030000}"/>
    <cellStyle name="Normal 19 36" xfId="779" xr:uid="{00000000-0005-0000-0000-00002A030000}"/>
    <cellStyle name="Normal 19 37" xfId="780" xr:uid="{00000000-0005-0000-0000-00002B030000}"/>
    <cellStyle name="Normal 19 38" xfId="781" xr:uid="{00000000-0005-0000-0000-00002C030000}"/>
    <cellStyle name="Normal 19 39" xfId="782" xr:uid="{00000000-0005-0000-0000-00002D030000}"/>
    <cellStyle name="Normal 19 4" xfId="783" xr:uid="{00000000-0005-0000-0000-00002E030000}"/>
    <cellStyle name="Normal 19 40" xfId="784" xr:uid="{00000000-0005-0000-0000-00002F030000}"/>
    <cellStyle name="Normal 19 5" xfId="785" xr:uid="{00000000-0005-0000-0000-000030030000}"/>
    <cellStyle name="Normal 19 6" xfId="786" xr:uid="{00000000-0005-0000-0000-000031030000}"/>
    <cellStyle name="Normal 19 7" xfId="787" xr:uid="{00000000-0005-0000-0000-000032030000}"/>
    <cellStyle name="Normal 19 8" xfId="788" xr:uid="{00000000-0005-0000-0000-000033030000}"/>
    <cellStyle name="Normal 19 9" xfId="789" xr:uid="{00000000-0005-0000-0000-000034030000}"/>
    <cellStyle name="Normal 2" xfId="45" xr:uid="{00000000-0005-0000-0000-000035030000}"/>
    <cellStyle name="Normal 2 10" xfId="790" xr:uid="{00000000-0005-0000-0000-000036030000}"/>
    <cellStyle name="Normal 2 11" xfId="791" xr:uid="{00000000-0005-0000-0000-000037030000}"/>
    <cellStyle name="Normal 2 12" xfId="792" xr:uid="{00000000-0005-0000-0000-000038030000}"/>
    <cellStyle name="Normal 2 13" xfId="793" xr:uid="{00000000-0005-0000-0000-000039030000}"/>
    <cellStyle name="Normal 2 14" xfId="794" xr:uid="{00000000-0005-0000-0000-00003A030000}"/>
    <cellStyle name="Normal 2 15" xfId="795" xr:uid="{00000000-0005-0000-0000-00003B030000}"/>
    <cellStyle name="Normal 2 16" xfId="796" xr:uid="{00000000-0005-0000-0000-00003C030000}"/>
    <cellStyle name="Normal 2 17" xfId="797" xr:uid="{00000000-0005-0000-0000-00003D030000}"/>
    <cellStyle name="Normal 2 18" xfId="798" xr:uid="{00000000-0005-0000-0000-00003E030000}"/>
    <cellStyle name="Normal 2 19" xfId="799" xr:uid="{00000000-0005-0000-0000-00003F030000}"/>
    <cellStyle name="Normal 2 2" xfId="48" xr:uid="{00000000-0005-0000-0000-000040030000}"/>
    <cellStyle name="Normal 2 2 10" xfId="801" xr:uid="{00000000-0005-0000-0000-000041030000}"/>
    <cellStyle name="Normal 2 2 11" xfId="802" xr:uid="{00000000-0005-0000-0000-000042030000}"/>
    <cellStyle name="Normal 2 2 12" xfId="803" xr:uid="{00000000-0005-0000-0000-000043030000}"/>
    <cellStyle name="Normal 2 2 13" xfId="804" xr:uid="{00000000-0005-0000-0000-000044030000}"/>
    <cellStyle name="Normal 2 2 14" xfId="805" xr:uid="{00000000-0005-0000-0000-000045030000}"/>
    <cellStyle name="Normal 2 2 15" xfId="806" xr:uid="{00000000-0005-0000-0000-000046030000}"/>
    <cellStyle name="Normal 2 2 16" xfId="807" xr:uid="{00000000-0005-0000-0000-000047030000}"/>
    <cellStyle name="Normal 2 2 17" xfId="808" xr:uid="{00000000-0005-0000-0000-000048030000}"/>
    <cellStyle name="Normal 2 2 18" xfId="809" xr:uid="{00000000-0005-0000-0000-000049030000}"/>
    <cellStyle name="Normal 2 2 19" xfId="810" xr:uid="{00000000-0005-0000-0000-00004A030000}"/>
    <cellStyle name="Normal 2 2 2" xfId="73" xr:uid="{00000000-0005-0000-0000-00004B030000}"/>
    <cellStyle name="Normal 2 2 2 2" xfId="811" xr:uid="{00000000-0005-0000-0000-00004C030000}"/>
    <cellStyle name="Normal 2 2 2 2 2" xfId="812" xr:uid="{00000000-0005-0000-0000-00004D030000}"/>
    <cellStyle name="Normal 2 2 2 2 2 2" xfId="813" xr:uid="{00000000-0005-0000-0000-00004E030000}"/>
    <cellStyle name="Normal 2 2 2 2 2 2 2" xfId="814" xr:uid="{00000000-0005-0000-0000-00004F030000}"/>
    <cellStyle name="Normal 2 2 2 2 2 2 3" xfId="815" xr:uid="{00000000-0005-0000-0000-000050030000}"/>
    <cellStyle name="Normal 2 2 2 2 2 3" xfId="816" xr:uid="{00000000-0005-0000-0000-000051030000}"/>
    <cellStyle name="Normal 2 2 2 2 2 4" xfId="817" xr:uid="{00000000-0005-0000-0000-000052030000}"/>
    <cellStyle name="Normal 2 2 2 2 3" xfId="818" xr:uid="{00000000-0005-0000-0000-000053030000}"/>
    <cellStyle name="Normal 2 2 2 2 4" xfId="819" xr:uid="{00000000-0005-0000-0000-000054030000}"/>
    <cellStyle name="Normal 2 2 2 2 4 2" xfId="820" xr:uid="{00000000-0005-0000-0000-000055030000}"/>
    <cellStyle name="Normal 2 2 2 2 4 3" xfId="821" xr:uid="{00000000-0005-0000-0000-000056030000}"/>
    <cellStyle name="Normal 2 2 2 2 5" xfId="822" xr:uid="{00000000-0005-0000-0000-000057030000}"/>
    <cellStyle name="Normal 2 2 2 3" xfId="823" xr:uid="{00000000-0005-0000-0000-000058030000}"/>
    <cellStyle name="Normal 2 2 2 4" xfId="824" xr:uid="{00000000-0005-0000-0000-000059030000}"/>
    <cellStyle name="Normal 2 2 2 4 2" xfId="825" xr:uid="{00000000-0005-0000-0000-00005A030000}"/>
    <cellStyle name="Normal 2 2 2 4 3" xfId="826" xr:uid="{00000000-0005-0000-0000-00005B030000}"/>
    <cellStyle name="Normal 2 2 2 5" xfId="827" xr:uid="{00000000-0005-0000-0000-00005C030000}"/>
    <cellStyle name="Normal 2 2 20" xfId="828" xr:uid="{00000000-0005-0000-0000-00005D030000}"/>
    <cellStyle name="Normal 2 2 21" xfId="829" xr:uid="{00000000-0005-0000-0000-00005E030000}"/>
    <cellStyle name="Normal 2 2 22" xfId="830" xr:uid="{00000000-0005-0000-0000-00005F030000}"/>
    <cellStyle name="Normal 2 2 23" xfId="831" xr:uid="{00000000-0005-0000-0000-000060030000}"/>
    <cellStyle name="Normal 2 2 24" xfId="832" xr:uid="{00000000-0005-0000-0000-000061030000}"/>
    <cellStyle name="Normal 2 2 25" xfId="833" xr:uid="{00000000-0005-0000-0000-000062030000}"/>
    <cellStyle name="Normal 2 2 26" xfId="834" xr:uid="{00000000-0005-0000-0000-000063030000}"/>
    <cellStyle name="Normal 2 2 27" xfId="835" xr:uid="{00000000-0005-0000-0000-000064030000}"/>
    <cellStyle name="Normal 2 2 28" xfId="836" xr:uid="{00000000-0005-0000-0000-000065030000}"/>
    <cellStyle name="Normal 2 2 29" xfId="837" xr:uid="{00000000-0005-0000-0000-000066030000}"/>
    <cellStyle name="Normal 2 2 3" xfId="838" xr:uid="{00000000-0005-0000-0000-000067030000}"/>
    <cellStyle name="Normal 2 2 30" xfId="839" xr:uid="{00000000-0005-0000-0000-000068030000}"/>
    <cellStyle name="Normal 2 2 31" xfId="840" xr:uid="{00000000-0005-0000-0000-000069030000}"/>
    <cellStyle name="Normal 2 2 32" xfId="841" xr:uid="{00000000-0005-0000-0000-00006A030000}"/>
    <cellStyle name="Normal 2 2 33" xfId="842" xr:uid="{00000000-0005-0000-0000-00006B030000}"/>
    <cellStyle name="Normal 2 2 34" xfId="843" xr:uid="{00000000-0005-0000-0000-00006C030000}"/>
    <cellStyle name="Normal 2 2 35" xfId="844" xr:uid="{00000000-0005-0000-0000-00006D030000}"/>
    <cellStyle name="Normal 2 2 36" xfId="845" xr:uid="{00000000-0005-0000-0000-00006E030000}"/>
    <cellStyle name="Normal 2 2 37" xfId="846" xr:uid="{00000000-0005-0000-0000-00006F030000}"/>
    <cellStyle name="Normal 2 2 38" xfId="847" xr:uid="{00000000-0005-0000-0000-000070030000}"/>
    <cellStyle name="Normal 2 2 39" xfId="848" xr:uid="{00000000-0005-0000-0000-000071030000}"/>
    <cellStyle name="Normal 2 2 4" xfId="849" xr:uid="{00000000-0005-0000-0000-000072030000}"/>
    <cellStyle name="Normal 2 2 40" xfId="850" xr:uid="{00000000-0005-0000-0000-000073030000}"/>
    <cellStyle name="Normal 2 2 41" xfId="851" xr:uid="{00000000-0005-0000-0000-000074030000}"/>
    <cellStyle name="Normal 2 2 42" xfId="852" xr:uid="{00000000-0005-0000-0000-000075030000}"/>
    <cellStyle name="Normal 2 2 43" xfId="853" xr:uid="{00000000-0005-0000-0000-000076030000}"/>
    <cellStyle name="Normal 2 2 44" xfId="854" xr:uid="{00000000-0005-0000-0000-000077030000}"/>
    <cellStyle name="Normal 2 2 45" xfId="855" xr:uid="{00000000-0005-0000-0000-000078030000}"/>
    <cellStyle name="Normal 2 2 46" xfId="856" xr:uid="{00000000-0005-0000-0000-000079030000}"/>
    <cellStyle name="Normal 2 2 47" xfId="857" xr:uid="{00000000-0005-0000-0000-00007A030000}"/>
    <cellStyle name="Normal 2 2 48" xfId="858" xr:uid="{00000000-0005-0000-0000-00007B030000}"/>
    <cellStyle name="Normal 2 2 48 2" xfId="859" xr:uid="{00000000-0005-0000-0000-00007C030000}"/>
    <cellStyle name="Normal 2 2 48 3" xfId="860" xr:uid="{00000000-0005-0000-0000-00007D030000}"/>
    <cellStyle name="Normal 2 2 49" xfId="861" xr:uid="{00000000-0005-0000-0000-00007E030000}"/>
    <cellStyle name="Normal 2 2 5" xfId="862" xr:uid="{00000000-0005-0000-0000-00007F030000}"/>
    <cellStyle name="Normal 2 2 50" xfId="800" xr:uid="{00000000-0005-0000-0000-000080030000}"/>
    <cellStyle name="Normal 2 2 6" xfId="863" xr:uid="{00000000-0005-0000-0000-000081030000}"/>
    <cellStyle name="Normal 2 2 7" xfId="864" xr:uid="{00000000-0005-0000-0000-000082030000}"/>
    <cellStyle name="Normal 2 2 8" xfId="865" xr:uid="{00000000-0005-0000-0000-000083030000}"/>
    <cellStyle name="Normal 2 2 9" xfId="866" xr:uid="{00000000-0005-0000-0000-000084030000}"/>
    <cellStyle name="Normal 2 20" xfId="867" xr:uid="{00000000-0005-0000-0000-000085030000}"/>
    <cellStyle name="Normal 2 21" xfId="868" xr:uid="{00000000-0005-0000-0000-000086030000}"/>
    <cellStyle name="Normal 2 22" xfId="869" xr:uid="{00000000-0005-0000-0000-000087030000}"/>
    <cellStyle name="Normal 2 23" xfId="870" xr:uid="{00000000-0005-0000-0000-000088030000}"/>
    <cellStyle name="Normal 2 24" xfId="871" xr:uid="{00000000-0005-0000-0000-000089030000}"/>
    <cellStyle name="Normal 2 25" xfId="872" xr:uid="{00000000-0005-0000-0000-00008A030000}"/>
    <cellStyle name="Normal 2 26" xfId="873" xr:uid="{00000000-0005-0000-0000-00008B030000}"/>
    <cellStyle name="Normal 2 27" xfId="874" xr:uid="{00000000-0005-0000-0000-00008C030000}"/>
    <cellStyle name="Normal 2 28" xfId="875" xr:uid="{00000000-0005-0000-0000-00008D030000}"/>
    <cellStyle name="Normal 2 29" xfId="876" xr:uid="{00000000-0005-0000-0000-00008E030000}"/>
    <cellStyle name="Normal 2 3" xfId="49" xr:uid="{00000000-0005-0000-0000-00008F030000}"/>
    <cellStyle name="Normal 2 3 2" xfId="72" xr:uid="{00000000-0005-0000-0000-000090030000}"/>
    <cellStyle name="Normal 2 3 2 2" xfId="878" xr:uid="{00000000-0005-0000-0000-000091030000}"/>
    <cellStyle name="Normal 2 3 2 3" xfId="879" xr:uid="{00000000-0005-0000-0000-000092030000}"/>
    <cellStyle name="Normal 2 3 3" xfId="880" xr:uid="{00000000-0005-0000-0000-000093030000}"/>
    <cellStyle name="Normal 2 3 4" xfId="881" xr:uid="{00000000-0005-0000-0000-000094030000}"/>
    <cellStyle name="Normal 2 3 5" xfId="877" xr:uid="{00000000-0005-0000-0000-000095030000}"/>
    <cellStyle name="Normal 2 30" xfId="882" xr:uid="{00000000-0005-0000-0000-000096030000}"/>
    <cellStyle name="Normal 2 31" xfId="883" xr:uid="{00000000-0005-0000-0000-000097030000}"/>
    <cellStyle name="Normal 2 32" xfId="884" xr:uid="{00000000-0005-0000-0000-000098030000}"/>
    <cellStyle name="Normal 2 33" xfId="885" xr:uid="{00000000-0005-0000-0000-000099030000}"/>
    <cellStyle name="Normal 2 34" xfId="886" xr:uid="{00000000-0005-0000-0000-00009A030000}"/>
    <cellStyle name="Normal 2 35" xfId="887" xr:uid="{00000000-0005-0000-0000-00009B030000}"/>
    <cellStyle name="Normal 2 36" xfId="888" xr:uid="{00000000-0005-0000-0000-00009C030000}"/>
    <cellStyle name="Normal 2 37" xfId="889" xr:uid="{00000000-0005-0000-0000-00009D030000}"/>
    <cellStyle name="Normal 2 38" xfId="890" xr:uid="{00000000-0005-0000-0000-00009E030000}"/>
    <cellStyle name="Normal 2 39" xfId="891" xr:uid="{00000000-0005-0000-0000-00009F030000}"/>
    <cellStyle name="normal 2 4" xfId="892" xr:uid="{00000000-0005-0000-0000-0000A0030000}"/>
    <cellStyle name="normal 2 4 2" xfId="893" xr:uid="{00000000-0005-0000-0000-0000A1030000}"/>
    <cellStyle name="Normal 2 40" xfId="894" xr:uid="{00000000-0005-0000-0000-0000A2030000}"/>
    <cellStyle name="Normal 2 41" xfId="895" xr:uid="{00000000-0005-0000-0000-0000A3030000}"/>
    <cellStyle name="Normal 2 42" xfId="896" xr:uid="{00000000-0005-0000-0000-0000A4030000}"/>
    <cellStyle name="Normal 2 43" xfId="897" xr:uid="{00000000-0005-0000-0000-0000A5030000}"/>
    <cellStyle name="Normal 2 44" xfId="898" xr:uid="{00000000-0005-0000-0000-0000A6030000}"/>
    <cellStyle name="Normal 2 45" xfId="899" xr:uid="{00000000-0005-0000-0000-0000A7030000}"/>
    <cellStyle name="Normal 2 46" xfId="900" xr:uid="{00000000-0005-0000-0000-0000A8030000}"/>
    <cellStyle name="Normal 2 47" xfId="901" xr:uid="{00000000-0005-0000-0000-0000A9030000}"/>
    <cellStyle name="Normal 2 48" xfId="902" xr:uid="{00000000-0005-0000-0000-0000AA030000}"/>
    <cellStyle name="normal 2 5" xfId="903" xr:uid="{00000000-0005-0000-0000-0000AB030000}"/>
    <cellStyle name="normal 2 5 2" xfId="904" xr:uid="{00000000-0005-0000-0000-0000AC030000}"/>
    <cellStyle name="normal 2 6" xfId="905" xr:uid="{00000000-0005-0000-0000-0000AD030000}"/>
    <cellStyle name="normal 2 6 2" xfId="906" xr:uid="{00000000-0005-0000-0000-0000AE030000}"/>
    <cellStyle name="normal 2 7" xfId="907" xr:uid="{00000000-0005-0000-0000-0000AF030000}"/>
    <cellStyle name="normal 2 7 2" xfId="908" xr:uid="{00000000-0005-0000-0000-0000B0030000}"/>
    <cellStyle name="normal 2 8" xfId="909" xr:uid="{00000000-0005-0000-0000-0000B1030000}"/>
    <cellStyle name="normal 2 8 2" xfId="910" xr:uid="{00000000-0005-0000-0000-0000B2030000}"/>
    <cellStyle name="Normal 2 9" xfId="911" xr:uid="{00000000-0005-0000-0000-0000B3030000}"/>
    <cellStyle name="Normal 2 9 2" xfId="912" xr:uid="{00000000-0005-0000-0000-0000B4030000}"/>
    <cellStyle name="Normal 20" xfId="271" xr:uid="{00000000-0005-0000-0000-0000B5030000}"/>
    <cellStyle name="Normal 20 2" xfId="399" xr:uid="{00000000-0005-0000-0000-0000B6030000}"/>
    <cellStyle name="Normal 21 10" xfId="913" xr:uid="{00000000-0005-0000-0000-0000B7030000}"/>
    <cellStyle name="Normal 21 11" xfId="914" xr:uid="{00000000-0005-0000-0000-0000B8030000}"/>
    <cellStyle name="Normal 21 12" xfId="915" xr:uid="{00000000-0005-0000-0000-0000B9030000}"/>
    <cellStyle name="Normal 21 13" xfId="916" xr:uid="{00000000-0005-0000-0000-0000BA030000}"/>
    <cellStyle name="Normal 21 14" xfId="917" xr:uid="{00000000-0005-0000-0000-0000BB030000}"/>
    <cellStyle name="Normal 21 15" xfId="918" xr:uid="{00000000-0005-0000-0000-0000BC030000}"/>
    <cellStyle name="Normal 21 16" xfId="919" xr:uid="{00000000-0005-0000-0000-0000BD030000}"/>
    <cellStyle name="Normal 21 17" xfId="920" xr:uid="{00000000-0005-0000-0000-0000BE030000}"/>
    <cellStyle name="Normal 21 18" xfId="921" xr:uid="{00000000-0005-0000-0000-0000BF030000}"/>
    <cellStyle name="Normal 21 19" xfId="922" xr:uid="{00000000-0005-0000-0000-0000C0030000}"/>
    <cellStyle name="Normal 21 2" xfId="923" xr:uid="{00000000-0005-0000-0000-0000C1030000}"/>
    <cellStyle name="Normal 21 20" xfId="924" xr:uid="{00000000-0005-0000-0000-0000C2030000}"/>
    <cellStyle name="Normal 21 21" xfId="925" xr:uid="{00000000-0005-0000-0000-0000C3030000}"/>
    <cellStyle name="Normal 21 22" xfId="926" xr:uid="{00000000-0005-0000-0000-0000C4030000}"/>
    <cellStyle name="Normal 21 23" xfId="927" xr:uid="{00000000-0005-0000-0000-0000C5030000}"/>
    <cellStyle name="Normal 21 24" xfId="928" xr:uid="{00000000-0005-0000-0000-0000C6030000}"/>
    <cellStyle name="Normal 21 25" xfId="929" xr:uid="{00000000-0005-0000-0000-0000C7030000}"/>
    <cellStyle name="Normal 21 26" xfId="930" xr:uid="{00000000-0005-0000-0000-0000C8030000}"/>
    <cellStyle name="Normal 21 27" xfId="931" xr:uid="{00000000-0005-0000-0000-0000C9030000}"/>
    <cellStyle name="Normal 21 28" xfId="932" xr:uid="{00000000-0005-0000-0000-0000CA030000}"/>
    <cellStyle name="Normal 21 29" xfId="933" xr:uid="{00000000-0005-0000-0000-0000CB030000}"/>
    <cellStyle name="Normal 21 3" xfId="934" xr:uid="{00000000-0005-0000-0000-0000CC030000}"/>
    <cellStyle name="Normal 21 30" xfId="935" xr:uid="{00000000-0005-0000-0000-0000CD030000}"/>
    <cellStyle name="Normal 21 31" xfId="936" xr:uid="{00000000-0005-0000-0000-0000CE030000}"/>
    <cellStyle name="Normal 21 32" xfId="937" xr:uid="{00000000-0005-0000-0000-0000CF030000}"/>
    <cellStyle name="Normal 21 33" xfId="938" xr:uid="{00000000-0005-0000-0000-0000D0030000}"/>
    <cellStyle name="Normal 21 34" xfId="939" xr:uid="{00000000-0005-0000-0000-0000D1030000}"/>
    <cellStyle name="Normal 21 35" xfId="940" xr:uid="{00000000-0005-0000-0000-0000D2030000}"/>
    <cellStyle name="Normal 21 36" xfId="941" xr:uid="{00000000-0005-0000-0000-0000D3030000}"/>
    <cellStyle name="Normal 21 37" xfId="942" xr:uid="{00000000-0005-0000-0000-0000D4030000}"/>
    <cellStyle name="Normal 21 38" xfId="943" xr:uid="{00000000-0005-0000-0000-0000D5030000}"/>
    <cellStyle name="Normal 21 39" xfId="944" xr:uid="{00000000-0005-0000-0000-0000D6030000}"/>
    <cellStyle name="Normal 21 4" xfId="945" xr:uid="{00000000-0005-0000-0000-0000D7030000}"/>
    <cellStyle name="Normal 21 40" xfId="946" xr:uid="{00000000-0005-0000-0000-0000D8030000}"/>
    <cellStyle name="Normal 21 5" xfId="947" xr:uid="{00000000-0005-0000-0000-0000D9030000}"/>
    <cellStyle name="Normal 21 6" xfId="948" xr:uid="{00000000-0005-0000-0000-0000DA030000}"/>
    <cellStyle name="Normal 21 7" xfId="949" xr:uid="{00000000-0005-0000-0000-0000DB030000}"/>
    <cellStyle name="Normal 21 8" xfId="950" xr:uid="{00000000-0005-0000-0000-0000DC030000}"/>
    <cellStyle name="Normal 21 9" xfId="951" xr:uid="{00000000-0005-0000-0000-0000DD030000}"/>
    <cellStyle name="Normal 22 10" xfId="952" xr:uid="{00000000-0005-0000-0000-0000DE030000}"/>
    <cellStyle name="Normal 22 11" xfId="953" xr:uid="{00000000-0005-0000-0000-0000DF030000}"/>
    <cellStyle name="Normal 22 12" xfId="954" xr:uid="{00000000-0005-0000-0000-0000E0030000}"/>
    <cellStyle name="Normal 22 13" xfId="955" xr:uid="{00000000-0005-0000-0000-0000E1030000}"/>
    <cellStyle name="Normal 22 14" xfId="956" xr:uid="{00000000-0005-0000-0000-0000E2030000}"/>
    <cellStyle name="Normal 22 15" xfId="957" xr:uid="{00000000-0005-0000-0000-0000E3030000}"/>
    <cellStyle name="Normal 22 16" xfId="958" xr:uid="{00000000-0005-0000-0000-0000E4030000}"/>
    <cellStyle name="Normal 22 17" xfId="959" xr:uid="{00000000-0005-0000-0000-0000E5030000}"/>
    <cellStyle name="Normal 22 18" xfId="960" xr:uid="{00000000-0005-0000-0000-0000E6030000}"/>
    <cellStyle name="Normal 22 19" xfId="961" xr:uid="{00000000-0005-0000-0000-0000E7030000}"/>
    <cellStyle name="Normal 22 2" xfId="962" xr:uid="{00000000-0005-0000-0000-0000E8030000}"/>
    <cellStyle name="Normal 22 20" xfId="963" xr:uid="{00000000-0005-0000-0000-0000E9030000}"/>
    <cellStyle name="Normal 22 21" xfId="964" xr:uid="{00000000-0005-0000-0000-0000EA030000}"/>
    <cellStyle name="Normal 22 22" xfId="965" xr:uid="{00000000-0005-0000-0000-0000EB030000}"/>
    <cellStyle name="Normal 22 23" xfId="966" xr:uid="{00000000-0005-0000-0000-0000EC030000}"/>
    <cellStyle name="Normal 22 24" xfId="967" xr:uid="{00000000-0005-0000-0000-0000ED030000}"/>
    <cellStyle name="Normal 22 25" xfId="968" xr:uid="{00000000-0005-0000-0000-0000EE030000}"/>
    <cellStyle name="Normal 22 26" xfId="969" xr:uid="{00000000-0005-0000-0000-0000EF030000}"/>
    <cellStyle name="Normal 22 27" xfId="970" xr:uid="{00000000-0005-0000-0000-0000F0030000}"/>
    <cellStyle name="Normal 22 28" xfId="971" xr:uid="{00000000-0005-0000-0000-0000F1030000}"/>
    <cellStyle name="Normal 22 29" xfId="972" xr:uid="{00000000-0005-0000-0000-0000F2030000}"/>
    <cellStyle name="Normal 22 3" xfId="973" xr:uid="{00000000-0005-0000-0000-0000F3030000}"/>
    <cellStyle name="Normal 22 30" xfId="974" xr:uid="{00000000-0005-0000-0000-0000F4030000}"/>
    <cellStyle name="Normal 22 31" xfId="975" xr:uid="{00000000-0005-0000-0000-0000F5030000}"/>
    <cellStyle name="Normal 22 32" xfId="976" xr:uid="{00000000-0005-0000-0000-0000F6030000}"/>
    <cellStyle name="Normal 22 33" xfId="977" xr:uid="{00000000-0005-0000-0000-0000F7030000}"/>
    <cellStyle name="Normal 22 34" xfId="978" xr:uid="{00000000-0005-0000-0000-0000F8030000}"/>
    <cellStyle name="Normal 22 35" xfId="979" xr:uid="{00000000-0005-0000-0000-0000F9030000}"/>
    <cellStyle name="Normal 22 36" xfId="980" xr:uid="{00000000-0005-0000-0000-0000FA030000}"/>
    <cellStyle name="Normal 22 37" xfId="981" xr:uid="{00000000-0005-0000-0000-0000FB030000}"/>
    <cellStyle name="Normal 22 38" xfId="982" xr:uid="{00000000-0005-0000-0000-0000FC030000}"/>
    <cellStyle name="Normal 22 39" xfId="983" xr:uid="{00000000-0005-0000-0000-0000FD030000}"/>
    <cellStyle name="Normal 22 4" xfId="984" xr:uid="{00000000-0005-0000-0000-0000FE030000}"/>
    <cellStyle name="Normal 22 40" xfId="985" xr:uid="{00000000-0005-0000-0000-0000FF030000}"/>
    <cellStyle name="Normal 22 5" xfId="986" xr:uid="{00000000-0005-0000-0000-000000040000}"/>
    <cellStyle name="Normal 22 6" xfId="987" xr:uid="{00000000-0005-0000-0000-000001040000}"/>
    <cellStyle name="Normal 22 7" xfId="988" xr:uid="{00000000-0005-0000-0000-000002040000}"/>
    <cellStyle name="Normal 22 8" xfId="989" xr:uid="{00000000-0005-0000-0000-000003040000}"/>
    <cellStyle name="Normal 22 9" xfId="990" xr:uid="{00000000-0005-0000-0000-000004040000}"/>
    <cellStyle name="Normal 24 2" xfId="991" xr:uid="{00000000-0005-0000-0000-000005040000}"/>
    <cellStyle name="Normal 25 2" xfId="992" xr:uid="{00000000-0005-0000-0000-000006040000}"/>
    <cellStyle name="Normal 26 2" xfId="993" xr:uid="{00000000-0005-0000-0000-000007040000}"/>
    <cellStyle name="Normal 27 2" xfId="994" xr:uid="{00000000-0005-0000-0000-000008040000}"/>
    <cellStyle name="Normal 28 2" xfId="995" xr:uid="{00000000-0005-0000-0000-000009040000}"/>
    <cellStyle name="Normal 29 2" xfId="996" xr:uid="{00000000-0005-0000-0000-00000A040000}"/>
    <cellStyle name="Normal 3" xfId="46" xr:uid="{00000000-0005-0000-0000-00000B040000}"/>
    <cellStyle name="Normal 3 2" xfId="50" xr:uid="{00000000-0005-0000-0000-00000C040000}"/>
    <cellStyle name="Normal 3 2 2" xfId="74" xr:uid="{00000000-0005-0000-0000-00000D040000}"/>
    <cellStyle name="Normal 3 3" xfId="997" xr:uid="{00000000-0005-0000-0000-00000E040000}"/>
    <cellStyle name="Normal 3 4" xfId="998" xr:uid="{00000000-0005-0000-0000-00000F040000}"/>
    <cellStyle name="Normal 3 5" xfId="999" xr:uid="{00000000-0005-0000-0000-000010040000}"/>
    <cellStyle name="Normal 3 6" xfId="1000" xr:uid="{00000000-0005-0000-0000-000011040000}"/>
    <cellStyle name="Normal 3 7" xfId="1001" xr:uid="{00000000-0005-0000-0000-000012040000}"/>
    <cellStyle name="Normal 3 8" xfId="1002" xr:uid="{00000000-0005-0000-0000-000013040000}"/>
    <cellStyle name="Normal 3 9" xfId="1003" xr:uid="{00000000-0005-0000-0000-000014040000}"/>
    <cellStyle name="Normal 30 2" xfId="1004" xr:uid="{00000000-0005-0000-0000-000015040000}"/>
    <cellStyle name="Normal 31 2" xfId="1005" xr:uid="{00000000-0005-0000-0000-000016040000}"/>
    <cellStyle name="Normal 32 2" xfId="1006" xr:uid="{00000000-0005-0000-0000-000017040000}"/>
    <cellStyle name="Normal 33 2" xfId="1007" xr:uid="{00000000-0005-0000-0000-000018040000}"/>
    <cellStyle name="Normal 34 2" xfId="1008" xr:uid="{00000000-0005-0000-0000-000019040000}"/>
    <cellStyle name="Normal 35 2" xfId="1009" xr:uid="{00000000-0005-0000-0000-00001A040000}"/>
    <cellStyle name="Normal 36 2" xfId="1010" xr:uid="{00000000-0005-0000-0000-00001B040000}"/>
    <cellStyle name="Normal 37 2" xfId="1011" xr:uid="{00000000-0005-0000-0000-00001C040000}"/>
    <cellStyle name="Normal 38 2" xfId="1012" xr:uid="{00000000-0005-0000-0000-00001D040000}"/>
    <cellStyle name="Normal 39 2" xfId="1013" xr:uid="{00000000-0005-0000-0000-00001E040000}"/>
    <cellStyle name="Normal 4" xfId="47" xr:uid="{00000000-0005-0000-0000-00001F040000}"/>
    <cellStyle name="Normal 4 10" xfId="1014" xr:uid="{00000000-0005-0000-0000-000020040000}"/>
    <cellStyle name="Normal 4 11" xfId="1015" xr:uid="{00000000-0005-0000-0000-000021040000}"/>
    <cellStyle name="Normal 4 12" xfId="1016" xr:uid="{00000000-0005-0000-0000-000022040000}"/>
    <cellStyle name="Normal 4 13" xfId="1017" xr:uid="{00000000-0005-0000-0000-000023040000}"/>
    <cellStyle name="Normal 4 14" xfId="1018" xr:uid="{00000000-0005-0000-0000-000024040000}"/>
    <cellStyle name="Normal 4 15" xfId="1019" xr:uid="{00000000-0005-0000-0000-000025040000}"/>
    <cellStyle name="Normal 4 16" xfId="1020" xr:uid="{00000000-0005-0000-0000-000026040000}"/>
    <cellStyle name="Normal 4 17" xfId="1021" xr:uid="{00000000-0005-0000-0000-000027040000}"/>
    <cellStyle name="Normal 4 18" xfId="1022" xr:uid="{00000000-0005-0000-0000-000028040000}"/>
    <cellStyle name="Normal 4 19" xfId="1023" xr:uid="{00000000-0005-0000-0000-000029040000}"/>
    <cellStyle name="Normal 4 2" xfId="75" xr:uid="{00000000-0005-0000-0000-00002A040000}"/>
    <cellStyle name="Normal 4 2 2" xfId="1024" xr:uid="{00000000-0005-0000-0000-00002B040000}"/>
    <cellStyle name="Normal 4 20" xfId="1025" xr:uid="{00000000-0005-0000-0000-00002C040000}"/>
    <cellStyle name="Normal 4 21" xfId="1026" xr:uid="{00000000-0005-0000-0000-00002D040000}"/>
    <cellStyle name="Normal 4 22" xfId="1027" xr:uid="{00000000-0005-0000-0000-00002E040000}"/>
    <cellStyle name="Normal 4 23" xfId="1028" xr:uid="{00000000-0005-0000-0000-00002F040000}"/>
    <cellStyle name="Normal 4 24" xfId="1029" xr:uid="{00000000-0005-0000-0000-000030040000}"/>
    <cellStyle name="Normal 4 25" xfId="1030" xr:uid="{00000000-0005-0000-0000-000031040000}"/>
    <cellStyle name="Normal 4 26" xfId="1031" xr:uid="{00000000-0005-0000-0000-000032040000}"/>
    <cellStyle name="Normal 4 27" xfId="1032" xr:uid="{00000000-0005-0000-0000-000033040000}"/>
    <cellStyle name="Normal 4 28" xfId="1033" xr:uid="{00000000-0005-0000-0000-000034040000}"/>
    <cellStyle name="Normal 4 29" xfId="1034" xr:uid="{00000000-0005-0000-0000-000035040000}"/>
    <cellStyle name="Normal 4 3" xfId="1035" xr:uid="{00000000-0005-0000-0000-000036040000}"/>
    <cellStyle name="Normal 4 30" xfId="1036" xr:uid="{00000000-0005-0000-0000-000037040000}"/>
    <cellStyle name="Normal 4 31" xfId="1037" xr:uid="{00000000-0005-0000-0000-000038040000}"/>
    <cellStyle name="Normal 4 32" xfId="1038" xr:uid="{00000000-0005-0000-0000-000039040000}"/>
    <cellStyle name="Normal 4 33" xfId="1039" xr:uid="{00000000-0005-0000-0000-00003A040000}"/>
    <cellStyle name="Normal 4 34" xfId="1040" xr:uid="{00000000-0005-0000-0000-00003B040000}"/>
    <cellStyle name="Normal 4 35" xfId="1041" xr:uid="{00000000-0005-0000-0000-00003C040000}"/>
    <cellStyle name="Normal 4 36" xfId="1042" xr:uid="{00000000-0005-0000-0000-00003D040000}"/>
    <cellStyle name="Normal 4 37" xfId="1043" xr:uid="{00000000-0005-0000-0000-00003E040000}"/>
    <cellStyle name="Normal 4 38" xfId="1044" xr:uid="{00000000-0005-0000-0000-00003F040000}"/>
    <cellStyle name="Normal 4 39" xfId="1045" xr:uid="{00000000-0005-0000-0000-000040040000}"/>
    <cellStyle name="Normal 4 4" xfId="1046" xr:uid="{00000000-0005-0000-0000-000041040000}"/>
    <cellStyle name="Normal 4 40" xfId="1047" xr:uid="{00000000-0005-0000-0000-000042040000}"/>
    <cellStyle name="Normal 4 5" xfId="1048" xr:uid="{00000000-0005-0000-0000-000043040000}"/>
    <cellStyle name="Normal 4 6" xfId="1049" xr:uid="{00000000-0005-0000-0000-000044040000}"/>
    <cellStyle name="Normal 4 7" xfId="1050" xr:uid="{00000000-0005-0000-0000-000045040000}"/>
    <cellStyle name="Normal 4 8" xfId="1051" xr:uid="{00000000-0005-0000-0000-000046040000}"/>
    <cellStyle name="Normal 4 9" xfId="1052" xr:uid="{00000000-0005-0000-0000-000047040000}"/>
    <cellStyle name="Normal 40 2" xfId="1053" xr:uid="{00000000-0005-0000-0000-000048040000}"/>
    <cellStyle name="Normal 41 2" xfId="1054" xr:uid="{00000000-0005-0000-0000-000049040000}"/>
    <cellStyle name="Normal 42 2" xfId="1055" xr:uid="{00000000-0005-0000-0000-00004A040000}"/>
    <cellStyle name="Normal 43 2" xfId="1056" xr:uid="{00000000-0005-0000-0000-00004B040000}"/>
    <cellStyle name="Normal 44 2" xfId="1057" xr:uid="{00000000-0005-0000-0000-00004C040000}"/>
    <cellStyle name="Normal 45 2" xfId="1058" xr:uid="{00000000-0005-0000-0000-00004D040000}"/>
    <cellStyle name="Normal 46 2" xfId="1059" xr:uid="{00000000-0005-0000-0000-00004E040000}"/>
    <cellStyle name="Normal 47 2" xfId="1060" xr:uid="{00000000-0005-0000-0000-00004F040000}"/>
    <cellStyle name="Normal 48 2" xfId="1061" xr:uid="{00000000-0005-0000-0000-000050040000}"/>
    <cellStyle name="Normal 49" xfId="1062" xr:uid="{00000000-0005-0000-0000-000051040000}"/>
    <cellStyle name="Normal 49 2" xfId="1063" xr:uid="{00000000-0005-0000-0000-000052040000}"/>
    <cellStyle name="Normal 5" xfId="51" xr:uid="{00000000-0005-0000-0000-000053040000}"/>
    <cellStyle name="Normal 5 10" xfId="1064" xr:uid="{00000000-0005-0000-0000-000054040000}"/>
    <cellStyle name="Normal 5 11" xfId="1065" xr:uid="{00000000-0005-0000-0000-000055040000}"/>
    <cellStyle name="Normal 5 12" xfId="1066" xr:uid="{00000000-0005-0000-0000-000056040000}"/>
    <cellStyle name="Normal 5 13" xfId="1067" xr:uid="{00000000-0005-0000-0000-000057040000}"/>
    <cellStyle name="Normal 5 14" xfId="1068" xr:uid="{00000000-0005-0000-0000-000058040000}"/>
    <cellStyle name="Normal 5 15" xfId="1069" xr:uid="{00000000-0005-0000-0000-000059040000}"/>
    <cellStyle name="Normal 5 16" xfId="1070" xr:uid="{00000000-0005-0000-0000-00005A040000}"/>
    <cellStyle name="Normal 5 17" xfId="1071" xr:uid="{00000000-0005-0000-0000-00005B040000}"/>
    <cellStyle name="Normal 5 18" xfId="1072" xr:uid="{00000000-0005-0000-0000-00005C040000}"/>
    <cellStyle name="Normal 5 19" xfId="1073" xr:uid="{00000000-0005-0000-0000-00005D040000}"/>
    <cellStyle name="Normal 5 2" xfId="76" xr:uid="{00000000-0005-0000-0000-00005E040000}"/>
    <cellStyle name="Normal 5 2 2" xfId="1074" xr:uid="{00000000-0005-0000-0000-00005F040000}"/>
    <cellStyle name="Normal 5 20" xfId="1075" xr:uid="{00000000-0005-0000-0000-000060040000}"/>
    <cellStyle name="Normal 5 21" xfId="1076" xr:uid="{00000000-0005-0000-0000-000061040000}"/>
    <cellStyle name="Normal 5 22" xfId="1077" xr:uid="{00000000-0005-0000-0000-000062040000}"/>
    <cellStyle name="Normal 5 23" xfId="1078" xr:uid="{00000000-0005-0000-0000-000063040000}"/>
    <cellStyle name="Normal 5 24" xfId="1079" xr:uid="{00000000-0005-0000-0000-000064040000}"/>
    <cellStyle name="Normal 5 25" xfId="1080" xr:uid="{00000000-0005-0000-0000-000065040000}"/>
    <cellStyle name="Normal 5 26" xfId="1081" xr:uid="{00000000-0005-0000-0000-000066040000}"/>
    <cellStyle name="Normal 5 27" xfId="1082" xr:uid="{00000000-0005-0000-0000-000067040000}"/>
    <cellStyle name="Normal 5 28" xfId="1083" xr:uid="{00000000-0005-0000-0000-000068040000}"/>
    <cellStyle name="Normal 5 29" xfId="1084" xr:uid="{00000000-0005-0000-0000-000069040000}"/>
    <cellStyle name="Normal 5 3" xfId="1085" xr:uid="{00000000-0005-0000-0000-00006A040000}"/>
    <cellStyle name="Normal 5 30" xfId="1086" xr:uid="{00000000-0005-0000-0000-00006B040000}"/>
    <cellStyle name="Normal 5 31" xfId="1087" xr:uid="{00000000-0005-0000-0000-00006C040000}"/>
    <cellStyle name="Normal 5 32" xfId="1088" xr:uid="{00000000-0005-0000-0000-00006D040000}"/>
    <cellStyle name="Normal 5 33" xfId="1089" xr:uid="{00000000-0005-0000-0000-00006E040000}"/>
    <cellStyle name="Normal 5 34" xfId="1090" xr:uid="{00000000-0005-0000-0000-00006F040000}"/>
    <cellStyle name="Normal 5 35" xfId="1091" xr:uid="{00000000-0005-0000-0000-000070040000}"/>
    <cellStyle name="Normal 5 36" xfId="1092" xr:uid="{00000000-0005-0000-0000-000071040000}"/>
    <cellStyle name="Normal 5 37" xfId="1093" xr:uid="{00000000-0005-0000-0000-000072040000}"/>
    <cellStyle name="Normal 5 38" xfId="1094" xr:uid="{00000000-0005-0000-0000-000073040000}"/>
    <cellStyle name="Normal 5 39" xfId="1095" xr:uid="{00000000-0005-0000-0000-000074040000}"/>
    <cellStyle name="Normal 5 4" xfId="1096" xr:uid="{00000000-0005-0000-0000-000075040000}"/>
    <cellStyle name="Normal 5 40" xfId="1097" xr:uid="{00000000-0005-0000-0000-000076040000}"/>
    <cellStyle name="Normal 5 5" xfId="1098" xr:uid="{00000000-0005-0000-0000-000077040000}"/>
    <cellStyle name="Normal 5 6" xfId="1099" xr:uid="{00000000-0005-0000-0000-000078040000}"/>
    <cellStyle name="Normal 5 7" xfId="1100" xr:uid="{00000000-0005-0000-0000-000079040000}"/>
    <cellStyle name="Normal 5 8" xfId="1101" xr:uid="{00000000-0005-0000-0000-00007A040000}"/>
    <cellStyle name="Normal 5 9" xfId="1102" xr:uid="{00000000-0005-0000-0000-00007B040000}"/>
    <cellStyle name="Normal 50 2" xfId="1103" xr:uid="{00000000-0005-0000-0000-00007C040000}"/>
    <cellStyle name="Normal 51 2" xfId="1104" xr:uid="{00000000-0005-0000-0000-00007D040000}"/>
    <cellStyle name="Normal 52 2" xfId="1105" xr:uid="{00000000-0005-0000-0000-00007E040000}"/>
    <cellStyle name="Normal 53" xfId="1106" xr:uid="{00000000-0005-0000-0000-00007F040000}"/>
    <cellStyle name="Normal 53 2" xfId="1107" xr:uid="{00000000-0005-0000-0000-000080040000}"/>
    <cellStyle name="Normal 54" xfId="1108" xr:uid="{00000000-0005-0000-0000-000081040000}"/>
    <cellStyle name="Normal 54 2" xfId="1109" xr:uid="{00000000-0005-0000-0000-000082040000}"/>
    <cellStyle name="Normal 55 2" xfId="1110" xr:uid="{00000000-0005-0000-0000-000083040000}"/>
    <cellStyle name="Normal 56 2" xfId="1111" xr:uid="{00000000-0005-0000-0000-000084040000}"/>
    <cellStyle name="Normal 57 2" xfId="1112" xr:uid="{00000000-0005-0000-0000-000085040000}"/>
    <cellStyle name="Normal 58 2" xfId="1113" xr:uid="{00000000-0005-0000-0000-000086040000}"/>
    <cellStyle name="Normal 59 2" xfId="1114" xr:uid="{00000000-0005-0000-0000-000087040000}"/>
    <cellStyle name="Normal 6" xfId="52" xr:uid="{00000000-0005-0000-0000-000088040000}"/>
    <cellStyle name="Normal 6 10" xfId="1115" xr:uid="{00000000-0005-0000-0000-000089040000}"/>
    <cellStyle name="Normal 6 11" xfId="1116" xr:uid="{00000000-0005-0000-0000-00008A040000}"/>
    <cellStyle name="Normal 6 12" xfId="1117" xr:uid="{00000000-0005-0000-0000-00008B040000}"/>
    <cellStyle name="Normal 6 13" xfId="1118" xr:uid="{00000000-0005-0000-0000-00008C040000}"/>
    <cellStyle name="Normal 6 14" xfId="1119" xr:uid="{00000000-0005-0000-0000-00008D040000}"/>
    <cellStyle name="Normal 6 15" xfId="1120" xr:uid="{00000000-0005-0000-0000-00008E040000}"/>
    <cellStyle name="Normal 6 16" xfId="1121" xr:uid="{00000000-0005-0000-0000-00008F040000}"/>
    <cellStyle name="Normal 6 17" xfId="1122" xr:uid="{00000000-0005-0000-0000-000090040000}"/>
    <cellStyle name="Normal 6 18" xfId="1123" xr:uid="{00000000-0005-0000-0000-000091040000}"/>
    <cellStyle name="Normal 6 19" xfId="1124" xr:uid="{00000000-0005-0000-0000-000092040000}"/>
    <cellStyle name="Normal 6 2" xfId="1125" xr:uid="{00000000-0005-0000-0000-000093040000}"/>
    <cellStyle name="Normal 6 20" xfId="1126" xr:uid="{00000000-0005-0000-0000-000094040000}"/>
    <cellStyle name="Normal 6 21" xfId="1127" xr:uid="{00000000-0005-0000-0000-000095040000}"/>
    <cellStyle name="Normal 6 22" xfId="1128" xr:uid="{00000000-0005-0000-0000-000096040000}"/>
    <cellStyle name="Normal 6 23" xfId="1129" xr:uid="{00000000-0005-0000-0000-000097040000}"/>
    <cellStyle name="Normal 6 24" xfId="1130" xr:uid="{00000000-0005-0000-0000-000098040000}"/>
    <cellStyle name="Normal 6 25" xfId="1131" xr:uid="{00000000-0005-0000-0000-000099040000}"/>
    <cellStyle name="Normal 6 26" xfId="1132" xr:uid="{00000000-0005-0000-0000-00009A040000}"/>
    <cellStyle name="Normal 6 27" xfId="1133" xr:uid="{00000000-0005-0000-0000-00009B040000}"/>
    <cellStyle name="Normal 6 28" xfId="1134" xr:uid="{00000000-0005-0000-0000-00009C040000}"/>
    <cellStyle name="Normal 6 29" xfId="1135" xr:uid="{00000000-0005-0000-0000-00009D040000}"/>
    <cellStyle name="Normal 6 3" xfId="1136" xr:uid="{00000000-0005-0000-0000-00009E040000}"/>
    <cellStyle name="Normal 6 30" xfId="1137" xr:uid="{00000000-0005-0000-0000-00009F040000}"/>
    <cellStyle name="Normal 6 31" xfId="1138" xr:uid="{00000000-0005-0000-0000-0000A0040000}"/>
    <cellStyle name="Normal 6 32" xfId="1139" xr:uid="{00000000-0005-0000-0000-0000A1040000}"/>
    <cellStyle name="Normal 6 33" xfId="1140" xr:uid="{00000000-0005-0000-0000-0000A2040000}"/>
    <cellStyle name="Normal 6 34" xfId="1141" xr:uid="{00000000-0005-0000-0000-0000A3040000}"/>
    <cellStyle name="Normal 6 35" xfId="1142" xr:uid="{00000000-0005-0000-0000-0000A4040000}"/>
    <cellStyle name="Normal 6 36" xfId="1143" xr:uid="{00000000-0005-0000-0000-0000A5040000}"/>
    <cellStyle name="Normal 6 37" xfId="1144" xr:uid="{00000000-0005-0000-0000-0000A6040000}"/>
    <cellStyle name="Normal 6 38" xfId="1145" xr:uid="{00000000-0005-0000-0000-0000A7040000}"/>
    <cellStyle name="Normal 6 39" xfId="1146" xr:uid="{00000000-0005-0000-0000-0000A8040000}"/>
    <cellStyle name="Normal 6 4" xfId="1147" xr:uid="{00000000-0005-0000-0000-0000A9040000}"/>
    <cellStyle name="Normal 6 40" xfId="1148" xr:uid="{00000000-0005-0000-0000-0000AA040000}"/>
    <cellStyle name="Normal 6 5" xfId="1149" xr:uid="{00000000-0005-0000-0000-0000AB040000}"/>
    <cellStyle name="Normal 6 6" xfId="1150" xr:uid="{00000000-0005-0000-0000-0000AC040000}"/>
    <cellStyle name="Normal 6 7" xfId="1151" xr:uid="{00000000-0005-0000-0000-0000AD040000}"/>
    <cellStyle name="Normal 6 8" xfId="1152" xr:uid="{00000000-0005-0000-0000-0000AE040000}"/>
    <cellStyle name="Normal 6 9" xfId="1153" xr:uid="{00000000-0005-0000-0000-0000AF040000}"/>
    <cellStyle name="Normal 60 2" xfId="1154" xr:uid="{00000000-0005-0000-0000-0000B0040000}"/>
    <cellStyle name="Normal 61 2" xfId="1155" xr:uid="{00000000-0005-0000-0000-0000B1040000}"/>
    <cellStyle name="Normal 62 2" xfId="1156" xr:uid="{00000000-0005-0000-0000-0000B2040000}"/>
    <cellStyle name="Normal 63 2" xfId="1157" xr:uid="{00000000-0005-0000-0000-0000B3040000}"/>
    <cellStyle name="Normal 64 2" xfId="1158" xr:uid="{00000000-0005-0000-0000-0000B4040000}"/>
    <cellStyle name="Normal 65 2" xfId="1159" xr:uid="{00000000-0005-0000-0000-0000B5040000}"/>
    <cellStyle name="Normal 66 2" xfId="1160" xr:uid="{00000000-0005-0000-0000-0000B6040000}"/>
    <cellStyle name="Normal 67 2" xfId="1161" xr:uid="{00000000-0005-0000-0000-0000B7040000}"/>
    <cellStyle name="Normal 68 2" xfId="1162" xr:uid="{00000000-0005-0000-0000-0000B8040000}"/>
    <cellStyle name="Normal 69 2" xfId="1163" xr:uid="{00000000-0005-0000-0000-0000B9040000}"/>
    <cellStyle name="Normal 7" xfId="53" xr:uid="{00000000-0005-0000-0000-0000BA040000}"/>
    <cellStyle name="Normal 7 10" xfId="1164" xr:uid="{00000000-0005-0000-0000-0000BB040000}"/>
    <cellStyle name="Normal 7 11" xfId="1165" xr:uid="{00000000-0005-0000-0000-0000BC040000}"/>
    <cellStyle name="Normal 7 12" xfId="1166" xr:uid="{00000000-0005-0000-0000-0000BD040000}"/>
    <cellStyle name="Normal 7 13" xfId="1167" xr:uid="{00000000-0005-0000-0000-0000BE040000}"/>
    <cellStyle name="Normal 7 14" xfId="1168" xr:uid="{00000000-0005-0000-0000-0000BF040000}"/>
    <cellStyle name="Normal 7 15" xfId="1169" xr:uid="{00000000-0005-0000-0000-0000C0040000}"/>
    <cellStyle name="Normal 7 16" xfId="1170" xr:uid="{00000000-0005-0000-0000-0000C1040000}"/>
    <cellStyle name="Normal 7 17" xfId="1171" xr:uid="{00000000-0005-0000-0000-0000C2040000}"/>
    <cellStyle name="Normal 7 18" xfId="1172" xr:uid="{00000000-0005-0000-0000-0000C3040000}"/>
    <cellStyle name="Normal 7 19" xfId="1173" xr:uid="{00000000-0005-0000-0000-0000C4040000}"/>
    <cellStyle name="Normal 7 2" xfId="1174" xr:uid="{00000000-0005-0000-0000-0000C5040000}"/>
    <cellStyle name="Normal 7 20" xfId="1175" xr:uid="{00000000-0005-0000-0000-0000C6040000}"/>
    <cellStyle name="Normal 7 21" xfId="1176" xr:uid="{00000000-0005-0000-0000-0000C7040000}"/>
    <cellStyle name="Normal 7 22" xfId="1177" xr:uid="{00000000-0005-0000-0000-0000C8040000}"/>
    <cellStyle name="Normal 7 23" xfId="1178" xr:uid="{00000000-0005-0000-0000-0000C9040000}"/>
    <cellStyle name="Normal 7 24" xfId="1179" xr:uid="{00000000-0005-0000-0000-0000CA040000}"/>
    <cellStyle name="Normal 7 25" xfId="1180" xr:uid="{00000000-0005-0000-0000-0000CB040000}"/>
    <cellStyle name="Normal 7 26" xfId="1181" xr:uid="{00000000-0005-0000-0000-0000CC040000}"/>
    <cellStyle name="Normal 7 27" xfId="1182" xr:uid="{00000000-0005-0000-0000-0000CD040000}"/>
    <cellStyle name="Normal 7 28" xfId="1183" xr:uid="{00000000-0005-0000-0000-0000CE040000}"/>
    <cellStyle name="Normal 7 29" xfId="1184" xr:uid="{00000000-0005-0000-0000-0000CF040000}"/>
    <cellStyle name="Normal 7 3" xfId="1185" xr:uid="{00000000-0005-0000-0000-0000D0040000}"/>
    <cellStyle name="Normal 7 30" xfId="1186" xr:uid="{00000000-0005-0000-0000-0000D1040000}"/>
    <cellStyle name="Normal 7 31" xfId="1187" xr:uid="{00000000-0005-0000-0000-0000D2040000}"/>
    <cellStyle name="Normal 7 32" xfId="1188" xr:uid="{00000000-0005-0000-0000-0000D3040000}"/>
    <cellStyle name="Normal 7 33" xfId="1189" xr:uid="{00000000-0005-0000-0000-0000D4040000}"/>
    <cellStyle name="Normal 7 34" xfId="1190" xr:uid="{00000000-0005-0000-0000-0000D5040000}"/>
    <cellStyle name="Normal 7 35" xfId="1191" xr:uid="{00000000-0005-0000-0000-0000D6040000}"/>
    <cellStyle name="Normal 7 36" xfId="1192" xr:uid="{00000000-0005-0000-0000-0000D7040000}"/>
    <cellStyle name="Normal 7 37" xfId="1193" xr:uid="{00000000-0005-0000-0000-0000D8040000}"/>
    <cellStyle name="Normal 7 38" xfId="1194" xr:uid="{00000000-0005-0000-0000-0000D9040000}"/>
    <cellStyle name="Normal 7 39" xfId="1195" xr:uid="{00000000-0005-0000-0000-0000DA040000}"/>
    <cellStyle name="Normal 7 4" xfId="1196" xr:uid="{00000000-0005-0000-0000-0000DB040000}"/>
    <cellStyle name="Normal 7 40" xfId="1197" xr:uid="{00000000-0005-0000-0000-0000DC040000}"/>
    <cellStyle name="Normal 7 5" xfId="1198" xr:uid="{00000000-0005-0000-0000-0000DD040000}"/>
    <cellStyle name="Normal 7 6" xfId="1199" xr:uid="{00000000-0005-0000-0000-0000DE040000}"/>
    <cellStyle name="Normal 7 7" xfId="1200" xr:uid="{00000000-0005-0000-0000-0000DF040000}"/>
    <cellStyle name="Normal 7 8" xfId="1201" xr:uid="{00000000-0005-0000-0000-0000E0040000}"/>
    <cellStyle name="Normal 7 9" xfId="1202" xr:uid="{00000000-0005-0000-0000-0000E1040000}"/>
    <cellStyle name="Normal 70 2" xfId="1203" xr:uid="{00000000-0005-0000-0000-0000E2040000}"/>
    <cellStyle name="Normal 71 2" xfId="1204" xr:uid="{00000000-0005-0000-0000-0000E3040000}"/>
    <cellStyle name="Normal 72 2" xfId="1205" xr:uid="{00000000-0005-0000-0000-0000E4040000}"/>
    <cellStyle name="Normal 73 2" xfId="1206" xr:uid="{00000000-0005-0000-0000-0000E5040000}"/>
    <cellStyle name="Normal 74 2" xfId="1207" xr:uid="{00000000-0005-0000-0000-0000E6040000}"/>
    <cellStyle name="Normal 75 2" xfId="1208" xr:uid="{00000000-0005-0000-0000-0000E7040000}"/>
    <cellStyle name="Normal 76 2" xfId="1209" xr:uid="{00000000-0005-0000-0000-0000E8040000}"/>
    <cellStyle name="Normal 77 2" xfId="1210" xr:uid="{00000000-0005-0000-0000-0000E9040000}"/>
    <cellStyle name="Normal 78 2" xfId="1211" xr:uid="{00000000-0005-0000-0000-0000EA040000}"/>
    <cellStyle name="Normal 79 2" xfId="1212" xr:uid="{00000000-0005-0000-0000-0000EB040000}"/>
    <cellStyle name="Normal 8" xfId="77" xr:uid="{00000000-0005-0000-0000-0000EC040000}"/>
    <cellStyle name="Normal 80 2" xfId="1213" xr:uid="{00000000-0005-0000-0000-0000ED040000}"/>
    <cellStyle name="Normal 82 2" xfId="1214" xr:uid="{00000000-0005-0000-0000-0000EE040000}"/>
    <cellStyle name="Normal 83 2" xfId="1215" xr:uid="{00000000-0005-0000-0000-0000EF040000}"/>
    <cellStyle name="Normal 84 2" xfId="1216" xr:uid="{00000000-0005-0000-0000-0000F0040000}"/>
    <cellStyle name="Normal 85 2" xfId="1217" xr:uid="{00000000-0005-0000-0000-0000F1040000}"/>
    <cellStyle name="Normal 87" xfId="1218" xr:uid="{00000000-0005-0000-0000-0000F2040000}"/>
    <cellStyle name="Normal 88" xfId="1219" xr:uid="{00000000-0005-0000-0000-0000F3040000}"/>
    <cellStyle name="Normal 89" xfId="1220" xr:uid="{00000000-0005-0000-0000-0000F4040000}"/>
    <cellStyle name="Normal 9" xfId="78" xr:uid="{00000000-0005-0000-0000-0000F5040000}"/>
    <cellStyle name="Normal 9 10" xfId="1221" xr:uid="{00000000-0005-0000-0000-0000F6040000}"/>
    <cellStyle name="Normal 9 11" xfId="1222" xr:uid="{00000000-0005-0000-0000-0000F7040000}"/>
    <cellStyle name="Normal 9 12" xfId="1223" xr:uid="{00000000-0005-0000-0000-0000F8040000}"/>
    <cellStyle name="Normal 9 13" xfId="1224" xr:uid="{00000000-0005-0000-0000-0000F9040000}"/>
    <cellStyle name="Normal 9 14" xfId="1225" xr:uid="{00000000-0005-0000-0000-0000FA040000}"/>
    <cellStyle name="Normal 9 15" xfId="1226" xr:uid="{00000000-0005-0000-0000-0000FB040000}"/>
    <cellStyle name="Normal 9 16" xfId="1227" xr:uid="{00000000-0005-0000-0000-0000FC040000}"/>
    <cellStyle name="Normal 9 17" xfId="1228" xr:uid="{00000000-0005-0000-0000-0000FD040000}"/>
    <cellStyle name="Normal 9 18" xfId="1229" xr:uid="{00000000-0005-0000-0000-0000FE040000}"/>
    <cellStyle name="Normal 9 19" xfId="1230" xr:uid="{00000000-0005-0000-0000-0000FF040000}"/>
    <cellStyle name="Normal 9 2" xfId="1231" xr:uid="{00000000-0005-0000-0000-000000050000}"/>
    <cellStyle name="Normal 9 20" xfId="1232" xr:uid="{00000000-0005-0000-0000-000001050000}"/>
    <cellStyle name="Normal 9 21" xfId="1233" xr:uid="{00000000-0005-0000-0000-000002050000}"/>
    <cellStyle name="Normal 9 22" xfId="1234" xr:uid="{00000000-0005-0000-0000-000003050000}"/>
    <cellStyle name="Normal 9 23" xfId="1235" xr:uid="{00000000-0005-0000-0000-000004050000}"/>
    <cellStyle name="Normal 9 24" xfId="1236" xr:uid="{00000000-0005-0000-0000-000005050000}"/>
    <cellStyle name="Normal 9 25" xfId="1237" xr:uid="{00000000-0005-0000-0000-000006050000}"/>
    <cellStyle name="Normal 9 26" xfId="1238" xr:uid="{00000000-0005-0000-0000-000007050000}"/>
    <cellStyle name="Normal 9 27" xfId="1239" xr:uid="{00000000-0005-0000-0000-000008050000}"/>
    <cellStyle name="Normal 9 28" xfId="1240" xr:uid="{00000000-0005-0000-0000-000009050000}"/>
    <cellStyle name="Normal 9 29" xfId="1241" xr:uid="{00000000-0005-0000-0000-00000A050000}"/>
    <cellStyle name="Normal 9 3" xfId="1242" xr:uid="{00000000-0005-0000-0000-00000B050000}"/>
    <cellStyle name="Normal 9 30" xfId="1243" xr:uid="{00000000-0005-0000-0000-00000C050000}"/>
    <cellStyle name="Normal 9 31" xfId="1244" xr:uid="{00000000-0005-0000-0000-00000D050000}"/>
    <cellStyle name="Normal 9 32" xfId="1245" xr:uid="{00000000-0005-0000-0000-00000E050000}"/>
    <cellStyle name="Normal 9 33" xfId="1246" xr:uid="{00000000-0005-0000-0000-00000F050000}"/>
    <cellStyle name="Normal 9 34" xfId="1247" xr:uid="{00000000-0005-0000-0000-000010050000}"/>
    <cellStyle name="Normal 9 35" xfId="1248" xr:uid="{00000000-0005-0000-0000-000011050000}"/>
    <cellStyle name="Normal 9 36" xfId="1249" xr:uid="{00000000-0005-0000-0000-000012050000}"/>
    <cellStyle name="Normal 9 37" xfId="1250" xr:uid="{00000000-0005-0000-0000-000013050000}"/>
    <cellStyle name="Normal 9 38" xfId="1251" xr:uid="{00000000-0005-0000-0000-000014050000}"/>
    <cellStyle name="Normal 9 39" xfId="1252" xr:uid="{00000000-0005-0000-0000-000015050000}"/>
    <cellStyle name="Normal 9 4" xfId="1253" xr:uid="{00000000-0005-0000-0000-000016050000}"/>
    <cellStyle name="Normal 9 40" xfId="1254" xr:uid="{00000000-0005-0000-0000-000017050000}"/>
    <cellStyle name="Normal 9 5" xfId="1255" xr:uid="{00000000-0005-0000-0000-000018050000}"/>
    <cellStyle name="Normal 9 6" xfId="1256" xr:uid="{00000000-0005-0000-0000-000019050000}"/>
    <cellStyle name="Normal 9 7" xfId="1257" xr:uid="{00000000-0005-0000-0000-00001A050000}"/>
    <cellStyle name="Normal 9 8" xfId="1258" xr:uid="{00000000-0005-0000-0000-00001B050000}"/>
    <cellStyle name="Normal 9 9" xfId="1259" xr:uid="{00000000-0005-0000-0000-00001C050000}"/>
    <cellStyle name="Normal 90" xfId="1260" xr:uid="{00000000-0005-0000-0000-00001D050000}"/>
    <cellStyle name="Normal 91" xfId="1261" xr:uid="{00000000-0005-0000-0000-00001E050000}"/>
    <cellStyle name="Normal 92" xfId="1262" xr:uid="{00000000-0005-0000-0000-00001F050000}"/>
    <cellStyle name="Normal 93" xfId="1263" xr:uid="{00000000-0005-0000-0000-000020050000}"/>
    <cellStyle name="Normal 94" xfId="1264" xr:uid="{00000000-0005-0000-0000-000021050000}"/>
    <cellStyle name="Normal 95" xfId="1265" xr:uid="{00000000-0005-0000-0000-000022050000}"/>
    <cellStyle name="Normal 95 2" xfId="1266" xr:uid="{00000000-0005-0000-0000-000023050000}"/>
    <cellStyle name="Normal 95 3" xfId="1267" xr:uid="{00000000-0005-0000-0000-000024050000}"/>
    <cellStyle name="Normal 96" xfId="1268" xr:uid="{00000000-0005-0000-0000-000025050000}"/>
    <cellStyle name="Normal 96 2" xfId="1269" xr:uid="{00000000-0005-0000-0000-000026050000}"/>
    <cellStyle name="Normal 96 3" xfId="1270" xr:uid="{00000000-0005-0000-0000-000027050000}"/>
    <cellStyle name="Normal 97" xfId="1271" xr:uid="{00000000-0005-0000-0000-000028050000}"/>
    <cellStyle name="Normal 97 2" xfId="1272" xr:uid="{00000000-0005-0000-0000-000029050000}"/>
    <cellStyle name="Normal 97 3" xfId="1273" xr:uid="{00000000-0005-0000-0000-00002A050000}"/>
    <cellStyle name="Normal 98" xfId="1274" xr:uid="{00000000-0005-0000-0000-00002B050000}"/>
    <cellStyle name="Normal 98 2" xfId="1275" xr:uid="{00000000-0005-0000-0000-00002C050000}"/>
    <cellStyle name="Normal 98 3" xfId="1276" xr:uid="{00000000-0005-0000-0000-00002D050000}"/>
    <cellStyle name="Normal 99" xfId="1277" xr:uid="{00000000-0005-0000-0000-00002E050000}"/>
    <cellStyle name="Normal 99 2" xfId="1278" xr:uid="{00000000-0005-0000-0000-00002F050000}"/>
    <cellStyle name="Normal 99 3" xfId="1279" xr:uid="{00000000-0005-0000-0000-000030050000}"/>
    <cellStyle name="Notas" xfId="16" builtinId="10" customBuiltin="1"/>
    <cellStyle name="Notas 2" xfId="79" xr:uid="{00000000-0005-0000-0000-000032050000}"/>
    <cellStyle name="Notas 2 10" xfId="1280" xr:uid="{00000000-0005-0000-0000-000033050000}"/>
    <cellStyle name="Notas 2 2" xfId="1281" xr:uid="{00000000-0005-0000-0000-000034050000}"/>
    <cellStyle name="Notas 2 2 2" xfId="1282" xr:uid="{00000000-0005-0000-0000-000035050000}"/>
    <cellStyle name="Notas 2 2 2 2" xfId="1283" xr:uid="{00000000-0005-0000-0000-000036050000}"/>
    <cellStyle name="Notas 2 2 2 3" xfId="1284" xr:uid="{00000000-0005-0000-0000-000037050000}"/>
    <cellStyle name="Notas 2 2 3" xfId="1285" xr:uid="{00000000-0005-0000-0000-000038050000}"/>
    <cellStyle name="Notas 2 2 4" xfId="1286" xr:uid="{00000000-0005-0000-0000-000039050000}"/>
    <cellStyle name="Notas 2 3" xfId="1287" xr:uid="{00000000-0005-0000-0000-00003A050000}"/>
    <cellStyle name="Notas 2 4" xfId="1288" xr:uid="{00000000-0005-0000-0000-00003B050000}"/>
    <cellStyle name="Notas 2 5" xfId="1289" xr:uid="{00000000-0005-0000-0000-00003C050000}"/>
    <cellStyle name="Notas 2 6" xfId="1290" xr:uid="{00000000-0005-0000-0000-00003D050000}"/>
    <cellStyle name="Notas 2 7" xfId="1291" xr:uid="{00000000-0005-0000-0000-00003E050000}"/>
    <cellStyle name="Notas 2 8" xfId="1292" xr:uid="{00000000-0005-0000-0000-00003F050000}"/>
    <cellStyle name="Notas 2 8 2" xfId="1293" xr:uid="{00000000-0005-0000-0000-000040050000}"/>
    <cellStyle name="Notas 2 8 3" xfId="1294" xr:uid="{00000000-0005-0000-0000-000041050000}"/>
    <cellStyle name="Notas 2 9" xfId="1295" xr:uid="{00000000-0005-0000-0000-000042050000}"/>
    <cellStyle name="Output" xfId="1296" xr:uid="{00000000-0005-0000-0000-000043050000}"/>
    <cellStyle name="Porcentaje" xfId="2" builtinId="5"/>
    <cellStyle name="Porcentaje 2" xfId="80" xr:uid="{00000000-0005-0000-0000-000045050000}"/>
    <cellStyle name="Porcentaje 2 2" xfId="1297" xr:uid="{00000000-0005-0000-0000-000046050000}"/>
    <cellStyle name="Porcentaje 3" xfId="81" xr:uid="{00000000-0005-0000-0000-000047050000}"/>
    <cellStyle name="Punto" xfId="1298" xr:uid="{00000000-0005-0000-0000-000048050000}"/>
    <cellStyle name="Punto 2" xfId="1299" xr:uid="{00000000-0005-0000-0000-000049050000}"/>
    <cellStyle name="Punto0" xfId="1300" xr:uid="{00000000-0005-0000-0000-00004A050000}"/>
    <cellStyle name="Punto0 2" xfId="1301" xr:uid="{00000000-0005-0000-0000-00004B050000}"/>
    <cellStyle name="Salida" xfId="11" builtinId="21" customBuiltin="1"/>
    <cellStyle name="Salida 2" xfId="1303" xr:uid="{00000000-0005-0000-0000-00004D050000}"/>
    <cellStyle name="Salida 3" xfId="1302" xr:uid="{00000000-0005-0000-0000-00004E050000}"/>
    <cellStyle name="SAPBEXaggData" xfId="82" xr:uid="{00000000-0005-0000-0000-00004F050000}"/>
    <cellStyle name="SAPBEXaggData 2" xfId="83" xr:uid="{00000000-0005-0000-0000-000050050000}"/>
    <cellStyle name="SAPBEXaggDataEmph" xfId="84" xr:uid="{00000000-0005-0000-0000-000051050000}"/>
    <cellStyle name="SAPBEXaggDataEmph 2" xfId="85" xr:uid="{00000000-0005-0000-0000-000052050000}"/>
    <cellStyle name="SAPBEXaggItem" xfId="86" xr:uid="{00000000-0005-0000-0000-000053050000}"/>
    <cellStyle name="SAPBEXaggItem 2" xfId="87" xr:uid="{00000000-0005-0000-0000-000054050000}"/>
    <cellStyle name="SAPBEXaggItemX" xfId="88" xr:uid="{00000000-0005-0000-0000-000055050000}"/>
    <cellStyle name="SAPBEXaggItemX 2" xfId="89" xr:uid="{00000000-0005-0000-0000-000056050000}"/>
    <cellStyle name="SAPBEXchaText" xfId="90" xr:uid="{00000000-0005-0000-0000-000057050000}"/>
    <cellStyle name="SAPBEXexcBad7" xfId="91" xr:uid="{00000000-0005-0000-0000-000058050000}"/>
    <cellStyle name="SAPBEXexcBad7 2" xfId="92" xr:uid="{00000000-0005-0000-0000-000059050000}"/>
    <cellStyle name="SAPBEXexcBad8" xfId="93" xr:uid="{00000000-0005-0000-0000-00005A050000}"/>
    <cellStyle name="SAPBEXexcBad8 2" xfId="94" xr:uid="{00000000-0005-0000-0000-00005B050000}"/>
    <cellStyle name="SAPBEXexcBad9" xfId="95" xr:uid="{00000000-0005-0000-0000-00005C050000}"/>
    <cellStyle name="SAPBEXexcBad9 2" xfId="96" xr:uid="{00000000-0005-0000-0000-00005D050000}"/>
    <cellStyle name="SAPBEXexcCritical4" xfId="97" xr:uid="{00000000-0005-0000-0000-00005E050000}"/>
    <cellStyle name="SAPBEXexcCritical4 2" xfId="98" xr:uid="{00000000-0005-0000-0000-00005F050000}"/>
    <cellStyle name="SAPBEXexcCritical5" xfId="99" xr:uid="{00000000-0005-0000-0000-000060050000}"/>
    <cellStyle name="SAPBEXexcCritical5 2" xfId="100" xr:uid="{00000000-0005-0000-0000-000061050000}"/>
    <cellStyle name="SAPBEXexcCritical6" xfId="101" xr:uid="{00000000-0005-0000-0000-000062050000}"/>
    <cellStyle name="SAPBEXexcCritical6 2" xfId="102" xr:uid="{00000000-0005-0000-0000-000063050000}"/>
    <cellStyle name="SAPBEXexcGood1" xfId="103" xr:uid="{00000000-0005-0000-0000-000064050000}"/>
    <cellStyle name="SAPBEXexcGood1 2" xfId="104" xr:uid="{00000000-0005-0000-0000-000065050000}"/>
    <cellStyle name="SAPBEXexcGood2" xfId="105" xr:uid="{00000000-0005-0000-0000-000066050000}"/>
    <cellStyle name="SAPBEXexcGood2 2" xfId="106" xr:uid="{00000000-0005-0000-0000-000067050000}"/>
    <cellStyle name="SAPBEXexcGood3" xfId="107" xr:uid="{00000000-0005-0000-0000-000068050000}"/>
    <cellStyle name="SAPBEXexcGood3 2" xfId="108" xr:uid="{00000000-0005-0000-0000-000069050000}"/>
    <cellStyle name="SAPBEXfilterDrill" xfId="109" xr:uid="{00000000-0005-0000-0000-00006A050000}"/>
    <cellStyle name="SAPBEXfilterDrill 2" xfId="110" xr:uid="{00000000-0005-0000-0000-00006B050000}"/>
    <cellStyle name="SAPBEXfilterItem" xfId="111" xr:uid="{00000000-0005-0000-0000-00006C050000}"/>
    <cellStyle name="SAPBEXfilterItem 2" xfId="112" xr:uid="{00000000-0005-0000-0000-00006D050000}"/>
    <cellStyle name="SAPBEXfilterText" xfId="113" xr:uid="{00000000-0005-0000-0000-00006E050000}"/>
    <cellStyle name="SAPBEXfilterText 2" xfId="114" xr:uid="{00000000-0005-0000-0000-00006F050000}"/>
    <cellStyle name="SAPBEXfilterText 3" xfId="115" xr:uid="{00000000-0005-0000-0000-000070050000}"/>
    <cellStyle name="SAPBEXfilterText 4" xfId="116" xr:uid="{00000000-0005-0000-0000-000071050000}"/>
    <cellStyle name="SAPBEXfilterText 5" xfId="117" xr:uid="{00000000-0005-0000-0000-000072050000}"/>
    <cellStyle name="SAPBEXfilterText 6" xfId="118" xr:uid="{00000000-0005-0000-0000-000073050000}"/>
    <cellStyle name="SAPBEXfilterText 7" xfId="119" xr:uid="{00000000-0005-0000-0000-000074050000}"/>
    <cellStyle name="SAPBEXformats" xfId="120" xr:uid="{00000000-0005-0000-0000-000075050000}"/>
    <cellStyle name="SAPBEXformats 2" xfId="121" xr:uid="{00000000-0005-0000-0000-000076050000}"/>
    <cellStyle name="SAPBEXheaderItem" xfId="122" xr:uid="{00000000-0005-0000-0000-000077050000}"/>
    <cellStyle name="SAPBEXheaderItem 2" xfId="123" xr:uid="{00000000-0005-0000-0000-000078050000}"/>
    <cellStyle name="SAPBEXheaderItem 3" xfId="124" xr:uid="{00000000-0005-0000-0000-000079050000}"/>
    <cellStyle name="SAPBEXheaderItem 4" xfId="125" xr:uid="{00000000-0005-0000-0000-00007A050000}"/>
    <cellStyle name="SAPBEXheaderItem 5" xfId="126" xr:uid="{00000000-0005-0000-0000-00007B050000}"/>
    <cellStyle name="SAPBEXheaderItem 6" xfId="127" xr:uid="{00000000-0005-0000-0000-00007C050000}"/>
    <cellStyle name="SAPBEXheaderItem 7" xfId="128" xr:uid="{00000000-0005-0000-0000-00007D050000}"/>
    <cellStyle name="SAPBEXheaderItem 8" xfId="129" xr:uid="{00000000-0005-0000-0000-00007E050000}"/>
    <cellStyle name="SAPBEXheaderText" xfId="130" xr:uid="{00000000-0005-0000-0000-00007F050000}"/>
    <cellStyle name="SAPBEXheaderText 2" xfId="131" xr:uid="{00000000-0005-0000-0000-000080050000}"/>
    <cellStyle name="SAPBEXHLevel0" xfId="132" xr:uid="{00000000-0005-0000-0000-000081050000}"/>
    <cellStyle name="SAPBEXHLevel0 2" xfId="133" xr:uid="{00000000-0005-0000-0000-000082050000}"/>
    <cellStyle name="SAPBEXHLevel0 3" xfId="134" xr:uid="{00000000-0005-0000-0000-000083050000}"/>
    <cellStyle name="SAPBEXHLevel0 4" xfId="135" xr:uid="{00000000-0005-0000-0000-000084050000}"/>
    <cellStyle name="SAPBEXHLevel0 5" xfId="136" xr:uid="{00000000-0005-0000-0000-000085050000}"/>
    <cellStyle name="SAPBEXHLevel0 6" xfId="137" xr:uid="{00000000-0005-0000-0000-000086050000}"/>
    <cellStyle name="SAPBEXHLevel0 7" xfId="138" xr:uid="{00000000-0005-0000-0000-000087050000}"/>
    <cellStyle name="SAPBEXHLevel0 8" xfId="139" xr:uid="{00000000-0005-0000-0000-000088050000}"/>
    <cellStyle name="SAPBEXHLevel0X" xfId="140" xr:uid="{00000000-0005-0000-0000-000089050000}"/>
    <cellStyle name="SAPBEXHLevel0X 2" xfId="141" xr:uid="{00000000-0005-0000-0000-00008A050000}"/>
    <cellStyle name="SAPBEXHLevel0X 3" xfId="142" xr:uid="{00000000-0005-0000-0000-00008B050000}"/>
    <cellStyle name="SAPBEXHLevel0X 4" xfId="143" xr:uid="{00000000-0005-0000-0000-00008C050000}"/>
    <cellStyle name="SAPBEXHLevel0X 5" xfId="144" xr:uid="{00000000-0005-0000-0000-00008D050000}"/>
    <cellStyle name="SAPBEXHLevel0X 6" xfId="145" xr:uid="{00000000-0005-0000-0000-00008E050000}"/>
    <cellStyle name="SAPBEXHLevel0X 7" xfId="146" xr:uid="{00000000-0005-0000-0000-00008F050000}"/>
    <cellStyle name="SAPBEXHLevel0X 8" xfId="147" xr:uid="{00000000-0005-0000-0000-000090050000}"/>
    <cellStyle name="SAPBEXHLevel1" xfId="148" xr:uid="{00000000-0005-0000-0000-000091050000}"/>
    <cellStyle name="SAPBEXHLevel1 2" xfId="149" xr:uid="{00000000-0005-0000-0000-000092050000}"/>
    <cellStyle name="SAPBEXHLevel1 3" xfId="150" xr:uid="{00000000-0005-0000-0000-000093050000}"/>
    <cellStyle name="SAPBEXHLevel1 4" xfId="151" xr:uid="{00000000-0005-0000-0000-000094050000}"/>
    <cellStyle name="SAPBEXHLevel1 5" xfId="152" xr:uid="{00000000-0005-0000-0000-000095050000}"/>
    <cellStyle name="SAPBEXHLevel1 6" xfId="153" xr:uid="{00000000-0005-0000-0000-000096050000}"/>
    <cellStyle name="SAPBEXHLevel1 7" xfId="154" xr:uid="{00000000-0005-0000-0000-000097050000}"/>
    <cellStyle name="SAPBEXHLevel1X" xfId="155" xr:uid="{00000000-0005-0000-0000-000098050000}"/>
    <cellStyle name="SAPBEXHLevel1X 2" xfId="156" xr:uid="{00000000-0005-0000-0000-000099050000}"/>
    <cellStyle name="SAPBEXHLevel1X 3" xfId="157" xr:uid="{00000000-0005-0000-0000-00009A050000}"/>
    <cellStyle name="SAPBEXHLevel1X 4" xfId="158" xr:uid="{00000000-0005-0000-0000-00009B050000}"/>
    <cellStyle name="SAPBEXHLevel1X 5" xfId="159" xr:uid="{00000000-0005-0000-0000-00009C050000}"/>
    <cellStyle name="SAPBEXHLevel1X 6" xfId="160" xr:uid="{00000000-0005-0000-0000-00009D050000}"/>
    <cellStyle name="SAPBEXHLevel1X 7" xfId="161" xr:uid="{00000000-0005-0000-0000-00009E050000}"/>
    <cellStyle name="SAPBEXHLevel1X 8" xfId="162" xr:uid="{00000000-0005-0000-0000-00009F050000}"/>
    <cellStyle name="SAPBEXHLevel2" xfId="163" xr:uid="{00000000-0005-0000-0000-0000A0050000}"/>
    <cellStyle name="SAPBEXHLevel2 2" xfId="164" xr:uid="{00000000-0005-0000-0000-0000A1050000}"/>
    <cellStyle name="SAPBEXHLevel2 3" xfId="165" xr:uid="{00000000-0005-0000-0000-0000A2050000}"/>
    <cellStyle name="SAPBEXHLevel2 4" xfId="166" xr:uid="{00000000-0005-0000-0000-0000A3050000}"/>
    <cellStyle name="SAPBEXHLevel2 5" xfId="167" xr:uid="{00000000-0005-0000-0000-0000A4050000}"/>
    <cellStyle name="SAPBEXHLevel2 6" xfId="168" xr:uid="{00000000-0005-0000-0000-0000A5050000}"/>
    <cellStyle name="SAPBEXHLevel2 7" xfId="169" xr:uid="{00000000-0005-0000-0000-0000A6050000}"/>
    <cellStyle name="SAPBEXHLevel2X" xfId="170" xr:uid="{00000000-0005-0000-0000-0000A7050000}"/>
    <cellStyle name="SAPBEXHLevel2X 2" xfId="171" xr:uid="{00000000-0005-0000-0000-0000A8050000}"/>
    <cellStyle name="SAPBEXHLevel2X 3" xfId="172" xr:uid="{00000000-0005-0000-0000-0000A9050000}"/>
    <cellStyle name="SAPBEXHLevel2X 4" xfId="173" xr:uid="{00000000-0005-0000-0000-0000AA050000}"/>
    <cellStyle name="SAPBEXHLevel2X 5" xfId="174" xr:uid="{00000000-0005-0000-0000-0000AB050000}"/>
    <cellStyle name="SAPBEXHLevel2X 6" xfId="175" xr:uid="{00000000-0005-0000-0000-0000AC050000}"/>
    <cellStyle name="SAPBEXHLevel2X 7" xfId="176" xr:uid="{00000000-0005-0000-0000-0000AD050000}"/>
    <cellStyle name="SAPBEXHLevel2X 8" xfId="177" xr:uid="{00000000-0005-0000-0000-0000AE050000}"/>
    <cellStyle name="SAPBEXHLevel3" xfId="178" xr:uid="{00000000-0005-0000-0000-0000AF050000}"/>
    <cellStyle name="SAPBEXHLevel3 2" xfId="179" xr:uid="{00000000-0005-0000-0000-0000B0050000}"/>
    <cellStyle name="SAPBEXHLevel3 3" xfId="180" xr:uid="{00000000-0005-0000-0000-0000B1050000}"/>
    <cellStyle name="SAPBEXHLevel3 4" xfId="181" xr:uid="{00000000-0005-0000-0000-0000B2050000}"/>
    <cellStyle name="SAPBEXHLevel3 5" xfId="182" xr:uid="{00000000-0005-0000-0000-0000B3050000}"/>
    <cellStyle name="SAPBEXHLevel3 6" xfId="183" xr:uid="{00000000-0005-0000-0000-0000B4050000}"/>
    <cellStyle name="SAPBEXHLevel3 7" xfId="184" xr:uid="{00000000-0005-0000-0000-0000B5050000}"/>
    <cellStyle name="SAPBEXHLevel3X" xfId="185" xr:uid="{00000000-0005-0000-0000-0000B6050000}"/>
    <cellStyle name="SAPBEXHLevel3X 2" xfId="186" xr:uid="{00000000-0005-0000-0000-0000B7050000}"/>
    <cellStyle name="SAPBEXHLevel3X 3" xfId="187" xr:uid="{00000000-0005-0000-0000-0000B8050000}"/>
    <cellStyle name="SAPBEXHLevel3X 4" xfId="188" xr:uid="{00000000-0005-0000-0000-0000B9050000}"/>
    <cellStyle name="SAPBEXHLevel3X 5" xfId="189" xr:uid="{00000000-0005-0000-0000-0000BA050000}"/>
    <cellStyle name="SAPBEXHLevel3X 6" xfId="190" xr:uid="{00000000-0005-0000-0000-0000BB050000}"/>
    <cellStyle name="SAPBEXHLevel3X 7" xfId="191" xr:uid="{00000000-0005-0000-0000-0000BC050000}"/>
    <cellStyle name="SAPBEXHLevel3X 8" xfId="192" xr:uid="{00000000-0005-0000-0000-0000BD050000}"/>
    <cellStyle name="SAPBEXinputData" xfId="193" xr:uid="{00000000-0005-0000-0000-0000BE050000}"/>
    <cellStyle name="SAPBEXinputData 2" xfId="194" xr:uid="{00000000-0005-0000-0000-0000BF050000}"/>
    <cellStyle name="SAPBEXinputData 3" xfId="195" xr:uid="{00000000-0005-0000-0000-0000C0050000}"/>
    <cellStyle name="SAPBEXinputData 4" xfId="196" xr:uid="{00000000-0005-0000-0000-0000C1050000}"/>
    <cellStyle name="SAPBEXinputData 5" xfId="197" xr:uid="{00000000-0005-0000-0000-0000C2050000}"/>
    <cellStyle name="SAPBEXinputData 6" xfId="198" xr:uid="{00000000-0005-0000-0000-0000C3050000}"/>
    <cellStyle name="SAPBEXinputData 7" xfId="199" xr:uid="{00000000-0005-0000-0000-0000C4050000}"/>
    <cellStyle name="SAPBEXinputData 8" xfId="200" xr:uid="{00000000-0005-0000-0000-0000C5050000}"/>
    <cellStyle name="SAPBEXresData" xfId="201" xr:uid="{00000000-0005-0000-0000-0000C6050000}"/>
    <cellStyle name="SAPBEXresData 2" xfId="202" xr:uid="{00000000-0005-0000-0000-0000C7050000}"/>
    <cellStyle name="SAPBEXresDataEmph" xfId="203" xr:uid="{00000000-0005-0000-0000-0000C8050000}"/>
    <cellStyle name="SAPBEXresDataEmph 2" xfId="204" xr:uid="{00000000-0005-0000-0000-0000C9050000}"/>
    <cellStyle name="SAPBEXresItem" xfId="205" xr:uid="{00000000-0005-0000-0000-0000CA050000}"/>
    <cellStyle name="SAPBEXresItemX" xfId="206" xr:uid="{00000000-0005-0000-0000-0000CB050000}"/>
    <cellStyle name="SAPBEXresItemX 2" xfId="207" xr:uid="{00000000-0005-0000-0000-0000CC050000}"/>
    <cellStyle name="SAPBEXstdData" xfId="208" xr:uid="{00000000-0005-0000-0000-0000CD050000}"/>
    <cellStyle name="SAPBEXstdDataEmph" xfId="209" xr:uid="{00000000-0005-0000-0000-0000CE050000}"/>
    <cellStyle name="SAPBEXstdDataEmph 2" xfId="210" xr:uid="{00000000-0005-0000-0000-0000CF050000}"/>
    <cellStyle name="SAPBEXstdItem" xfId="211" xr:uid="{00000000-0005-0000-0000-0000D0050000}"/>
    <cellStyle name="SAPBEXstdItem 2" xfId="212" xr:uid="{00000000-0005-0000-0000-0000D1050000}"/>
    <cellStyle name="SAPBEXstdItemX" xfId="213" xr:uid="{00000000-0005-0000-0000-0000D2050000}"/>
    <cellStyle name="SAPBEXtitle" xfId="214" xr:uid="{00000000-0005-0000-0000-0000D3050000}"/>
    <cellStyle name="SAPBEXtitle 2" xfId="215" xr:uid="{00000000-0005-0000-0000-0000D4050000}"/>
    <cellStyle name="SAPBEXundefined" xfId="216" xr:uid="{00000000-0005-0000-0000-0000D5050000}"/>
    <cellStyle name="SAPBEXundefined 2" xfId="217" xr:uid="{00000000-0005-0000-0000-0000D6050000}"/>
    <cellStyle name="Texto de advertencia" xfId="15" builtinId="11" customBuiltin="1"/>
    <cellStyle name="Texto de advertencia 2" xfId="1304" xr:uid="{00000000-0005-0000-0000-0000D8050000}"/>
    <cellStyle name="Texto explicativo" xfId="17" builtinId="53" customBuiltin="1"/>
    <cellStyle name="Texto explicativo 2" xfId="1306" xr:uid="{00000000-0005-0000-0000-0000DA050000}"/>
    <cellStyle name="Texto explicativo 3" xfId="1305" xr:uid="{00000000-0005-0000-0000-0000DB050000}"/>
    <cellStyle name="Title" xfId="1307" xr:uid="{00000000-0005-0000-0000-0000DC050000}"/>
    <cellStyle name="Título" xfId="1361" builtinId="15" customBuiltin="1"/>
    <cellStyle name="Título 1 2" xfId="1309" xr:uid="{00000000-0005-0000-0000-0000DE050000}"/>
    <cellStyle name="Título 2" xfId="4" builtinId="17" customBuiltin="1"/>
    <cellStyle name="Título 2 2" xfId="1311" xr:uid="{00000000-0005-0000-0000-0000E0050000}"/>
    <cellStyle name="Título 2 3" xfId="1310" xr:uid="{00000000-0005-0000-0000-0000E1050000}"/>
    <cellStyle name="Título 3" xfId="5" builtinId="18" customBuiltin="1"/>
    <cellStyle name="Título 3 2" xfId="1313" xr:uid="{00000000-0005-0000-0000-0000E3050000}"/>
    <cellStyle name="Título 3 3" xfId="1312" xr:uid="{00000000-0005-0000-0000-0000E4050000}"/>
    <cellStyle name="Título 4" xfId="44" xr:uid="{00000000-0005-0000-0000-0000E5050000}"/>
    <cellStyle name="Título 4 2" xfId="1314" xr:uid="{00000000-0005-0000-0000-0000E6050000}"/>
    <cellStyle name="Título 5" xfId="1308" xr:uid="{00000000-0005-0000-0000-0000E7050000}"/>
    <cellStyle name="Título 6" xfId="1404" xr:uid="{00000000-0005-0000-0000-0000E8050000}"/>
    <cellStyle name="Total" xfId="18" builtinId="25" customBuiltin="1"/>
    <cellStyle name="Total 10" xfId="1316" xr:uid="{00000000-0005-0000-0000-0000EA050000}"/>
    <cellStyle name="Total 10 2" xfId="1317" xr:uid="{00000000-0005-0000-0000-0000EB050000}"/>
    <cellStyle name="Total 10 3" xfId="1318" xr:uid="{00000000-0005-0000-0000-0000EC050000}"/>
    <cellStyle name="Total 10 4" xfId="1319" xr:uid="{00000000-0005-0000-0000-0000ED050000}"/>
    <cellStyle name="Total 11" xfId="1320" xr:uid="{00000000-0005-0000-0000-0000EE050000}"/>
    <cellStyle name="Total 11 2" xfId="1321" xr:uid="{00000000-0005-0000-0000-0000EF050000}"/>
    <cellStyle name="Total 11 3" xfId="1322" xr:uid="{00000000-0005-0000-0000-0000F0050000}"/>
    <cellStyle name="Total 11 4" xfId="1323" xr:uid="{00000000-0005-0000-0000-0000F1050000}"/>
    <cellStyle name="Total 12" xfId="1324" xr:uid="{00000000-0005-0000-0000-0000F2050000}"/>
    <cellStyle name="Total 12 2" xfId="1325" xr:uid="{00000000-0005-0000-0000-0000F3050000}"/>
    <cellStyle name="Total 12 3" xfId="1326" xr:uid="{00000000-0005-0000-0000-0000F4050000}"/>
    <cellStyle name="Total 12 4" xfId="1327" xr:uid="{00000000-0005-0000-0000-0000F5050000}"/>
    <cellStyle name="Total 13" xfId="1328" xr:uid="{00000000-0005-0000-0000-0000F6050000}"/>
    <cellStyle name="Total 13 2" xfId="1329" xr:uid="{00000000-0005-0000-0000-0000F7050000}"/>
    <cellStyle name="Total 13 3" xfId="1330" xr:uid="{00000000-0005-0000-0000-0000F8050000}"/>
    <cellStyle name="Total 13 4" xfId="1331" xr:uid="{00000000-0005-0000-0000-0000F9050000}"/>
    <cellStyle name="Total 14" xfId="1332" xr:uid="{00000000-0005-0000-0000-0000FA050000}"/>
    <cellStyle name="Total 14 2" xfId="1333" xr:uid="{00000000-0005-0000-0000-0000FB050000}"/>
    <cellStyle name="Total 14 3" xfId="1334" xr:uid="{00000000-0005-0000-0000-0000FC050000}"/>
    <cellStyle name="Total 14 4" xfId="1335" xr:uid="{00000000-0005-0000-0000-0000FD050000}"/>
    <cellStyle name="Total 15" xfId="1336" xr:uid="{00000000-0005-0000-0000-0000FE050000}"/>
    <cellStyle name="Total 15 2" xfId="1337" xr:uid="{00000000-0005-0000-0000-0000FF050000}"/>
    <cellStyle name="Total 16" xfId="1315" xr:uid="{00000000-0005-0000-0000-000000060000}"/>
    <cellStyle name="Total 2" xfId="1338" xr:uid="{00000000-0005-0000-0000-000001060000}"/>
    <cellStyle name="Total 2 2" xfId="1339" xr:uid="{00000000-0005-0000-0000-000002060000}"/>
    <cellStyle name="Total 2 3" xfId="1340" xr:uid="{00000000-0005-0000-0000-000003060000}"/>
    <cellStyle name="Total 2 3 2" xfId="1341" xr:uid="{00000000-0005-0000-0000-000004060000}"/>
    <cellStyle name="Total 2 3 3" xfId="1342" xr:uid="{00000000-0005-0000-0000-000005060000}"/>
    <cellStyle name="Total 2 4" xfId="1343" xr:uid="{00000000-0005-0000-0000-000006060000}"/>
    <cellStyle name="Total 3" xfId="1344" xr:uid="{00000000-0005-0000-0000-000007060000}"/>
    <cellStyle name="Total 3 2" xfId="1345" xr:uid="{00000000-0005-0000-0000-000008060000}"/>
    <cellStyle name="Total 4" xfId="1346" xr:uid="{00000000-0005-0000-0000-000009060000}"/>
    <cellStyle name="Total 4 2" xfId="1347" xr:uid="{00000000-0005-0000-0000-00000A060000}"/>
    <cellStyle name="Total 5" xfId="1348" xr:uid="{00000000-0005-0000-0000-00000B060000}"/>
    <cellStyle name="Total 5 2" xfId="1349" xr:uid="{00000000-0005-0000-0000-00000C060000}"/>
    <cellStyle name="Total 6" xfId="1350" xr:uid="{00000000-0005-0000-0000-00000D060000}"/>
    <cellStyle name="Total 6 2" xfId="1351" xr:uid="{00000000-0005-0000-0000-00000E060000}"/>
    <cellStyle name="Total 7" xfId="1352" xr:uid="{00000000-0005-0000-0000-00000F060000}"/>
    <cellStyle name="Total 8" xfId="1353" xr:uid="{00000000-0005-0000-0000-000010060000}"/>
    <cellStyle name="Total 8 2" xfId="1354" xr:uid="{00000000-0005-0000-0000-000011060000}"/>
    <cellStyle name="Total 8 3" xfId="1355" xr:uid="{00000000-0005-0000-0000-000012060000}"/>
    <cellStyle name="Total 8 4" xfId="1356" xr:uid="{00000000-0005-0000-0000-000013060000}"/>
    <cellStyle name="Total 9" xfId="1357" xr:uid="{00000000-0005-0000-0000-000014060000}"/>
    <cellStyle name="Total 9 2" xfId="1358" xr:uid="{00000000-0005-0000-0000-000015060000}"/>
    <cellStyle name="Total 9 3" xfId="1359" xr:uid="{00000000-0005-0000-0000-000016060000}"/>
    <cellStyle name="Total 9 4" xfId="1360" xr:uid="{00000000-0005-0000-0000-000017060000}"/>
  </cellStyles>
  <dxfs count="0"/>
  <tableStyles count="0" defaultTableStyle="TableStyleMedium2" defaultPivotStyle="PivotStyleLight16"/>
  <colors>
    <mruColors>
      <color rgb="FFFF2F2F"/>
      <color rgb="FFF8C2DE"/>
      <color rgb="FFB7FFCF"/>
      <color rgb="FF66FF99"/>
      <color rgb="FFB9FFD0"/>
      <color rgb="FFD6DCE4"/>
      <color rgb="FFCDACE6"/>
      <color rgb="FFFDECE3"/>
      <color rgb="FFEFF2F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de.wikipedia.org/wiki/Datei:Stop_hand.svg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de.wikipedia.org/wiki/Datei:Stop_hand.svg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de.wikipedia.org/wiki/Datei:Stop_hand.svg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https://de.wikipedia.org/wiki/Datei:Stop_hand.svg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https://de.wikipedia.org/wiki/Datei:Stop_hand.svg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345272</xdr:colOff>
      <xdr:row>34</xdr:row>
      <xdr:rowOff>83346</xdr:rowOff>
    </xdr:from>
    <xdr:to>
      <xdr:col>3</xdr:col>
      <xdr:colOff>761991</xdr:colOff>
      <xdr:row>34</xdr:row>
      <xdr:rowOff>511971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33D940-7F76-4921-96D5-013897D13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155397" y="8239127"/>
          <a:ext cx="416719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202397</xdr:colOff>
      <xdr:row>33</xdr:row>
      <xdr:rowOff>150974</xdr:rowOff>
    </xdr:from>
    <xdr:to>
      <xdr:col>3</xdr:col>
      <xdr:colOff>622926</xdr:colOff>
      <xdr:row>34</xdr:row>
      <xdr:rowOff>389576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3A278E-1C4E-4082-9043-1ED5003F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143491" y="8056724"/>
          <a:ext cx="420529" cy="4171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208117</xdr:colOff>
      <xdr:row>34</xdr:row>
      <xdr:rowOff>55721</xdr:rowOff>
    </xdr:from>
    <xdr:to>
      <xdr:col>3</xdr:col>
      <xdr:colOff>624836</xdr:colOff>
      <xdr:row>34</xdr:row>
      <xdr:rowOff>480538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36FE50-7198-47EA-B3E7-28A6254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149211" y="8211502"/>
          <a:ext cx="416719" cy="4248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220023</xdr:colOff>
      <xdr:row>34</xdr:row>
      <xdr:rowOff>69533</xdr:rowOff>
    </xdr:from>
    <xdr:to>
      <xdr:col>3</xdr:col>
      <xdr:colOff>627217</xdr:colOff>
      <xdr:row>34</xdr:row>
      <xdr:rowOff>496254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B7D0F4-F0B9-4C72-BA06-4F9FF1508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161117" y="8261033"/>
          <a:ext cx="414814" cy="4267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257647</xdr:colOff>
      <xdr:row>34</xdr:row>
      <xdr:rowOff>130969</xdr:rowOff>
    </xdr:from>
    <xdr:to>
      <xdr:col>3</xdr:col>
      <xdr:colOff>670556</xdr:colOff>
      <xdr:row>34</xdr:row>
      <xdr:rowOff>551974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EAFEC5-3099-43BF-AEF4-AFAE7ECA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198741" y="8346282"/>
          <a:ext cx="412909" cy="432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B1:L26"/>
  <sheetViews>
    <sheetView zoomScaleNormal="100" workbookViewId="0">
      <selection activeCell="B2" sqref="B2:L15"/>
    </sheetView>
  </sheetViews>
  <sheetFormatPr baseColWidth="10" defaultColWidth="11.33203125" defaultRowHeight="14.4"/>
  <cols>
    <col min="1" max="1" width="3.44140625" style="88" customWidth="1"/>
    <col min="2" max="2" width="15.5546875" style="88" customWidth="1"/>
    <col min="3" max="11" width="11.33203125" style="88"/>
    <col min="12" max="12" width="11.88671875" style="88" customWidth="1"/>
    <col min="13" max="16384" width="11.33203125" style="88"/>
  </cols>
  <sheetData>
    <row r="1" spans="2:12" ht="15" thickBot="1"/>
    <row r="2" spans="2:12" s="89" customFormat="1" ht="134.25" customHeight="1">
      <c r="B2" s="90" t="s">
        <v>112</v>
      </c>
      <c r="C2" s="281" t="s">
        <v>131</v>
      </c>
      <c r="D2" s="282"/>
      <c r="E2" s="282"/>
      <c r="F2" s="282"/>
      <c r="G2" s="282"/>
      <c r="H2" s="282"/>
      <c r="I2" s="282"/>
      <c r="J2" s="282"/>
      <c r="K2" s="282"/>
      <c r="L2" s="283"/>
    </row>
    <row r="3" spans="2:12" s="89" customFormat="1">
      <c r="B3" s="91"/>
      <c r="C3" s="92"/>
      <c r="D3" s="93"/>
      <c r="E3" s="93"/>
      <c r="F3" s="93"/>
      <c r="G3" s="93"/>
      <c r="H3" s="93"/>
      <c r="I3" s="93"/>
      <c r="J3" s="93"/>
      <c r="K3" s="93"/>
      <c r="L3" s="94"/>
    </row>
    <row r="4" spans="2:12" s="89" customFormat="1">
      <c r="B4" s="95"/>
      <c r="C4" s="284" t="s">
        <v>7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2:12" s="89" customFormat="1">
      <c r="B5" s="91"/>
      <c r="C5" s="92"/>
      <c r="D5" s="93"/>
      <c r="E5" s="93"/>
      <c r="F5" s="93"/>
      <c r="G5" s="93"/>
      <c r="H5" s="93"/>
      <c r="I5" s="93"/>
      <c r="J5" s="93"/>
      <c r="K5" s="93"/>
      <c r="L5" s="94"/>
    </row>
    <row r="6" spans="2:12" s="89" customFormat="1" ht="66" customHeight="1">
      <c r="B6" s="91"/>
      <c r="C6" s="287" t="s">
        <v>130</v>
      </c>
      <c r="D6" s="288"/>
      <c r="E6" s="288"/>
      <c r="F6" s="288"/>
      <c r="G6" s="288"/>
      <c r="H6" s="288"/>
      <c r="I6" s="288"/>
      <c r="J6" s="288"/>
      <c r="K6" s="288"/>
      <c r="L6" s="289"/>
    </row>
    <row r="7" spans="2:12" s="89" customFormat="1">
      <c r="B7" s="91"/>
      <c r="C7" s="96"/>
      <c r="D7" s="97"/>
      <c r="E7" s="97"/>
      <c r="F7" s="97"/>
      <c r="G7" s="97"/>
      <c r="H7" s="97"/>
      <c r="I7" s="97"/>
      <c r="J7" s="97"/>
      <c r="K7" s="97"/>
      <c r="L7" s="98"/>
    </row>
    <row r="8" spans="2:12" s="89" customFormat="1">
      <c r="B8" s="91"/>
      <c r="C8" s="99" t="s">
        <v>8</v>
      </c>
      <c r="D8" s="100"/>
      <c r="E8" s="100"/>
      <c r="F8" s="100"/>
      <c r="G8" s="100"/>
      <c r="H8" s="100"/>
      <c r="I8" s="100"/>
      <c r="J8" s="101"/>
      <c r="K8" s="101"/>
      <c r="L8" s="102"/>
    </row>
    <row r="9" spans="2:12" s="89" customFormat="1">
      <c r="B9" s="91"/>
      <c r="C9" s="103"/>
      <c r="D9" s="104"/>
      <c r="E9" s="104"/>
      <c r="F9" s="104"/>
      <c r="G9" s="104"/>
      <c r="H9" s="104"/>
      <c r="I9" s="104"/>
      <c r="J9" s="105"/>
      <c r="K9" s="105"/>
      <c r="L9" s="106"/>
    </row>
    <row r="10" spans="2:12" s="89" customFormat="1">
      <c r="B10" s="91"/>
      <c r="C10" s="103"/>
      <c r="D10" s="107" t="s">
        <v>104</v>
      </c>
      <c r="E10" s="108"/>
      <c r="F10" s="104"/>
      <c r="G10" s="104"/>
      <c r="H10" s="104"/>
      <c r="I10" s="104"/>
      <c r="J10" s="105"/>
      <c r="K10" s="105"/>
      <c r="L10" s="106"/>
    </row>
    <row r="11" spans="2:12" s="89" customFormat="1">
      <c r="B11" s="91"/>
      <c r="C11" s="103"/>
      <c r="D11" s="107" t="s">
        <v>24</v>
      </c>
      <c r="E11" s="108"/>
      <c r="F11" s="104"/>
      <c r="G11" s="104"/>
      <c r="H11" s="104"/>
      <c r="I11" s="104"/>
      <c r="J11" s="105"/>
      <c r="K11" s="105"/>
      <c r="L11" s="106"/>
    </row>
    <row r="12" spans="2:12" s="89" customFormat="1">
      <c r="B12" s="91"/>
      <c r="C12" s="103"/>
      <c r="D12" s="107" t="s">
        <v>102</v>
      </c>
      <c r="E12" s="108"/>
      <c r="F12" s="104"/>
      <c r="G12" s="104"/>
      <c r="H12" s="104"/>
      <c r="I12" s="104"/>
      <c r="J12" s="105"/>
      <c r="K12" s="105"/>
      <c r="L12" s="106"/>
    </row>
    <row r="13" spans="2:12" s="89" customFormat="1">
      <c r="B13" s="91"/>
      <c r="C13" s="103"/>
      <c r="D13" s="107" t="s">
        <v>103</v>
      </c>
      <c r="E13" s="108"/>
      <c r="F13" s="104"/>
      <c r="G13" s="104"/>
      <c r="H13" s="104"/>
      <c r="I13" s="104"/>
      <c r="J13" s="105"/>
      <c r="K13" s="105"/>
      <c r="L13" s="106"/>
    </row>
    <row r="14" spans="2:12" s="89" customFormat="1">
      <c r="B14" s="91"/>
      <c r="C14" s="103"/>
      <c r="D14" s="105"/>
      <c r="E14" s="105"/>
      <c r="F14" s="105"/>
      <c r="G14" s="105"/>
      <c r="H14" s="105"/>
      <c r="I14" s="105"/>
      <c r="J14" s="105"/>
      <c r="K14" s="105"/>
      <c r="L14" s="106"/>
    </row>
    <row r="15" spans="2:12" s="89" customFormat="1" ht="26.4" customHeight="1" thickBot="1">
      <c r="B15" s="109"/>
      <c r="C15" s="110" t="s">
        <v>18</v>
      </c>
      <c r="D15" s="111"/>
      <c r="E15" s="111"/>
      <c r="F15" s="111"/>
      <c r="G15" s="111"/>
      <c r="H15" s="111"/>
      <c r="I15" s="111"/>
      <c r="J15" s="111"/>
      <c r="K15" s="111"/>
      <c r="L15" s="112"/>
    </row>
    <row r="26" ht="6.9" customHeight="1"/>
  </sheetData>
  <sheetProtection password="E0D0" sheet="1" objects="1" scenarios="1"/>
  <sortState xmlns:xlrd2="http://schemas.microsoft.com/office/spreadsheetml/2017/richdata2" ref="B27:C32">
    <sortCondition ref="B27:B32"/>
  </sortState>
  <mergeCells count="3">
    <mergeCell ref="C2:L2"/>
    <mergeCell ref="C4:L4"/>
    <mergeCell ref="C6:L6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ED728"/>
  <sheetViews>
    <sheetView zoomScale="80" zoomScaleNormal="80" workbookViewId="0">
      <pane ySplit="9" topLeftCell="A10" activePane="bottomLeft" state="frozen"/>
      <selection activeCell="B34" sqref="B34:B35"/>
      <selection pane="bottomLeft" activeCell="E5" sqref="E5:H5"/>
    </sheetView>
  </sheetViews>
  <sheetFormatPr baseColWidth="10" defaultColWidth="11" defaultRowHeight="13.8"/>
  <cols>
    <col min="1" max="1" width="4.33203125" style="25" customWidth="1"/>
    <col min="2" max="2" width="8.44140625" style="25" customWidth="1"/>
    <col min="3" max="3" width="15.88671875" style="25" customWidth="1"/>
    <col min="4" max="4" width="20" style="25" hidden="1" customWidth="1"/>
    <col min="5" max="5" width="54.33203125" style="25" customWidth="1"/>
    <col min="6" max="6" width="21.44140625" style="25" customWidth="1"/>
    <col min="7" max="7" width="14.88671875" style="25" customWidth="1"/>
    <col min="8" max="8" width="8.6640625" style="25" customWidth="1"/>
    <col min="9" max="13" width="16.109375" style="25" customWidth="1"/>
    <col min="14" max="14" width="16.6640625" style="25" customWidth="1"/>
    <col min="15" max="15" width="7.6640625" style="24" customWidth="1"/>
    <col min="16" max="17" width="13.44140625" style="23" customWidth="1"/>
    <col min="18" max="23" width="13.44140625" style="26" customWidth="1"/>
    <col min="24" max="25" width="14.88671875" style="26" customWidth="1"/>
    <col min="26" max="28" width="16.6640625" style="26" customWidth="1"/>
    <col min="29" max="29" width="16.109375" style="26" customWidth="1"/>
    <col min="30" max="30" width="16.5546875" style="26" customWidth="1"/>
    <col min="31" max="31" width="6.5546875" style="26" bestFit="1" customWidth="1"/>
    <col min="32" max="32" width="16.88671875" style="25" customWidth="1"/>
    <col min="33" max="33" width="16.88671875" style="26" customWidth="1"/>
    <col min="34" max="131" width="11" style="26"/>
    <col min="132" max="16384" width="11" style="25"/>
  </cols>
  <sheetData>
    <row r="1" spans="1:131" s="5" customFormat="1" ht="1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</row>
    <row r="2" spans="1:131" s="5" customFormat="1" ht="120" customHeight="1" thickBot="1">
      <c r="A2" s="1"/>
      <c r="B2" s="306" t="str">
        <f>+'Indicacions prèvies'!B2</f>
        <v>EXPD. CLILAB
2025/06</v>
      </c>
      <c r="C2" s="307"/>
      <c r="D2" s="308"/>
      <c r="E2" s="309" t="str">
        <f>+'Indicacions prèvies'!C2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F2" s="310"/>
      <c r="G2" s="310"/>
      <c r="H2" s="310"/>
      <c r="I2" s="310"/>
      <c r="J2" s="310"/>
      <c r="K2" s="310"/>
      <c r="L2" s="310"/>
      <c r="M2" s="310"/>
      <c r="N2" s="31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3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</row>
    <row r="3" spans="1:131" s="5" customFormat="1" ht="16.350000000000001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3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</row>
    <row r="4" spans="1:131" s="9" customFormat="1" ht="30.6">
      <c r="A4" s="6"/>
      <c r="B4" s="634" t="s">
        <v>88</v>
      </c>
      <c r="C4" s="635"/>
      <c r="D4" s="635"/>
      <c r="E4" s="635"/>
      <c r="F4" s="635"/>
      <c r="G4" s="635"/>
      <c r="H4" s="635"/>
      <c r="I4" s="636"/>
      <c r="J4" s="636"/>
      <c r="K4" s="636"/>
      <c r="L4" s="636"/>
      <c r="M4" s="636"/>
      <c r="N4" s="63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7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</row>
    <row r="5" spans="1:131" s="5" customFormat="1" ht="20.100000000000001" customHeight="1">
      <c r="A5" s="1"/>
      <c r="B5" s="315" t="s">
        <v>0</v>
      </c>
      <c r="C5" s="316"/>
      <c r="D5" s="317"/>
      <c r="E5" s="638"/>
      <c r="F5" s="639"/>
      <c r="G5" s="639"/>
      <c r="H5" s="640"/>
      <c r="I5" s="641"/>
      <c r="J5" s="641"/>
      <c r="K5" s="641"/>
      <c r="L5" s="642"/>
      <c r="M5" s="641"/>
      <c r="N5" s="64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3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</row>
    <row r="6" spans="1:131" s="5" customFormat="1" ht="20.100000000000001" customHeight="1" thickBot="1">
      <c r="A6" s="1"/>
      <c r="B6" s="323" t="s">
        <v>1</v>
      </c>
      <c r="C6" s="324"/>
      <c r="D6" s="325"/>
      <c r="E6" s="326"/>
      <c r="F6" s="327"/>
      <c r="G6" s="327"/>
      <c r="H6" s="327"/>
      <c r="I6" s="327"/>
      <c r="J6" s="327"/>
      <c r="K6" s="328" t="s">
        <v>2</v>
      </c>
      <c r="L6" s="329">
        <v>4</v>
      </c>
      <c r="M6" s="330" t="s">
        <v>3</v>
      </c>
      <c r="N6" s="331">
        <v>1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</row>
    <row r="7" spans="1:131" s="5" customFormat="1" ht="5.0999999999999996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2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3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14" customFormat="1" ht="48.75" customHeight="1" thickBot="1">
      <c r="A8" s="12"/>
      <c r="B8" s="509" t="s">
        <v>4</v>
      </c>
      <c r="C8" s="510" t="s">
        <v>53</v>
      </c>
      <c r="D8" s="510" t="s">
        <v>81</v>
      </c>
      <c r="E8" s="511" t="s">
        <v>41</v>
      </c>
      <c r="F8" s="511" t="s">
        <v>40</v>
      </c>
      <c r="G8" s="332" t="s">
        <v>96</v>
      </c>
      <c r="H8" s="511" t="s">
        <v>19</v>
      </c>
      <c r="I8" s="333" t="s">
        <v>22</v>
      </c>
      <c r="J8" s="333" t="s">
        <v>13</v>
      </c>
      <c r="K8" s="333" t="s">
        <v>14</v>
      </c>
      <c r="L8" s="333" t="s">
        <v>23</v>
      </c>
      <c r="M8" s="333" t="s">
        <v>15</v>
      </c>
      <c r="N8" s="334" t="s">
        <v>16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</row>
    <row r="9" spans="1:131" s="5" customFormat="1" ht="4.95" customHeight="1" thickBot="1">
      <c r="A9" s="1"/>
      <c r="B9" s="1"/>
      <c r="C9" s="1"/>
      <c r="D9" s="1"/>
      <c r="E9" s="1"/>
      <c r="F9" s="1"/>
      <c r="G9" s="11"/>
      <c r="H9" s="1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</row>
    <row r="10" spans="1:131" s="38" customFormat="1" ht="15" customHeight="1">
      <c r="A10" s="40"/>
      <c r="B10" s="661">
        <v>1</v>
      </c>
      <c r="C10" s="662"/>
      <c r="D10" s="663"/>
      <c r="E10" s="664" t="s">
        <v>87</v>
      </c>
      <c r="F10" s="85"/>
      <c r="G10" s="665">
        <v>54110</v>
      </c>
      <c r="H10" s="662" t="s">
        <v>39</v>
      </c>
      <c r="I10" s="666">
        <v>1.1499999999999999</v>
      </c>
      <c r="J10" s="667">
        <f t="shared" ref="J10" si="0">+ROUND(G10*I10,2)</f>
        <v>62226.5</v>
      </c>
      <c r="K10" s="667">
        <f>+ROUND(J10*$L$6,2)</f>
        <v>248906</v>
      </c>
      <c r="L10" s="78"/>
      <c r="M10" s="161">
        <f t="shared" ref="M10" si="1">+ROUND(G10*L10,2)</f>
        <v>0</v>
      </c>
      <c r="N10" s="162">
        <f>+M10*$L$6</f>
        <v>0</v>
      </c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7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</row>
    <row r="11" spans="1:131" s="38" customFormat="1" ht="15" customHeight="1">
      <c r="A11" s="40"/>
      <c r="B11" s="668">
        <v>2</v>
      </c>
      <c r="C11" s="669"/>
      <c r="D11" s="670"/>
      <c r="E11" s="671" t="s">
        <v>89</v>
      </c>
      <c r="F11" s="86"/>
      <c r="G11" s="672">
        <v>41410</v>
      </c>
      <c r="H11" s="669" t="s">
        <v>39</v>
      </c>
      <c r="I11" s="673">
        <v>0.28499999999999998</v>
      </c>
      <c r="J11" s="674">
        <f t="shared" ref="J11" si="2">+ROUND(G11*I11,2)</f>
        <v>11801.85</v>
      </c>
      <c r="K11" s="674">
        <f>+ROUND(J11*$L$6,2)</f>
        <v>47207.4</v>
      </c>
      <c r="L11" s="79"/>
      <c r="M11" s="163">
        <f t="shared" ref="M11" si="3">+ROUND(G11*L11,2)</f>
        <v>0</v>
      </c>
      <c r="N11" s="164">
        <f>+M11*$L$6</f>
        <v>0</v>
      </c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7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</row>
    <row r="12" spans="1:131" s="38" customFormat="1" ht="31.2" thickBot="1">
      <c r="A12" s="40"/>
      <c r="B12" s="675">
        <v>3</v>
      </c>
      <c r="C12" s="676"/>
      <c r="D12" s="676"/>
      <c r="E12" s="335" t="s">
        <v>132</v>
      </c>
      <c r="F12" s="87"/>
      <c r="G12" s="677"/>
      <c r="H12" s="678" t="s">
        <v>39</v>
      </c>
      <c r="I12" s="679"/>
      <c r="J12" s="680">
        <f>(J10+J11)*0.2</f>
        <v>14805.670000000002</v>
      </c>
      <c r="K12" s="680">
        <f>+ROUND(J12*$L$6,2)</f>
        <v>59222.68</v>
      </c>
      <c r="L12" s="681" t="s">
        <v>76</v>
      </c>
      <c r="M12" s="682">
        <f>+J12</f>
        <v>14805.670000000002</v>
      </c>
      <c r="N12" s="683">
        <f>+M12*$L$6</f>
        <v>59222.680000000008</v>
      </c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7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</row>
    <row r="13" spans="1:131" s="62" customFormat="1" ht="4.95" customHeight="1" thickBot="1">
      <c r="A13" s="58"/>
      <c r="B13" s="58"/>
      <c r="C13" s="58"/>
      <c r="D13" s="58"/>
      <c r="E13" s="58"/>
      <c r="F13" s="36"/>
      <c r="G13" s="58"/>
      <c r="H13" s="58"/>
      <c r="I13" s="58"/>
      <c r="J13" s="58"/>
      <c r="K13" s="58"/>
      <c r="L13" s="58"/>
      <c r="M13" s="58"/>
      <c r="N13" s="58"/>
      <c r="O13" s="40"/>
      <c r="P13" s="50"/>
      <c r="Q13" s="50"/>
      <c r="R13" s="50"/>
      <c r="S13" s="50"/>
      <c r="T13" s="50"/>
      <c r="U13" s="50"/>
      <c r="V13" s="50"/>
      <c r="W13" s="50"/>
      <c r="X13" s="50"/>
      <c r="Y13" s="59"/>
      <c r="Z13" s="59"/>
      <c r="AA13" s="59"/>
      <c r="AB13" s="59"/>
      <c r="AC13" s="59"/>
      <c r="AD13" s="59"/>
      <c r="AE13" s="59"/>
      <c r="AF13" s="60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</row>
    <row r="14" spans="1:131" s="62" customFormat="1" ht="16.95" customHeight="1" thickBot="1">
      <c r="A14" s="58"/>
      <c r="B14" s="684"/>
      <c r="C14" s="685"/>
      <c r="D14" s="539"/>
      <c r="E14" s="540" t="s">
        <v>12</v>
      </c>
      <c r="F14" s="58"/>
      <c r="G14" s="58"/>
      <c r="H14" s="58"/>
      <c r="I14" s="541" t="s">
        <v>9</v>
      </c>
      <c r="J14" s="686">
        <f>SUM(J10:J12)</f>
        <v>88834.02</v>
      </c>
      <c r="K14" s="686">
        <f>SUM(K10:K12)</f>
        <v>355336.08</v>
      </c>
      <c r="L14" s="687"/>
      <c r="M14" s="541" t="s">
        <v>17</v>
      </c>
      <c r="N14" s="686">
        <f>SUM(N10:N12)</f>
        <v>59222.680000000008</v>
      </c>
      <c r="O14" s="4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30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</row>
    <row r="15" spans="1:131" s="20" customFormat="1" ht="4.95" customHeight="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1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</row>
    <row r="16" spans="1:131" s="5" customFormat="1" ht="16.2" thickBot="1">
      <c r="A16" s="21"/>
      <c r="B16" s="340"/>
      <c r="C16" s="340"/>
      <c r="D16" s="34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16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1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</row>
    <row r="17" spans="2:134" s="1" customFormat="1" ht="15.6" thickTop="1" thickBot="1">
      <c r="B17" s="544"/>
      <c r="C17" s="545"/>
      <c r="D17" s="545"/>
      <c r="E17" s="545"/>
      <c r="F17" s="545"/>
      <c r="G17" s="545"/>
      <c r="H17" s="545"/>
      <c r="I17" s="545"/>
      <c r="J17" s="545"/>
      <c r="K17" s="545"/>
      <c r="L17" s="545"/>
      <c r="M17" s="545"/>
      <c r="N17" s="546"/>
      <c r="R17" s="10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2:134" s="1" customFormat="1" ht="15.6" thickTop="1" thickBot="1">
      <c r="B18" s="341" t="s">
        <v>21</v>
      </c>
      <c r="C18" s="342"/>
      <c r="D18" s="547"/>
      <c r="N18" s="548"/>
      <c r="R18" s="10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2:134" s="1" customFormat="1" ht="6.9" customHeight="1" thickTop="1" thickBot="1">
      <c r="B19" s="343"/>
      <c r="C19" s="344"/>
      <c r="D19" s="549"/>
      <c r="N19" s="548"/>
      <c r="R19" s="10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2:134" s="1" customFormat="1" ht="17.399999999999999" thickTop="1" thickBot="1">
      <c r="B20" s="345" t="s">
        <v>97</v>
      </c>
      <c r="C20" s="346" t="s">
        <v>99</v>
      </c>
      <c r="D20" s="550"/>
      <c r="F20" s="21"/>
      <c r="G20" s="351"/>
      <c r="H20" s="351"/>
      <c r="I20" s="351"/>
      <c r="J20" s="351"/>
      <c r="K20" s="351"/>
      <c r="L20" s="351"/>
      <c r="M20" s="351"/>
      <c r="N20" s="548"/>
      <c r="R20" s="10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</row>
    <row r="21" spans="2:134" s="1" customFormat="1" ht="17.399999999999999" thickTop="1" thickBot="1">
      <c r="B21" s="347" t="s">
        <v>98</v>
      </c>
      <c r="C21" s="346" t="s">
        <v>100</v>
      </c>
      <c r="D21" s="551"/>
      <c r="F21" s="351"/>
      <c r="G21" s="351"/>
      <c r="H21" s="351"/>
      <c r="I21" s="351"/>
      <c r="J21" s="351"/>
      <c r="K21" s="351"/>
      <c r="L21" s="351"/>
      <c r="M21" s="351"/>
      <c r="N21" s="548"/>
      <c r="R21" s="10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</row>
    <row r="22" spans="2:134" s="1" customFormat="1" ht="15.6" thickTop="1" thickBot="1">
      <c r="B22" s="348"/>
      <c r="C22" s="349" t="s">
        <v>25</v>
      </c>
      <c r="D22" s="551"/>
      <c r="F22" s="351"/>
      <c r="G22" s="351"/>
      <c r="H22" s="351"/>
      <c r="I22" s="351"/>
      <c r="J22" s="351"/>
      <c r="K22" s="351"/>
      <c r="L22" s="351"/>
      <c r="M22" s="351"/>
      <c r="N22" s="548"/>
      <c r="AF22" s="350"/>
      <c r="AG22" s="350"/>
      <c r="AH22" s="350"/>
      <c r="AI22" s="351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</row>
    <row r="23" spans="2:134" s="1" customFormat="1" ht="15" thickTop="1" thickBot="1">
      <c r="B23" s="552"/>
      <c r="C23" s="553"/>
      <c r="D23" s="553"/>
      <c r="E23" s="553"/>
      <c r="F23" s="553"/>
      <c r="G23" s="553"/>
      <c r="H23" s="553"/>
      <c r="I23" s="553"/>
      <c r="J23" s="553"/>
      <c r="K23" s="553"/>
      <c r="L23" s="553"/>
      <c r="M23" s="553"/>
      <c r="N23" s="554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</row>
    <row r="24" spans="2:134" s="22" customFormat="1" ht="20.100000000000001" customHeight="1" thickTop="1">
      <c r="G24" s="1"/>
      <c r="H24" s="1"/>
      <c r="I24" s="1"/>
      <c r="J24" s="1"/>
      <c r="K24" s="1"/>
      <c r="L24" s="1"/>
      <c r="M24" s="1"/>
      <c r="N24" s="1"/>
      <c r="AF24" s="1"/>
      <c r="AG24" s="353"/>
      <c r="AH24" s="353"/>
      <c r="AI24" s="353"/>
      <c r="AJ24" s="353"/>
      <c r="AK24" s="353"/>
      <c r="AL24" s="353"/>
      <c r="AM24" s="353"/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353"/>
      <c r="BB24" s="353"/>
      <c r="BC24" s="353"/>
      <c r="BD24" s="353"/>
      <c r="BE24" s="353"/>
      <c r="BF24" s="353"/>
      <c r="BG24" s="353"/>
      <c r="BH24" s="353"/>
      <c r="BI24" s="353"/>
      <c r="BJ24" s="353"/>
      <c r="BK24" s="353"/>
      <c r="BL24" s="353"/>
      <c r="BM24" s="353"/>
      <c r="BN24" s="353"/>
      <c r="BO24" s="353"/>
      <c r="BP24" s="353"/>
      <c r="BQ24" s="353"/>
      <c r="BR24" s="353"/>
      <c r="BS24" s="353"/>
      <c r="BT24" s="353"/>
      <c r="BU24" s="353"/>
      <c r="BV24" s="353"/>
      <c r="BW24" s="353"/>
      <c r="BX24" s="353"/>
      <c r="BY24" s="353"/>
      <c r="BZ24" s="353"/>
      <c r="CA24" s="353"/>
      <c r="CB24" s="353"/>
      <c r="CC24" s="353"/>
      <c r="CD24" s="353"/>
      <c r="CE24" s="353"/>
      <c r="CF24" s="353"/>
      <c r="CG24" s="353"/>
      <c r="CH24" s="353"/>
      <c r="CI24" s="353"/>
      <c r="CJ24" s="353"/>
      <c r="CK24" s="353"/>
      <c r="CL24" s="353"/>
      <c r="CM24" s="353"/>
      <c r="CN24" s="353"/>
      <c r="CO24" s="353"/>
      <c r="CP24" s="353"/>
      <c r="CQ24" s="353"/>
      <c r="CR24" s="353"/>
      <c r="CS24" s="353"/>
      <c r="CT24" s="353"/>
      <c r="CU24" s="353"/>
      <c r="CV24" s="353"/>
      <c r="CW24" s="353"/>
      <c r="CX24" s="353"/>
      <c r="CY24" s="353"/>
      <c r="CZ24" s="353"/>
      <c r="DA24" s="353"/>
      <c r="DB24" s="353"/>
      <c r="DC24" s="353"/>
      <c r="DD24" s="353"/>
      <c r="DE24" s="353"/>
      <c r="DF24" s="353"/>
      <c r="DG24" s="353"/>
      <c r="DH24" s="353"/>
      <c r="DI24" s="353"/>
      <c r="DJ24" s="353"/>
      <c r="DK24" s="353"/>
      <c r="DL24" s="353"/>
      <c r="DM24" s="353"/>
      <c r="DN24" s="353"/>
      <c r="DO24" s="353"/>
      <c r="DP24" s="353"/>
      <c r="DQ24" s="353"/>
      <c r="DR24" s="353"/>
      <c r="DS24" s="353"/>
      <c r="DT24" s="353"/>
      <c r="DU24" s="353"/>
      <c r="DV24" s="353"/>
      <c r="DW24" s="353"/>
      <c r="DX24" s="353"/>
      <c r="DY24" s="353"/>
      <c r="DZ24" s="353"/>
      <c r="EA24" s="353"/>
    </row>
    <row r="25" spans="2:134" s="1" customFormat="1" ht="14.4" thickBot="1">
      <c r="B25" s="352" t="s">
        <v>92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</row>
    <row r="26" spans="2:134" s="1" customFormat="1" ht="102" customHeight="1" thickBot="1">
      <c r="P26" s="613" t="str">
        <f>+B2</f>
        <v>EXPD. CLILAB
2025/06</v>
      </c>
      <c r="Q26" s="614"/>
      <c r="R26" s="557" t="str">
        <f>+'Indicacions prèvies'!C2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S26" s="354"/>
      <c r="T26" s="354"/>
      <c r="U26" s="354"/>
      <c r="V26" s="354"/>
      <c r="W26" s="354"/>
      <c r="X26" s="354"/>
      <c r="Y26" s="354"/>
      <c r="Z26" s="354"/>
      <c r="AA26" s="354"/>
      <c r="AB26" s="354"/>
      <c r="AC26" s="354"/>
      <c r="AD26" s="354"/>
      <c r="AE26" s="354"/>
      <c r="AF26" s="354"/>
      <c r="AG26" s="355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</row>
    <row r="27" spans="2:134" s="1" customFormat="1" ht="31.2" thickBot="1">
      <c r="P27" s="558" t="s">
        <v>88</v>
      </c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60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</row>
    <row r="28" spans="2:134" s="1" customFormat="1" ht="18.600000000000001" thickBot="1">
      <c r="P28" s="561" t="s">
        <v>5</v>
      </c>
      <c r="Q28" s="562"/>
      <c r="R28" s="562"/>
      <c r="S28" s="562"/>
      <c r="T28" s="562"/>
      <c r="U28" s="562"/>
      <c r="V28" s="562"/>
      <c r="W28" s="562"/>
      <c r="X28" s="562"/>
      <c r="Y28" s="563"/>
      <c r="Z28" s="24"/>
      <c r="AA28" s="24"/>
      <c r="AB28" s="24"/>
      <c r="AC28" s="24"/>
      <c r="AD28" s="24"/>
      <c r="AE28" s="24"/>
      <c r="AF28" s="24"/>
      <c r="AG28" s="356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</row>
    <row r="29" spans="2:134" s="1" customFormat="1" ht="18.600000000000001" thickBot="1">
      <c r="P29" s="564" t="s">
        <v>33</v>
      </c>
      <c r="Q29" s="565"/>
      <c r="R29" s="565"/>
      <c r="S29" s="565"/>
      <c r="T29" s="565"/>
      <c r="U29" s="565"/>
      <c r="V29" s="565"/>
      <c r="W29" s="566"/>
      <c r="X29" s="688" t="s">
        <v>34</v>
      </c>
      <c r="Y29" s="358"/>
      <c r="Z29" s="567" t="s">
        <v>5</v>
      </c>
      <c r="AA29" s="359"/>
      <c r="AB29" s="359"/>
      <c r="AC29" s="359"/>
      <c r="AD29" s="360"/>
      <c r="AE29" s="361"/>
      <c r="AF29" s="362" t="s">
        <v>6</v>
      </c>
      <c r="AG29" s="36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</row>
    <row r="30" spans="2:134" s="1" customFormat="1" ht="14.4" thickBot="1">
      <c r="P30" s="568" t="s">
        <v>28</v>
      </c>
      <c r="Q30" s="569"/>
      <c r="R30" s="569" t="s">
        <v>29</v>
      </c>
      <c r="S30" s="569"/>
      <c r="T30" s="569" t="s">
        <v>30</v>
      </c>
      <c r="U30" s="569"/>
      <c r="V30" s="569" t="s">
        <v>31</v>
      </c>
      <c r="W30" s="570"/>
      <c r="X30" s="689" t="s">
        <v>32</v>
      </c>
      <c r="Y30" s="690"/>
      <c r="Z30" s="365" t="s">
        <v>114</v>
      </c>
      <c r="AA30" s="366"/>
      <c r="AB30" s="366"/>
      <c r="AC30" s="366"/>
      <c r="AD30" s="367"/>
      <c r="AE30" s="368"/>
      <c r="AF30" s="369" t="s">
        <v>115</v>
      </c>
      <c r="AG30" s="370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</row>
    <row r="31" spans="2:134" s="1" customFormat="1" ht="28.2" thickBot="1">
      <c r="P31" s="572" t="s">
        <v>20</v>
      </c>
      <c r="Q31" s="371" t="s">
        <v>36</v>
      </c>
      <c r="R31" s="371" t="s">
        <v>20</v>
      </c>
      <c r="S31" s="371" t="s">
        <v>36</v>
      </c>
      <c r="T31" s="371" t="s">
        <v>20</v>
      </c>
      <c r="U31" s="573" t="s">
        <v>36</v>
      </c>
      <c r="V31" s="371" t="s">
        <v>20</v>
      </c>
      <c r="W31" s="573" t="s">
        <v>36</v>
      </c>
      <c r="X31" s="574" t="s">
        <v>20</v>
      </c>
      <c r="Y31" s="575" t="s">
        <v>36</v>
      </c>
      <c r="Z31" s="576" t="s">
        <v>26</v>
      </c>
      <c r="AA31" s="372" t="s">
        <v>35</v>
      </c>
      <c r="AB31" s="373" t="s">
        <v>116</v>
      </c>
      <c r="AC31" s="374" t="s">
        <v>37</v>
      </c>
      <c r="AD31" s="375" t="s">
        <v>10</v>
      </c>
      <c r="AE31" s="376" t="s">
        <v>11</v>
      </c>
      <c r="AF31" s="377" t="s">
        <v>26</v>
      </c>
      <c r="AG31" s="378" t="s">
        <v>10</v>
      </c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</row>
    <row r="32" spans="2:134" s="691" customFormat="1" ht="16.95" customHeight="1" thickBot="1">
      <c r="P32" s="692">
        <f>+J14</f>
        <v>88834.02</v>
      </c>
      <c r="Q32" s="693">
        <v>0</v>
      </c>
      <c r="R32" s="694">
        <f>+J14</f>
        <v>88834.02</v>
      </c>
      <c r="S32" s="693">
        <v>0</v>
      </c>
      <c r="T32" s="694">
        <f>+J14</f>
        <v>88834.02</v>
      </c>
      <c r="U32" s="693"/>
      <c r="V32" s="694">
        <f>+J14</f>
        <v>88834.02</v>
      </c>
      <c r="W32" s="695">
        <f>+(P32+R32+T32+V32)*0.2</f>
        <v>71067.216</v>
      </c>
      <c r="X32" s="696">
        <f>+J14</f>
        <v>88834.02</v>
      </c>
      <c r="Y32" s="697">
        <f>+W32</f>
        <v>71067.216</v>
      </c>
      <c r="Z32" s="698">
        <f>+P32*$L$6</f>
        <v>355336.08</v>
      </c>
      <c r="AA32" s="699">
        <f>+Z32*0.2</f>
        <v>71067.216</v>
      </c>
      <c r="AB32" s="700">
        <f>X32</f>
        <v>88834.02</v>
      </c>
      <c r="AC32" s="701">
        <f>+AA32</f>
        <v>71067.216</v>
      </c>
      <c r="AD32" s="702">
        <f>+Z32+AA32+X32+Y32</f>
        <v>586304.53200000001</v>
      </c>
      <c r="AE32" s="703">
        <v>0.21</v>
      </c>
      <c r="AF32" s="698">
        <f>+Z32*AE32+Z32</f>
        <v>429956.6568</v>
      </c>
      <c r="AG32" s="704">
        <f>+AD32*(1+AE32)</f>
        <v>709428.48372000002</v>
      </c>
      <c r="AH32" s="705"/>
      <c r="AI32" s="705"/>
      <c r="AJ32" s="705"/>
      <c r="AK32" s="705"/>
      <c r="AL32" s="705"/>
      <c r="AM32" s="705"/>
      <c r="AN32" s="705"/>
      <c r="AO32" s="705"/>
      <c r="AP32" s="705"/>
      <c r="AQ32" s="705"/>
      <c r="AR32" s="705"/>
      <c r="AS32" s="705"/>
      <c r="AT32" s="705"/>
      <c r="AU32" s="705"/>
      <c r="AV32" s="705"/>
      <c r="AW32" s="705"/>
      <c r="AX32" s="705"/>
      <c r="AY32" s="705"/>
      <c r="AZ32" s="705"/>
      <c r="BA32" s="705"/>
      <c r="BB32" s="705"/>
      <c r="BC32" s="705"/>
      <c r="BD32" s="705"/>
      <c r="BE32" s="705"/>
      <c r="BF32" s="705"/>
      <c r="BG32" s="705"/>
      <c r="BH32" s="705"/>
      <c r="BI32" s="705"/>
      <c r="BJ32" s="705"/>
      <c r="BK32" s="705"/>
      <c r="BL32" s="705"/>
      <c r="BM32" s="705"/>
      <c r="BN32" s="705"/>
      <c r="BO32" s="705"/>
      <c r="BP32" s="705"/>
      <c r="BQ32" s="705"/>
      <c r="BR32" s="705"/>
      <c r="BS32" s="705"/>
      <c r="BT32" s="705"/>
      <c r="BU32" s="705"/>
      <c r="BV32" s="705"/>
      <c r="BW32" s="705"/>
      <c r="BX32" s="705"/>
      <c r="BY32" s="705"/>
      <c r="BZ32" s="705"/>
      <c r="CA32" s="705"/>
      <c r="CB32" s="705"/>
      <c r="CC32" s="705"/>
      <c r="CD32" s="705"/>
      <c r="CE32" s="705"/>
      <c r="CF32" s="705"/>
      <c r="CG32" s="705"/>
      <c r="CH32" s="705"/>
      <c r="CI32" s="705"/>
      <c r="CJ32" s="705"/>
      <c r="CK32" s="705"/>
      <c r="CL32" s="705"/>
      <c r="CM32" s="705"/>
      <c r="CN32" s="705"/>
      <c r="CO32" s="705"/>
      <c r="CP32" s="705"/>
      <c r="CQ32" s="705"/>
      <c r="CR32" s="705"/>
      <c r="CS32" s="705"/>
      <c r="CT32" s="705"/>
      <c r="CU32" s="705"/>
      <c r="CV32" s="705"/>
      <c r="CW32" s="705"/>
      <c r="CX32" s="705"/>
      <c r="CY32" s="705"/>
      <c r="CZ32" s="705"/>
      <c r="DA32" s="705"/>
      <c r="DB32" s="705"/>
      <c r="DC32" s="705"/>
      <c r="DD32" s="705"/>
      <c r="DE32" s="705"/>
      <c r="DF32" s="705"/>
      <c r="DG32" s="705"/>
      <c r="DH32" s="705"/>
      <c r="DI32" s="705"/>
      <c r="DJ32" s="705"/>
      <c r="DK32" s="705"/>
      <c r="DL32" s="705"/>
      <c r="DM32" s="705"/>
      <c r="DN32" s="705"/>
      <c r="DO32" s="705"/>
      <c r="DP32" s="705"/>
      <c r="DQ32" s="705"/>
      <c r="DR32" s="705"/>
      <c r="DS32" s="705"/>
      <c r="DT32" s="705"/>
      <c r="DU32" s="705"/>
      <c r="DV32" s="705"/>
      <c r="DW32" s="705"/>
      <c r="DX32" s="705"/>
      <c r="DY32" s="705"/>
      <c r="DZ32" s="705"/>
      <c r="EA32" s="705"/>
    </row>
    <row r="33" spans="16:131" s="1" customFormat="1" ht="4.95" customHeight="1"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</row>
    <row r="34" spans="16:131" s="1" customFormat="1" ht="49.5" customHeight="1">
      <c r="P34" s="586" t="s">
        <v>95</v>
      </c>
      <c r="Q34" s="586"/>
      <c r="R34" s="586"/>
      <c r="S34" s="586"/>
      <c r="T34" s="586"/>
      <c r="U34" s="586"/>
      <c r="V34" s="586"/>
      <c r="W34" s="586"/>
      <c r="X34" s="586"/>
      <c r="Y34" s="586"/>
      <c r="Z34" s="586"/>
      <c r="AA34" s="586"/>
      <c r="AB34" s="586"/>
      <c r="AC34" s="586"/>
      <c r="AD34" s="586"/>
      <c r="AE34" s="586"/>
      <c r="AF34" s="586"/>
      <c r="AG34" s="587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</row>
    <row r="35" spans="16:131" s="1" customFormat="1">
      <c r="P35" s="352" t="s">
        <v>92</v>
      </c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</row>
    <row r="36" spans="16:131" s="1" customFormat="1"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</row>
    <row r="37" spans="16:131" s="1" customFormat="1"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</row>
    <row r="38" spans="16:131" s="1" customFormat="1"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</row>
    <row r="39" spans="16:131" s="1" customFormat="1"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</row>
    <row r="40" spans="16:131" s="1" customFormat="1"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</row>
    <row r="41" spans="16:131" s="1" customFormat="1"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</row>
    <row r="42" spans="16:131" s="1" customFormat="1"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</row>
    <row r="43" spans="16:131" s="1" customFormat="1"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</row>
    <row r="44" spans="16:131" s="1" customFormat="1"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</row>
    <row r="45" spans="16:131" s="1" customFormat="1"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</row>
    <row r="46" spans="16:131" s="1" customFormat="1"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</row>
    <row r="47" spans="16:131" s="1" customFormat="1"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</row>
    <row r="48" spans="16:131" s="1" customFormat="1"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</row>
    <row r="49" spans="16:131" s="1" customFormat="1"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</row>
    <row r="50" spans="16:131" s="1" customFormat="1"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</row>
    <row r="51" spans="16:131" s="1" customFormat="1"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</row>
    <row r="52" spans="16:131" s="1" customFormat="1"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</row>
    <row r="53" spans="16:131" s="1" customFormat="1"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</row>
    <row r="54" spans="16:131" s="1" customFormat="1"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</row>
    <row r="55" spans="16:131" s="1" customFormat="1"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</row>
    <row r="56" spans="16:131" s="1" customFormat="1"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</row>
    <row r="57" spans="16:131" s="1" customFormat="1"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</row>
    <row r="58" spans="16:131" s="1" customFormat="1"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</row>
    <row r="59" spans="16:131" s="1" customFormat="1"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</row>
    <row r="60" spans="16:131" s="1" customFormat="1"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</row>
    <row r="61" spans="16:131" s="1" customFormat="1"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</row>
    <row r="62" spans="16:131" s="1" customFormat="1"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</row>
    <row r="63" spans="16:131" s="1" customFormat="1"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</row>
    <row r="64" spans="16:131" s="1" customFormat="1"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</row>
    <row r="65" spans="16:131" s="1" customFormat="1"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</row>
    <row r="66" spans="16:131" s="1" customFormat="1"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</row>
    <row r="67" spans="16:131" s="24" customFormat="1"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</row>
    <row r="68" spans="16:131" s="24" customFormat="1"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</row>
    <row r="69" spans="16:131" s="24" customFormat="1"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</row>
    <row r="70" spans="16:131" s="24" customFormat="1"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</row>
    <row r="71" spans="16:131" s="24" customFormat="1"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</row>
    <row r="72" spans="16:131" s="24" customFormat="1"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</row>
    <row r="73" spans="16:131" s="24" customFormat="1"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</row>
    <row r="74" spans="16:131" s="24" customFormat="1"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</row>
    <row r="75" spans="16:131" s="24" customFormat="1"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</row>
    <row r="76" spans="16:131" s="24" customFormat="1"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</row>
    <row r="77" spans="16:131" s="24" customFormat="1"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</row>
    <row r="78" spans="16:131" s="24" customFormat="1"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</row>
    <row r="79" spans="16:131" s="24" customFormat="1"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</row>
    <row r="80" spans="16:131" s="24" customFormat="1"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</row>
    <row r="81" spans="16:131" s="24" customFormat="1"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</row>
    <row r="82" spans="16:131" s="24" customFormat="1"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</row>
    <row r="83" spans="16:131" s="24" customFormat="1"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</row>
    <row r="84" spans="16:131" s="24" customFormat="1"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</row>
    <row r="85" spans="16:131" s="24" customFormat="1"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</row>
    <row r="86" spans="16:131" s="24" customFormat="1"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</row>
    <row r="87" spans="16:131" s="24" customFormat="1"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</row>
    <row r="88" spans="16:131" s="24" customFormat="1"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</row>
    <row r="89" spans="16:131" s="24" customFormat="1"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</row>
    <row r="90" spans="16:131" s="24" customFormat="1"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</row>
    <row r="91" spans="16:131" s="24" customFormat="1"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</row>
    <row r="92" spans="16:131" s="24" customFormat="1"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</row>
    <row r="93" spans="16:131" s="24" customFormat="1"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</row>
    <row r="94" spans="16:131" s="24" customFormat="1"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</row>
    <row r="95" spans="16:131" s="24" customFormat="1"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</row>
    <row r="96" spans="16:131" s="24" customFormat="1"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</row>
    <row r="97" spans="16:131" s="24" customFormat="1"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</row>
    <row r="98" spans="16:131" s="24" customFormat="1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</row>
    <row r="99" spans="16:131" s="24" customFormat="1"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</row>
    <row r="100" spans="16:131" s="24" customFormat="1"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</row>
    <row r="101" spans="16:131" s="24" customFormat="1"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</row>
    <row r="102" spans="16:131" s="24" customFormat="1"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</row>
    <row r="103" spans="16:131" s="24" customFormat="1"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</row>
    <row r="104" spans="16:131" s="24" customFormat="1"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</row>
    <row r="105" spans="16:131" s="24" customFormat="1"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</row>
    <row r="106" spans="16:131" s="24" customFormat="1"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</row>
    <row r="107" spans="16:131" s="24" customFormat="1"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</row>
    <row r="108" spans="16:131" s="24" customFormat="1"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</row>
    <row r="109" spans="16:131" s="24" customFormat="1"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</row>
    <row r="110" spans="16:131" s="24" customFormat="1"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</row>
    <row r="111" spans="16:131" s="24" customFormat="1"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</row>
    <row r="112" spans="16:131" s="24" customFormat="1"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</row>
    <row r="113" spans="16:131" s="24" customFormat="1"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</row>
    <row r="114" spans="16:131" s="24" customFormat="1"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</row>
    <row r="115" spans="16:131" s="24" customFormat="1"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</row>
    <row r="116" spans="16:131" s="24" customFormat="1"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</row>
    <row r="117" spans="16:131" s="24" customFormat="1"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</row>
    <row r="118" spans="16:131" s="24" customFormat="1"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</row>
    <row r="119" spans="16:131" s="24" customFormat="1"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</row>
    <row r="120" spans="16:131" s="24" customFormat="1"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</row>
    <row r="121" spans="16:131" s="24" customFormat="1"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</row>
    <row r="122" spans="16:131" s="24" customFormat="1"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</row>
    <row r="123" spans="16:131" s="24" customFormat="1"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</row>
    <row r="124" spans="16:131" s="24" customFormat="1"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</row>
    <row r="125" spans="16:131" s="24" customFormat="1"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</row>
    <row r="126" spans="16:131" s="24" customFormat="1"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</row>
    <row r="127" spans="16:131" s="24" customFormat="1"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</row>
    <row r="128" spans="16:131" s="24" customFormat="1"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</row>
    <row r="129" spans="16:131" s="24" customFormat="1"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</row>
    <row r="130" spans="16:131" s="24" customFormat="1"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</row>
    <row r="131" spans="16:131" s="24" customFormat="1"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</row>
    <row r="132" spans="16:131" s="24" customFormat="1"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</row>
    <row r="133" spans="16:131" s="24" customFormat="1"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</row>
    <row r="134" spans="16:131" s="24" customFormat="1"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</row>
    <row r="135" spans="16:131" s="24" customFormat="1"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</row>
    <row r="136" spans="16:131" s="24" customFormat="1"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</row>
    <row r="137" spans="16:131" s="24" customFormat="1"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</row>
    <row r="138" spans="16:131" s="24" customFormat="1"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</row>
    <row r="139" spans="16:131" s="24" customFormat="1"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</row>
    <row r="140" spans="16:131" s="24" customFormat="1"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</row>
    <row r="141" spans="16:131" s="24" customFormat="1"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</row>
    <row r="142" spans="16:131" s="24" customFormat="1"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</row>
    <row r="143" spans="16:131" s="24" customFormat="1"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</row>
    <row r="144" spans="16:131" s="24" customFormat="1"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</row>
    <row r="145" spans="16:131" s="24" customFormat="1"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</row>
    <row r="146" spans="16:131" s="24" customFormat="1"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</row>
    <row r="147" spans="16:131" s="24" customFormat="1"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</row>
    <row r="148" spans="16:131" s="24" customFormat="1"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</row>
    <row r="149" spans="16:131" s="24" customFormat="1"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</row>
    <row r="150" spans="16:131" s="24" customFormat="1"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</row>
    <row r="151" spans="16:131" s="24" customFormat="1"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</row>
    <row r="152" spans="16:131" s="24" customFormat="1"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</row>
    <row r="153" spans="16:131" s="24" customFormat="1"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</row>
    <row r="154" spans="16:131" s="24" customFormat="1"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</row>
    <row r="155" spans="16:131" s="24" customFormat="1"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</row>
    <row r="156" spans="16:131" s="24" customFormat="1"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</row>
    <row r="157" spans="16:131" s="24" customFormat="1"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</row>
    <row r="158" spans="16:131" s="24" customFormat="1"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</row>
    <row r="159" spans="16:131" s="24" customFormat="1"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</row>
    <row r="160" spans="16:131" s="24" customFormat="1"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</row>
    <row r="161" spans="16:131" s="24" customFormat="1"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</row>
    <row r="162" spans="16:131" s="24" customFormat="1"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</row>
    <row r="163" spans="16:131" s="24" customFormat="1"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</row>
    <row r="164" spans="16:131" s="24" customFormat="1"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</row>
    <row r="165" spans="16:131" s="24" customFormat="1"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</row>
    <row r="166" spans="16:131" s="24" customFormat="1"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</row>
    <row r="167" spans="16:131" s="24" customFormat="1"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</row>
    <row r="168" spans="16:131" s="24" customFormat="1"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</row>
    <row r="169" spans="16:131" s="24" customFormat="1"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</row>
    <row r="170" spans="16:131" s="24" customFormat="1"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</row>
    <row r="171" spans="16:131" s="24" customFormat="1"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</row>
    <row r="172" spans="16:131" s="24" customFormat="1"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</row>
    <row r="173" spans="16:131" s="24" customFormat="1"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</row>
    <row r="174" spans="16:131" s="24" customFormat="1"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</row>
    <row r="175" spans="16:131" s="24" customFormat="1"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</row>
    <row r="176" spans="16:131" s="24" customFormat="1"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</row>
    <row r="177" spans="16:131" s="24" customFormat="1"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</row>
    <row r="178" spans="16:131" s="24" customFormat="1"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</row>
    <row r="179" spans="16:131" s="24" customFormat="1"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</row>
    <row r="180" spans="16:131" s="24" customFormat="1"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</row>
    <row r="181" spans="16:131" s="24" customFormat="1"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</row>
    <row r="182" spans="16:131" s="24" customFormat="1"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</row>
    <row r="183" spans="16:131" s="24" customFormat="1"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</row>
    <row r="184" spans="16:131" s="24" customFormat="1"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</row>
    <row r="185" spans="16:131" s="24" customFormat="1"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</row>
    <row r="186" spans="16:131" s="24" customFormat="1"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</row>
    <row r="187" spans="16:131" s="24" customFormat="1"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</row>
    <row r="188" spans="16:131" s="24" customFormat="1"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</row>
    <row r="189" spans="16:131" s="24" customFormat="1"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</row>
    <row r="190" spans="16:131" s="24" customFormat="1"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</row>
    <row r="191" spans="16:131" s="24" customFormat="1"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</row>
    <row r="192" spans="16:131" s="24" customFormat="1"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</row>
    <row r="193" spans="16:131" s="24" customFormat="1"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</row>
    <row r="194" spans="16:131" s="24" customFormat="1"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</row>
    <row r="195" spans="16:131" s="24" customFormat="1"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</row>
    <row r="196" spans="16:131" s="24" customFormat="1"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</row>
    <row r="197" spans="16:131" s="24" customFormat="1"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</row>
    <row r="198" spans="16:131" s="24" customFormat="1"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</row>
    <row r="199" spans="16:131" s="24" customFormat="1"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</row>
    <row r="200" spans="16:131" s="24" customFormat="1"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</row>
    <row r="201" spans="16:131" s="24" customFormat="1"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</row>
    <row r="202" spans="16:131" s="24" customFormat="1"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</row>
    <row r="203" spans="16:131" s="24" customFormat="1"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</row>
    <row r="204" spans="16:131" s="24" customFormat="1"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</row>
    <row r="205" spans="16:131" s="24" customFormat="1"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</row>
    <row r="206" spans="16:131" s="24" customFormat="1"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</row>
    <row r="207" spans="16:131" s="24" customFormat="1"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</row>
    <row r="208" spans="16:131" s="24" customFormat="1"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</row>
    <row r="209" spans="16:131" s="24" customFormat="1"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</row>
    <row r="210" spans="16:131" s="24" customFormat="1"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</row>
    <row r="211" spans="16:131" s="24" customFormat="1"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</row>
    <row r="212" spans="16:131" s="24" customFormat="1"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</row>
    <row r="213" spans="16:131" s="24" customFormat="1"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</row>
    <row r="214" spans="16:131" s="24" customFormat="1"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</row>
    <row r="215" spans="16:131" s="24" customFormat="1"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</row>
    <row r="216" spans="16:131" s="24" customFormat="1"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</row>
    <row r="217" spans="16:131" s="24" customFormat="1"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</row>
    <row r="218" spans="16:131" s="24" customFormat="1"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</row>
    <row r="219" spans="16:131" s="24" customFormat="1"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</row>
    <row r="220" spans="16:131" s="24" customFormat="1"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</row>
    <row r="221" spans="16:131" s="24" customFormat="1"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</row>
    <row r="222" spans="16:131" s="24" customFormat="1"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</row>
    <row r="223" spans="16:131" s="24" customFormat="1"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</row>
    <row r="224" spans="16:131" s="24" customFormat="1"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</row>
    <row r="225" spans="16:131" s="24" customFormat="1"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</row>
    <row r="226" spans="16:131" s="24" customFormat="1"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</row>
    <row r="227" spans="16:131" s="24" customFormat="1"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</row>
    <row r="228" spans="16:131" s="24" customFormat="1"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</row>
    <row r="229" spans="16:131" s="24" customFormat="1"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</row>
    <row r="230" spans="16:131" s="24" customFormat="1"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</row>
    <row r="231" spans="16:131" s="24" customFormat="1"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</row>
    <row r="232" spans="16:131" s="24" customFormat="1"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</row>
    <row r="233" spans="16:131" s="24" customFormat="1"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</row>
    <row r="234" spans="16:131" s="24" customFormat="1"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</row>
    <row r="235" spans="16:131" s="24" customFormat="1"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</row>
    <row r="236" spans="16:131" s="24" customFormat="1"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</row>
    <row r="237" spans="16:131" s="24" customFormat="1"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</row>
    <row r="238" spans="16:131" s="24" customFormat="1"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</row>
    <row r="239" spans="16:131" s="24" customFormat="1"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</row>
    <row r="240" spans="16:131" s="24" customFormat="1"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</row>
    <row r="241" spans="16:131" s="24" customFormat="1"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</row>
    <row r="242" spans="16:131" s="24" customFormat="1"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</row>
    <row r="243" spans="16:131" s="24" customFormat="1"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</row>
    <row r="244" spans="16:131" s="24" customFormat="1"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</row>
    <row r="245" spans="16:131" s="24" customFormat="1"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</row>
    <row r="246" spans="16:131" s="24" customFormat="1"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</row>
    <row r="247" spans="16:131" s="24" customFormat="1"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</row>
    <row r="248" spans="16:131" s="24" customFormat="1"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</row>
    <row r="249" spans="16:131" s="24" customFormat="1"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</row>
    <row r="250" spans="16:131" s="24" customFormat="1"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</row>
    <row r="251" spans="16:131" s="24" customFormat="1"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</row>
    <row r="252" spans="16:131" s="24" customFormat="1"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</row>
    <row r="253" spans="16:131" s="24" customFormat="1"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</row>
    <row r="254" spans="16:131" s="24" customFormat="1"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</row>
    <row r="255" spans="16:131" s="24" customFormat="1"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</row>
    <row r="256" spans="16:131" s="24" customFormat="1"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</row>
    <row r="257" spans="16:131" s="24" customFormat="1"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</row>
    <row r="258" spans="16:131" s="24" customFormat="1"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</row>
    <row r="259" spans="16:131" s="24" customFormat="1"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</row>
    <row r="260" spans="16:131" s="24" customFormat="1"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</row>
    <row r="261" spans="16:131" s="24" customFormat="1"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</row>
    <row r="262" spans="16:131" s="24" customFormat="1"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</row>
    <row r="263" spans="16:131" s="24" customFormat="1"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</row>
    <row r="264" spans="16:131" s="24" customFormat="1"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</row>
    <row r="265" spans="16:131" s="24" customFormat="1"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</row>
    <row r="266" spans="16:131" s="24" customFormat="1"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</row>
    <row r="267" spans="16:131" s="24" customFormat="1"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</row>
    <row r="268" spans="16:131" s="24" customFormat="1"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</row>
    <row r="269" spans="16:131" s="24" customFormat="1"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</row>
    <row r="270" spans="16:131" s="24" customFormat="1"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</row>
    <row r="271" spans="16:131" s="24" customFormat="1"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</row>
    <row r="272" spans="16:131" s="24" customFormat="1"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</row>
    <row r="273" spans="16:131" s="24" customFormat="1"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</row>
    <row r="274" spans="16:131" s="24" customFormat="1"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</row>
    <row r="275" spans="16:131" s="24" customFormat="1"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</row>
    <row r="276" spans="16:131" s="24" customFormat="1"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</row>
    <row r="277" spans="16:131" s="24" customFormat="1"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</row>
    <row r="278" spans="16:131" s="24" customFormat="1"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</row>
    <row r="279" spans="16:131" s="24" customFormat="1"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</row>
    <row r="280" spans="16:131" s="24" customFormat="1"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</row>
    <row r="281" spans="16:131" s="24" customFormat="1"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</row>
    <row r="282" spans="16:131" s="24" customFormat="1"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</row>
    <row r="283" spans="16:131" s="24" customFormat="1"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</row>
    <row r="284" spans="16:131" s="24" customFormat="1"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</row>
    <row r="285" spans="16:131" s="24" customFormat="1"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</row>
    <row r="286" spans="16:131" s="24" customFormat="1"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</row>
    <row r="287" spans="16:131" s="24" customFormat="1"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</row>
    <row r="288" spans="16:131" s="24" customFormat="1"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</row>
    <row r="289" spans="16:131" s="24" customFormat="1"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</row>
    <row r="290" spans="16:131" s="24" customFormat="1"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</row>
    <row r="291" spans="16:131" s="24" customFormat="1"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</row>
    <row r="292" spans="16:131" s="24" customFormat="1"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</row>
    <row r="293" spans="16:131" s="24" customFormat="1"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</row>
    <row r="294" spans="16:131" s="24" customFormat="1"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</row>
    <row r="295" spans="16:131" s="24" customFormat="1"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</row>
    <row r="296" spans="16:131" s="24" customFormat="1"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</row>
    <row r="297" spans="16:131" s="24" customFormat="1"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</row>
    <row r="298" spans="16:131" s="24" customFormat="1"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</row>
    <row r="299" spans="16:131" s="24" customFormat="1"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</row>
    <row r="300" spans="16:131" s="24" customFormat="1"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</row>
    <row r="301" spans="16:131" s="24" customFormat="1"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</row>
    <row r="302" spans="16:131" s="24" customFormat="1"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</row>
    <row r="303" spans="16:131" s="24" customFormat="1"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</row>
    <row r="304" spans="16:131" s="24" customFormat="1"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</row>
    <row r="305" spans="16:131" s="24" customFormat="1"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</row>
    <row r="306" spans="16:131" s="24" customFormat="1"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</row>
    <row r="307" spans="16:131" s="24" customFormat="1"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</row>
    <row r="308" spans="16:131" s="24" customFormat="1"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</row>
    <row r="309" spans="16:131" s="24" customFormat="1"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</row>
    <row r="310" spans="16:131" s="24" customFormat="1"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</row>
    <row r="311" spans="16:131" s="24" customFormat="1"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</row>
    <row r="312" spans="16:131" s="24" customFormat="1"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</row>
    <row r="313" spans="16:131" s="24" customFormat="1"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</row>
    <row r="314" spans="16:131" s="24" customFormat="1"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</row>
    <row r="315" spans="16:131" s="24" customFormat="1"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</row>
    <row r="316" spans="16:131" s="24" customFormat="1"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</row>
    <row r="317" spans="16:131" s="24" customFormat="1"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</row>
    <row r="318" spans="16:131" s="24" customFormat="1"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</row>
    <row r="319" spans="16:131" s="24" customFormat="1"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</row>
    <row r="320" spans="16:131" s="24" customFormat="1"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</row>
    <row r="321" spans="16:131" s="24" customFormat="1"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</row>
    <row r="322" spans="16:131" s="24" customFormat="1"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</row>
    <row r="323" spans="16:131" s="24" customFormat="1"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</row>
    <row r="324" spans="16:131" s="24" customFormat="1"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</row>
    <row r="325" spans="16:131" s="24" customFormat="1"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</row>
    <row r="326" spans="16:131" s="24" customFormat="1"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</row>
    <row r="327" spans="16:131" s="24" customFormat="1"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</row>
    <row r="328" spans="16:131" s="24" customFormat="1"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</row>
    <row r="329" spans="16:131" s="24" customFormat="1"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</row>
    <row r="330" spans="16:131" s="24" customFormat="1"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</row>
    <row r="331" spans="16:131" s="24" customFormat="1"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</row>
    <row r="332" spans="16:131" s="24" customFormat="1"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</row>
    <row r="333" spans="16:131" s="24" customFormat="1"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</row>
    <row r="334" spans="16:131" s="24" customFormat="1"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</row>
    <row r="335" spans="16:131" s="24" customFormat="1"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</row>
    <row r="336" spans="16:131" s="24" customFormat="1"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</row>
    <row r="337" spans="16:131" s="24" customFormat="1"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</row>
    <row r="338" spans="16:131" s="24" customFormat="1"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</row>
    <row r="339" spans="16:131" s="24" customFormat="1"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</row>
    <row r="340" spans="16:131" s="24" customFormat="1"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</row>
    <row r="341" spans="16:131" s="24" customFormat="1"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</row>
    <row r="342" spans="16:131" s="24" customFormat="1"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</row>
    <row r="343" spans="16:131" s="24" customFormat="1"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</row>
    <row r="344" spans="16:131" s="24" customFormat="1"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</row>
    <row r="345" spans="16:131" s="24" customFormat="1"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</row>
    <row r="346" spans="16:131" s="24" customFormat="1"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</row>
    <row r="347" spans="16:131" s="24" customFormat="1"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</row>
    <row r="348" spans="16:131" s="24" customFormat="1"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</row>
    <row r="349" spans="16:131" s="24" customFormat="1"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</row>
    <row r="350" spans="16:131" s="24" customFormat="1"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</row>
    <row r="351" spans="16:131" s="24" customFormat="1"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</row>
    <row r="352" spans="16:131" s="24" customFormat="1"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</row>
    <row r="353" spans="16:131" s="24" customFormat="1"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</row>
    <row r="354" spans="16:131" s="24" customFormat="1"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</row>
    <row r="355" spans="16:131" s="24" customFormat="1"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</row>
    <row r="356" spans="16:131" s="24" customFormat="1"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</row>
    <row r="357" spans="16:131" s="24" customFormat="1"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</row>
    <row r="358" spans="16:131" s="24" customFormat="1"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</row>
    <row r="359" spans="16:131" s="24" customFormat="1"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</row>
    <row r="360" spans="16:131" s="24" customFormat="1"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</row>
    <row r="361" spans="16:131" s="24" customFormat="1"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</row>
    <row r="362" spans="16:131" s="24" customFormat="1"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</row>
    <row r="363" spans="16:131" s="24" customFormat="1"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</row>
    <row r="364" spans="16:131" s="24" customFormat="1"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</row>
    <row r="365" spans="16:131" s="24" customFormat="1"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</row>
    <row r="366" spans="16:131" s="24" customFormat="1"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</row>
    <row r="367" spans="16:131" s="24" customFormat="1"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</row>
    <row r="368" spans="16:131" s="24" customFormat="1"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</row>
    <row r="369" spans="16:131" s="24" customFormat="1"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</row>
    <row r="370" spans="16:131" s="24" customFormat="1"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</row>
    <row r="371" spans="16:131" s="24" customFormat="1"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</row>
    <row r="372" spans="16:131" s="24" customFormat="1"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</row>
    <row r="373" spans="16:131" s="24" customFormat="1"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</row>
    <row r="374" spans="16:131" s="24" customFormat="1"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</row>
    <row r="375" spans="16:131" s="24" customFormat="1"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</row>
    <row r="376" spans="16:131" s="24" customFormat="1"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</row>
    <row r="377" spans="16:131" s="24" customFormat="1"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</row>
    <row r="378" spans="16:131" s="24" customFormat="1"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</row>
    <row r="379" spans="16:131" s="24" customFormat="1"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</row>
    <row r="380" spans="16:131" s="24" customFormat="1"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</row>
    <row r="381" spans="16:131" s="24" customFormat="1"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</row>
    <row r="382" spans="16:131" s="24" customFormat="1"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</row>
    <row r="383" spans="16:131" s="24" customFormat="1"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</row>
    <row r="384" spans="16:131" s="24" customFormat="1"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</row>
    <row r="385" spans="16:131" s="24" customFormat="1"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</row>
    <row r="386" spans="16:131" s="24" customFormat="1"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</row>
    <row r="387" spans="16:131" s="24" customFormat="1"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</row>
    <row r="388" spans="16:131" s="24" customFormat="1"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</row>
    <row r="389" spans="16:131" s="24" customFormat="1"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</row>
    <row r="390" spans="16:131" s="24" customFormat="1"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</row>
    <row r="391" spans="16:131" s="24" customFormat="1"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</row>
    <row r="392" spans="16:131" s="24" customFormat="1"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</row>
    <row r="393" spans="16:131" s="24" customFormat="1"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</row>
    <row r="394" spans="16:131" s="24" customFormat="1"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</row>
    <row r="395" spans="16:131" s="24" customFormat="1"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</row>
    <row r="396" spans="16:131" s="24" customFormat="1"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</row>
    <row r="397" spans="16:131" s="24" customFormat="1"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</row>
    <row r="398" spans="16:131" s="24" customFormat="1"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</row>
    <row r="399" spans="16:131" s="24" customFormat="1"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</row>
    <row r="400" spans="16:131" s="24" customFormat="1"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</row>
    <row r="401" spans="16:131" s="24" customFormat="1"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</row>
    <row r="402" spans="16:131" s="24" customFormat="1"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</row>
    <row r="403" spans="16:131" s="24" customFormat="1"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</row>
    <row r="404" spans="16:131" s="24" customFormat="1"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</row>
    <row r="405" spans="16:131" s="24" customFormat="1"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</row>
    <row r="406" spans="16:131" s="24" customFormat="1"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</row>
    <row r="407" spans="16:131" s="24" customFormat="1"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</row>
    <row r="408" spans="16:131" s="24" customFormat="1"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</row>
    <row r="409" spans="16:131" s="24" customFormat="1"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</row>
    <row r="410" spans="16:131" s="24" customFormat="1"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</row>
    <row r="411" spans="16:131" s="24" customFormat="1"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</row>
    <row r="412" spans="16:131" s="24" customFormat="1"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</row>
    <row r="413" spans="16:131" s="24" customFormat="1"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</row>
    <row r="414" spans="16:131" s="24" customFormat="1"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</row>
    <row r="415" spans="16:131" s="24" customFormat="1"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</row>
    <row r="416" spans="16:131" s="24" customFormat="1"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</row>
    <row r="417" spans="16:131" s="24" customFormat="1"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</row>
    <row r="418" spans="16:131" s="24" customFormat="1"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</row>
    <row r="419" spans="16:131" s="24" customFormat="1"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</row>
    <row r="420" spans="16:131" s="24" customFormat="1"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</row>
    <row r="421" spans="16:131" s="24" customFormat="1"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</row>
    <row r="422" spans="16:131" s="24" customFormat="1"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</row>
    <row r="423" spans="16:131" s="24" customFormat="1"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</row>
    <row r="424" spans="16:131" s="24" customFormat="1"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</row>
    <row r="425" spans="16:131" s="24" customFormat="1"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</row>
    <row r="426" spans="16:131" s="24" customFormat="1"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</row>
    <row r="427" spans="16:131" s="24" customFormat="1"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</row>
    <row r="428" spans="16:131" s="24" customFormat="1"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</row>
    <row r="429" spans="16:131" s="24" customFormat="1"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</row>
    <row r="430" spans="16:131" s="24" customFormat="1"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</row>
    <row r="431" spans="16:131" s="24" customFormat="1"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</row>
    <row r="432" spans="16:131" s="24" customFormat="1"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</row>
    <row r="433" spans="16:131" s="24" customFormat="1"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</row>
    <row r="434" spans="16:131" s="24" customFormat="1"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</row>
    <row r="435" spans="16:131" s="24" customFormat="1"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</row>
    <row r="436" spans="16:131" s="24" customFormat="1"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</row>
    <row r="437" spans="16:131" s="24" customFormat="1"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</row>
    <row r="438" spans="16:131" s="24" customFormat="1"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</row>
    <row r="439" spans="16:131" s="24" customFormat="1"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</row>
    <row r="440" spans="16:131" s="24" customFormat="1"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</row>
    <row r="441" spans="16:131" s="24" customFormat="1"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</row>
    <row r="442" spans="16:131" s="24" customFormat="1"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</row>
    <row r="443" spans="16:131" s="24" customFormat="1"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</row>
    <row r="444" spans="16:131" s="24" customFormat="1"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</row>
    <row r="445" spans="16:131" s="24" customFormat="1"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</row>
    <row r="446" spans="16:131" s="24" customFormat="1"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</row>
    <row r="447" spans="16:131" s="24" customFormat="1"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</row>
    <row r="448" spans="16:131" s="24" customFormat="1"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</row>
    <row r="449" spans="16:131" s="24" customFormat="1"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</row>
    <row r="450" spans="16:131" s="24" customFormat="1"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</row>
    <row r="451" spans="16:131" s="24" customFormat="1"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</row>
    <row r="452" spans="16:131" s="24" customFormat="1"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</row>
    <row r="453" spans="16:131" s="24" customFormat="1"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</row>
    <row r="454" spans="16:131" s="24" customFormat="1"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</row>
    <row r="455" spans="16:131" s="24" customFormat="1"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</row>
    <row r="456" spans="16:131" s="24" customFormat="1"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</row>
    <row r="457" spans="16:131" s="24" customFormat="1"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</row>
    <row r="458" spans="16:131" s="24" customFormat="1"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</row>
    <row r="459" spans="16:131" s="24" customFormat="1"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</row>
    <row r="460" spans="16:131" s="24" customFormat="1"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</row>
    <row r="461" spans="16:131" s="24" customFormat="1"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</row>
    <row r="462" spans="16:131" s="24" customFormat="1"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</row>
    <row r="463" spans="16:131" s="24" customFormat="1"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</row>
    <row r="464" spans="16:131" s="24" customFormat="1"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</row>
    <row r="465" spans="16:131" s="24" customFormat="1"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</row>
    <row r="466" spans="16:131" s="24" customFormat="1"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</row>
    <row r="467" spans="16:131" s="24" customFormat="1"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</row>
    <row r="468" spans="16:131" s="24" customFormat="1"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</row>
    <row r="469" spans="16:131" s="24" customFormat="1"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</row>
    <row r="470" spans="16:131" s="24" customFormat="1"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</row>
    <row r="471" spans="16:131" s="24" customFormat="1"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</row>
    <row r="472" spans="16:131" s="24" customFormat="1"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</row>
    <row r="473" spans="16:131" s="24" customFormat="1"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</row>
    <row r="474" spans="16:131" s="24" customFormat="1"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</row>
    <row r="475" spans="16:131" s="24" customFormat="1"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</row>
    <row r="476" spans="16:131" s="24" customFormat="1"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</row>
    <row r="477" spans="16:131" s="24" customFormat="1"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</row>
    <row r="478" spans="16:131" s="24" customFormat="1"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</row>
    <row r="479" spans="16:131" s="24" customFormat="1"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</row>
    <row r="480" spans="16:131" s="24" customFormat="1"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</row>
    <row r="481" spans="16:131" s="24" customFormat="1"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</row>
    <row r="482" spans="16:131" s="24" customFormat="1"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</row>
    <row r="483" spans="16:131" s="24" customFormat="1"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</row>
    <row r="484" spans="16:131" s="24" customFormat="1"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</row>
    <row r="485" spans="16:131" s="24" customFormat="1"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</row>
    <row r="486" spans="16:131" s="24" customFormat="1"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</row>
    <row r="487" spans="16:131" s="24" customFormat="1"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</row>
    <row r="488" spans="16:131" s="24" customFormat="1"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</row>
    <row r="489" spans="16:131" s="24" customFormat="1"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</row>
    <row r="490" spans="16:131" s="24" customFormat="1"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</row>
    <row r="491" spans="16:131" s="24" customFormat="1"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</row>
    <row r="492" spans="16:131" s="24" customFormat="1"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</row>
    <row r="493" spans="16:131" s="24" customFormat="1"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</row>
    <row r="494" spans="16:131" s="24" customFormat="1"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</row>
    <row r="495" spans="16:131" s="24" customFormat="1"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</row>
    <row r="496" spans="16:131" s="24" customFormat="1"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</row>
    <row r="497" spans="16:131" s="24" customFormat="1"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</row>
    <row r="498" spans="16:131" s="24" customFormat="1"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</row>
    <row r="499" spans="16:131" s="24" customFormat="1"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</row>
    <row r="500" spans="16:131" s="24" customFormat="1"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</row>
    <row r="501" spans="16:131" s="24" customFormat="1"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</row>
    <row r="502" spans="16:131" s="24" customFormat="1"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</row>
    <row r="503" spans="16:131" s="24" customFormat="1"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</row>
    <row r="504" spans="16:131" s="24" customFormat="1"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</row>
    <row r="505" spans="16:131" s="24" customFormat="1"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</row>
    <row r="506" spans="16:131" s="24" customFormat="1"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</row>
    <row r="507" spans="16:131" s="24" customFormat="1"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</row>
    <row r="508" spans="16:131" s="24" customFormat="1"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</row>
    <row r="509" spans="16:131" s="24" customFormat="1"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</row>
    <row r="510" spans="16:131" s="24" customFormat="1"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</row>
    <row r="511" spans="16:131" s="24" customFormat="1"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</row>
    <row r="512" spans="16:131" s="24" customFormat="1"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</row>
    <row r="513" spans="16:131" s="24" customFormat="1"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</row>
    <row r="514" spans="16:131" s="24" customFormat="1"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</row>
    <row r="515" spans="16:131" s="24" customFormat="1"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</row>
    <row r="516" spans="16:131" s="24" customFormat="1"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</row>
    <row r="517" spans="16:131" s="24" customFormat="1"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</row>
    <row r="518" spans="16:131" s="24" customFormat="1"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</row>
    <row r="519" spans="16:131" s="24" customFormat="1"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</row>
    <row r="520" spans="16:131" s="24" customFormat="1"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</row>
    <row r="521" spans="16:131" s="24" customFormat="1"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</row>
    <row r="522" spans="16:131" s="24" customFormat="1"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</row>
    <row r="523" spans="16:131" s="24" customFormat="1"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</row>
    <row r="524" spans="16:131" s="24" customFormat="1"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</row>
    <row r="525" spans="16:131" s="24" customFormat="1"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</row>
    <row r="526" spans="16:131" s="24" customFormat="1"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</row>
    <row r="527" spans="16:131" s="24" customFormat="1"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</row>
    <row r="528" spans="16:131" s="24" customFormat="1"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</row>
    <row r="529" spans="16:131" s="24" customFormat="1"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</row>
    <row r="530" spans="16:131" s="24" customFormat="1"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</row>
    <row r="531" spans="16:131" s="24" customFormat="1"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</row>
    <row r="532" spans="16:131" s="24" customFormat="1"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</row>
    <row r="533" spans="16:131" s="24" customFormat="1"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</row>
    <row r="534" spans="16:131" s="24" customFormat="1"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</row>
    <row r="535" spans="16:131" s="24" customFormat="1"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</row>
    <row r="536" spans="16:131" s="24" customFormat="1"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</row>
    <row r="537" spans="16:131" s="24" customFormat="1"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</row>
    <row r="538" spans="16:131" s="24" customFormat="1"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</row>
    <row r="539" spans="16:131" s="24" customFormat="1"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</row>
    <row r="540" spans="16:131" s="24" customFormat="1"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</row>
    <row r="541" spans="16:131" s="24" customFormat="1"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</row>
    <row r="542" spans="16:131" s="24" customFormat="1"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</row>
    <row r="543" spans="16:131" s="24" customFormat="1"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</row>
    <row r="544" spans="16:131" s="24" customFormat="1"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</row>
    <row r="545" spans="16:131" s="24" customFormat="1"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</row>
    <row r="546" spans="16:131" s="24" customFormat="1"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</row>
    <row r="547" spans="16:131" s="24" customFormat="1"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</row>
    <row r="548" spans="16:131" s="24" customFormat="1"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</row>
    <row r="549" spans="16:131" s="24" customFormat="1"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</row>
    <row r="550" spans="16:131" s="24" customFormat="1"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</row>
    <row r="551" spans="16:131" s="24" customFormat="1"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</row>
    <row r="552" spans="16:131" s="24" customFormat="1"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</row>
    <row r="553" spans="16:131" s="24" customFormat="1"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</row>
    <row r="554" spans="16:131" s="24" customFormat="1"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</row>
    <row r="555" spans="16:131" s="24" customFormat="1"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</row>
    <row r="556" spans="16:131" s="24" customFormat="1"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</row>
    <row r="557" spans="16:131" s="24" customFormat="1"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</row>
    <row r="558" spans="16:131" s="24" customFormat="1"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</row>
    <row r="559" spans="16:131" s="24" customFormat="1"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</row>
    <row r="560" spans="16:131" s="24" customFormat="1"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</row>
    <row r="561" spans="16:131" s="24" customFormat="1"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</row>
    <row r="562" spans="16:131" s="24" customFormat="1"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</row>
    <row r="563" spans="16:131" s="24" customFormat="1"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</row>
    <row r="564" spans="16:131" s="24" customFormat="1"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</row>
    <row r="565" spans="16:131" s="24" customFormat="1"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</row>
    <row r="566" spans="16:131" s="24" customFormat="1"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</row>
    <row r="567" spans="16:131" s="24" customFormat="1"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</row>
    <row r="568" spans="16:131" s="24" customFormat="1"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</row>
    <row r="569" spans="16:131" s="24" customFormat="1"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</row>
    <row r="570" spans="16:131" s="24" customFormat="1"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</row>
    <row r="571" spans="16:131" s="24" customFormat="1"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</row>
    <row r="572" spans="16:131" s="24" customFormat="1"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</row>
    <row r="573" spans="16:131" s="24" customFormat="1"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</row>
    <row r="574" spans="16:131" s="24" customFormat="1"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</row>
    <row r="575" spans="16:131" s="24" customFormat="1"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</row>
    <row r="576" spans="16:131" s="24" customFormat="1"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</row>
    <row r="577" spans="16:131" s="24" customFormat="1"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</row>
    <row r="578" spans="16:131" s="24" customFormat="1"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</row>
    <row r="579" spans="16:131" s="24" customFormat="1"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</row>
    <row r="580" spans="16:131" s="24" customFormat="1"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</row>
    <row r="581" spans="16:131" s="24" customFormat="1"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</row>
    <row r="582" spans="16:131" s="24" customFormat="1"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</row>
    <row r="583" spans="16:131" s="24" customFormat="1"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</row>
    <row r="584" spans="16:131" s="24" customFormat="1"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</row>
    <row r="585" spans="16:131" s="24" customFormat="1"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</row>
    <row r="586" spans="16:131" s="24" customFormat="1"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</row>
    <row r="587" spans="16:131" s="24" customFormat="1"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</row>
    <row r="588" spans="16:131" s="24" customFormat="1"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</row>
    <row r="589" spans="16:131" s="24" customFormat="1"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</row>
    <row r="590" spans="16:131" s="24" customFormat="1"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</row>
    <row r="591" spans="16:131" s="24" customFormat="1"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</row>
    <row r="592" spans="16:131" s="24" customFormat="1"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</row>
    <row r="593" spans="16:131" s="24" customFormat="1"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</row>
    <row r="594" spans="16:131" s="24" customFormat="1"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</row>
    <row r="595" spans="16:131" s="24" customFormat="1"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</row>
    <row r="596" spans="16:131" s="24" customFormat="1"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</row>
    <row r="597" spans="16:131" s="24" customFormat="1"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</row>
    <row r="598" spans="16:131" s="24" customFormat="1"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</row>
    <row r="599" spans="16:131" s="24" customFormat="1"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</row>
    <row r="600" spans="16:131" s="24" customFormat="1"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</row>
    <row r="601" spans="16:131" s="24" customFormat="1"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</row>
    <row r="602" spans="16:131" s="24" customFormat="1"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</row>
    <row r="603" spans="16:131" s="24" customFormat="1"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</row>
    <row r="604" spans="16:131" s="24" customFormat="1"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</row>
    <row r="605" spans="16:131" s="24" customFormat="1"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</row>
    <row r="606" spans="16:131" s="24" customFormat="1"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</row>
    <row r="607" spans="16:131" s="24" customFormat="1"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</row>
    <row r="608" spans="16:131" s="24" customFormat="1"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</row>
    <row r="609" spans="16:131" s="24" customFormat="1"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</row>
    <row r="610" spans="16:131" s="24" customFormat="1"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</row>
    <row r="611" spans="16:131" s="24" customFormat="1"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</row>
    <row r="612" spans="16:131" s="24" customFormat="1"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</row>
    <row r="613" spans="16:131" s="24" customFormat="1"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</row>
    <row r="614" spans="16:131" s="24" customFormat="1"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</row>
    <row r="615" spans="16:131" s="24" customFormat="1"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</row>
    <row r="616" spans="16:131" s="24" customFormat="1"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</row>
    <row r="617" spans="16:131" s="24" customFormat="1"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</row>
    <row r="618" spans="16:131" s="24" customFormat="1"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</row>
    <row r="619" spans="16:131" s="24" customFormat="1"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</row>
    <row r="620" spans="16:131" s="24" customFormat="1"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</row>
    <row r="621" spans="16:131" s="24" customFormat="1"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</row>
    <row r="622" spans="16:131" s="24" customFormat="1"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</row>
    <row r="623" spans="16:131" s="24" customFormat="1"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</row>
    <row r="624" spans="16:131" s="24" customFormat="1"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</row>
    <row r="625" spans="16:131" s="24" customFormat="1"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</row>
    <row r="626" spans="16:131" s="24" customFormat="1"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</row>
    <row r="627" spans="16:131" s="24" customFormat="1"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</row>
    <row r="628" spans="16:131" s="24" customFormat="1"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</row>
    <row r="629" spans="16:131" s="24" customFormat="1"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</row>
    <row r="630" spans="16:131" s="24" customFormat="1"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</row>
    <row r="631" spans="16:131" s="24" customFormat="1"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</row>
    <row r="632" spans="16:131" s="24" customFormat="1"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</row>
    <row r="633" spans="16:131" s="24" customFormat="1"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</row>
    <row r="634" spans="16:131" s="24" customFormat="1"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</row>
    <row r="635" spans="16:131" s="24" customFormat="1"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</row>
    <row r="636" spans="16:131" s="24" customFormat="1"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</row>
    <row r="637" spans="16:131" s="24" customFormat="1"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</row>
    <row r="638" spans="16:131" s="24" customFormat="1"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</row>
    <row r="639" spans="16:131" s="24" customFormat="1"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</row>
    <row r="640" spans="16:131" s="24" customFormat="1"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</row>
    <row r="641" spans="16:131" s="24" customFormat="1"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</row>
    <row r="642" spans="16:131" s="24" customFormat="1"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</row>
    <row r="643" spans="16:131" s="24" customFormat="1"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</row>
    <row r="644" spans="16:131" s="24" customFormat="1"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</row>
    <row r="645" spans="16:131" s="24" customFormat="1"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</row>
    <row r="646" spans="16:131" s="24" customFormat="1"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</row>
    <row r="647" spans="16:131" s="24" customFormat="1"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</row>
    <row r="648" spans="16:131" s="24" customFormat="1"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</row>
    <row r="649" spans="16:131" s="24" customFormat="1"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</row>
    <row r="650" spans="16:131" s="24" customFormat="1"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</row>
    <row r="651" spans="16:131" s="24" customFormat="1"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</row>
    <row r="652" spans="16:131" s="24" customFormat="1"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</row>
    <row r="653" spans="16:131" s="24" customFormat="1"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</row>
    <row r="654" spans="16:131" s="24" customFormat="1"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</row>
    <row r="655" spans="16:131" s="24" customFormat="1"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</row>
    <row r="656" spans="16:131" s="24" customFormat="1"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</row>
    <row r="657" spans="16:131" s="24" customFormat="1"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</row>
    <row r="658" spans="16:131" s="24" customFormat="1"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</row>
    <row r="659" spans="16:131" s="24" customFormat="1"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</row>
    <row r="660" spans="16:131" s="24" customFormat="1"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</row>
    <row r="661" spans="16:131" s="24" customFormat="1"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</row>
    <row r="662" spans="16:131" s="24" customFormat="1"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</row>
    <row r="663" spans="16:131" s="24" customFormat="1"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</row>
    <row r="664" spans="16:131" s="24" customFormat="1"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</row>
    <row r="665" spans="16:131" s="24" customFormat="1"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</row>
    <row r="666" spans="16:131" s="24" customFormat="1"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</row>
    <row r="667" spans="16:131" s="24" customFormat="1"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</row>
    <row r="668" spans="16:131" s="24" customFormat="1"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</row>
    <row r="669" spans="16:131" s="24" customFormat="1"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</row>
    <row r="670" spans="16:131" s="24" customFormat="1"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</row>
    <row r="671" spans="16:131" s="24" customFormat="1"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</row>
    <row r="672" spans="16:131" s="24" customFormat="1"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</row>
    <row r="673" spans="16:131" s="24" customFormat="1"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</row>
    <row r="674" spans="16:131" s="24" customFormat="1"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</row>
    <row r="675" spans="16:131" s="24" customFormat="1"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</row>
    <row r="676" spans="16:131" s="24" customFormat="1"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</row>
    <row r="677" spans="16:131" s="24" customFormat="1"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</row>
    <row r="678" spans="16:131" s="24" customFormat="1"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</row>
    <row r="679" spans="16:131" s="24" customFormat="1"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</row>
    <row r="680" spans="16:131" s="24" customFormat="1"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</row>
    <row r="681" spans="16:131" s="24" customFormat="1"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</row>
    <row r="682" spans="16:131" s="24" customFormat="1"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</row>
    <row r="683" spans="16:131" s="24" customFormat="1"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</row>
    <row r="684" spans="16:131" s="24" customFormat="1"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</row>
    <row r="685" spans="16:131" s="24" customFormat="1"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</row>
    <row r="686" spans="16:131" s="24" customFormat="1"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</row>
    <row r="687" spans="16:131" s="24" customFormat="1"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</row>
    <row r="688" spans="16:131" s="24" customFormat="1"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</row>
    <row r="689" spans="16:131" s="24" customFormat="1"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</row>
    <row r="690" spans="16:131" s="24" customFormat="1"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</row>
    <row r="691" spans="16:131" s="24" customFormat="1"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</row>
    <row r="692" spans="16:131" s="24" customFormat="1"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</row>
    <row r="693" spans="16:131" s="24" customFormat="1"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</row>
    <row r="694" spans="16:131" s="24" customFormat="1"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</row>
    <row r="695" spans="16:131" s="24" customFormat="1"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</row>
    <row r="696" spans="16:131" s="24" customFormat="1"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</row>
    <row r="697" spans="16:131" s="24" customFormat="1"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</row>
    <row r="698" spans="16:131" s="24" customFormat="1"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</row>
    <row r="699" spans="16:131" s="24" customFormat="1"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</row>
    <row r="700" spans="16:131" s="24" customFormat="1"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</row>
    <row r="701" spans="16:131" s="24" customFormat="1"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</row>
    <row r="702" spans="16:131" s="24" customFormat="1"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</row>
    <row r="703" spans="16:131" s="24" customFormat="1"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</row>
    <row r="704" spans="16:131" s="24" customFormat="1"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</row>
    <row r="705" spans="16:131" s="24" customFormat="1"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</row>
    <row r="706" spans="16:131" s="24" customFormat="1"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</row>
    <row r="707" spans="16:131" s="24" customFormat="1"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</row>
    <row r="708" spans="16:131" s="24" customFormat="1"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</row>
    <row r="709" spans="16:131" s="24" customFormat="1"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</row>
    <row r="710" spans="16:131" s="24" customFormat="1"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</row>
    <row r="711" spans="16:131" s="24" customFormat="1"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</row>
    <row r="712" spans="16:131" s="24" customFormat="1"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</row>
    <row r="713" spans="16:131" s="24" customFormat="1"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</row>
    <row r="714" spans="16:131" s="24" customFormat="1"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</row>
    <row r="715" spans="16:131" s="24" customFormat="1"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</row>
    <row r="716" spans="16:131" s="24" customFormat="1"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</row>
    <row r="717" spans="16:131" s="24" customFormat="1"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</row>
    <row r="718" spans="16:131" s="24" customFormat="1"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</row>
    <row r="719" spans="16:131" s="24" customFormat="1"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</row>
    <row r="720" spans="16:131" s="24" customFormat="1"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</row>
    <row r="721" spans="16:131" s="24" customFormat="1"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</row>
    <row r="722" spans="16:131" s="24" customFormat="1"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</row>
    <row r="723" spans="16:131" s="24" customFormat="1"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</row>
    <row r="724" spans="16:131" s="24" customFormat="1"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</row>
    <row r="725" spans="16:131" s="24" customFormat="1">
      <c r="P725" s="23"/>
      <c r="Q725" s="23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5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</row>
    <row r="726" spans="16:131" s="24" customFormat="1">
      <c r="P726" s="23"/>
      <c r="Q726" s="23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5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</row>
    <row r="727" spans="16:131" s="24" customFormat="1">
      <c r="P727" s="23"/>
      <c r="Q727" s="23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5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</row>
    <row r="728" spans="16:131" s="24" customFormat="1">
      <c r="P728" s="23"/>
      <c r="Q728" s="23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5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</row>
  </sheetData>
  <mergeCells count="23">
    <mergeCell ref="B6:C6"/>
    <mergeCell ref="B2:C2"/>
    <mergeCell ref="E2:N2"/>
    <mergeCell ref="B4:N4"/>
    <mergeCell ref="B5:C5"/>
    <mergeCell ref="E5:H5"/>
    <mergeCell ref="B14:C14"/>
    <mergeCell ref="P26:Q26"/>
    <mergeCell ref="R26:AG26"/>
    <mergeCell ref="P28:Y28"/>
    <mergeCell ref="P29:W29"/>
    <mergeCell ref="X29:Y29"/>
    <mergeCell ref="P27:AG27"/>
    <mergeCell ref="AF29:AG29"/>
    <mergeCell ref="Z29:AD29"/>
    <mergeCell ref="P34:AG34"/>
    <mergeCell ref="P30:Q30"/>
    <mergeCell ref="R30:S30"/>
    <mergeCell ref="T30:U30"/>
    <mergeCell ref="V30:W30"/>
    <mergeCell ref="X30:Y30"/>
    <mergeCell ref="Z30:AD30"/>
    <mergeCell ref="AF30:AG30"/>
  </mergeCells>
  <printOptions horizontalCentered="1"/>
  <pageMargins left="7.874015748031496E-2" right="7.874015748031496E-2" top="0.59055118110236227" bottom="0.59055118110236227" header="0.31496062992125984" footer="0.31496062992125984"/>
  <pageSetup paperSize="9" scale="52" orientation="landscape" r:id="rId1"/>
  <headerFooter>
    <oddHeader>&amp;R&amp;P / &amp;N</oddHeader>
  </headerFooter>
  <ignoredErrors>
    <ignoredError sqref="B2 E2 J10:N14 P26 R26 P32:AG32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BO66"/>
  <sheetViews>
    <sheetView zoomScale="80" zoomScaleNormal="80" zoomScaleSheetLayoutView="80" workbookViewId="0">
      <pane ySplit="9" topLeftCell="A10" activePane="bottomLeft" state="frozen"/>
      <selection activeCell="B34" sqref="B34:B35"/>
      <selection pane="bottomLeft" activeCell="C6" sqref="C6:E6"/>
    </sheetView>
  </sheetViews>
  <sheetFormatPr baseColWidth="10" defaultColWidth="11.33203125" defaultRowHeight="14.4"/>
  <cols>
    <col min="1" max="1" width="3.6640625" style="88" customWidth="1"/>
    <col min="2" max="2" width="19.109375" style="88" customWidth="1"/>
    <col min="3" max="3" width="49.33203125" style="88" customWidth="1"/>
    <col min="4" max="4" width="19.88671875" style="88" customWidth="1"/>
    <col min="5" max="5" width="54.5546875" style="88" customWidth="1"/>
    <col min="6" max="8" width="15" style="88" customWidth="1"/>
    <col min="9" max="9" width="11.6640625" style="88" customWidth="1"/>
    <col min="10" max="10" width="19.44140625" style="88" bestFit="1" customWidth="1"/>
    <col min="11" max="11" width="11.5546875" style="88" customWidth="1"/>
    <col min="12" max="14" width="15.33203125" style="88" customWidth="1"/>
    <col min="15" max="15" width="18.33203125" style="88" customWidth="1"/>
    <col min="16" max="16" width="15.88671875" style="88" customWidth="1"/>
    <col min="17" max="17" width="8.44140625" style="88" customWidth="1"/>
    <col min="18" max="16384" width="11.33203125" style="88"/>
  </cols>
  <sheetData>
    <row r="1" spans="1:67" ht="15" thickBot="1">
      <c r="O1" s="10"/>
      <c r="P1" s="10"/>
    </row>
    <row r="2" spans="1:67" s="129" customFormat="1" ht="81.75" customHeight="1" thickBot="1">
      <c r="A2" s="127"/>
      <c r="B2" s="165" t="str">
        <f>+'Indicacions prèvies'!B2</f>
        <v>EXPD. CLILAB
2025/06</v>
      </c>
      <c r="C2" s="293" t="str">
        <f>+'CLILAB 2025-06. Lot 2.CLIAPMAT'!E2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</row>
    <row r="3" spans="1:67" s="25" customFormat="1" ht="6.9" customHeight="1" thickBo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</row>
    <row r="4" spans="1:67" s="25" customFormat="1" ht="27.15" customHeight="1">
      <c r="A4" s="24"/>
      <c r="B4" s="296" t="s">
        <v>88</v>
      </c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8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</row>
    <row r="5" spans="1:67" s="25" customFormat="1" ht="27.15" customHeight="1">
      <c r="A5" s="24"/>
      <c r="B5" s="299" t="s">
        <v>27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</row>
    <row r="6" spans="1:67" s="131" customFormat="1" ht="20.100000000000001" customHeight="1">
      <c r="A6" s="22"/>
      <c r="B6" s="166" t="s">
        <v>0</v>
      </c>
      <c r="C6" s="290"/>
      <c r="D6" s="291"/>
      <c r="E6" s="292"/>
      <c r="F6" s="167"/>
      <c r="G6" s="168"/>
      <c r="H6" s="168"/>
      <c r="I6" s="168"/>
      <c r="J6" s="168"/>
      <c r="K6" s="168"/>
      <c r="L6" s="168"/>
      <c r="M6" s="168"/>
      <c r="N6" s="169"/>
      <c r="O6" s="169"/>
      <c r="P6" s="169"/>
      <c r="Q6" s="17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</row>
    <row r="7" spans="1:67" s="131" customFormat="1" ht="20.100000000000001" customHeight="1" thickBot="1">
      <c r="A7" s="22"/>
      <c r="B7" s="171" t="s">
        <v>1</v>
      </c>
      <c r="C7" s="172"/>
      <c r="D7" s="173"/>
      <c r="E7" s="173"/>
      <c r="F7" s="174"/>
      <c r="G7" s="174"/>
      <c r="H7" s="174"/>
      <c r="I7" s="174"/>
      <c r="J7" s="174"/>
      <c r="K7" s="175" t="s">
        <v>2</v>
      </c>
      <c r="L7" s="176">
        <v>4</v>
      </c>
      <c r="M7" s="177" t="s">
        <v>3</v>
      </c>
      <c r="N7" s="178">
        <v>1</v>
      </c>
      <c r="O7" s="179"/>
      <c r="P7" s="180"/>
      <c r="Q7" s="181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</row>
    <row r="8" spans="1:67" s="5" customFormat="1" ht="1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 spans="1:67" ht="81.75" customHeight="1" thickBot="1">
      <c r="B9" s="182" t="s">
        <v>38</v>
      </c>
      <c r="C9" s="183" t="s">
        <v>41</v>
      </c>
      <c r="D9" s="184" t="s">
        <v>43</v>
      </c>
      <c r="E9" s="184" t="s">
        <v>42</v>
      </c>
      <c r="F9" s="184" t="s">
        <v>44</v>
      </c>
      <c r="G9" s="185" t="s">
        <v>117</v>
      </c>
      <c r="H9" s="185" t="s">
        <v>118</v>
      </c>
      <c r="I9" s="185" t="s">
        <v>119</v>
      </c>
      <c r="J9" s="184" t="s">
        <v>45</v>
      </c>
      <c r="K9" s="184" t="s">
        <v>46</v>
      </c>
      <c r="L9" s="184" t="s">
        <v>47</v>
      </c>
      <c r="M9" s="184" t="s">
        <v>120</v>
      </c>
      <c r="N9" s="184" t="s">
        <v>121</v>
      </c>
      <c r="O9" s="186" t="s">
        <v>122</v>
      </c>
      <c r="P9" s="186" t="s">
        <v>123</v>
      </c>
      <c r="Q9" s="187" t="s">
        <v>124</v>
      </c>
      <c r="R9" s="188" t="s">
        <v>11</v>
      </c>
    </row>
    <row r="10" spans="1:67" ht="5.0999999999999996" customHeight="1" thickBot="1">
      <c r="B10" s="1"/>
      <c r="C10" s="1"/>
      <c r="D10" s="1"/>
      <c r="E10" s="1"/>
      <c r="F10" s="1"/>
      <c r="G10" s="1"/>
      <c r="H10" s="1"/>
      <c r="M10" s="11"/>
      <c r="N10" s="15"/>
      <c r="O10" s="1"/>
      <c r="P10" s="1"/>
    </row>
    <row r="11" spans="1:67" ht="15" customHeight="1">
      <c r="B11" s="132"/>
      <c r="C11" s="133"/>
      <c r="D11" s="134"/>
      <c r="E11" s="134"/>
      <c r="F11" s="134"/>
      <c r="G11" s="134"/>
      <c r="H11" s="134"/>
      <c r="I11" s="250"/>
      <c r="J11" s="251"/>
      <c r="K11" s="252"/>
      <c r="L11" s="252"/>
      <c r="M11" s="253"/>
      <c r="N11" s="253"/>
      <c r="O11" s="253"/>
      <c r="P11" s="254"/>
      <c r="Q11" s="255"/>
      <c r="R11" s="256"/>
    </row>
    <row r="12" spans="1:67" ht="15" customHeight="1">
      <c r="B12" s="135"/>
      <c r="C12" s="136"/>
      <c r="D12" s="137"/>
      <c r="E12" s="138"/>
      <c r="F12" s="138"/>
      <c r="G12" s="138"/>
      <c r="H12" s="138"/>
      <c r="I12" s="257"/>
      <c r="J12" s="258"/>
      <c r="K12" s="259"/>
      <c r="L12" s="259"/>
      <c r="M12" s="260"/>
      <c r="N12" s="260"/>
      <c r="O12" s="260"/>
      <c r="P12" s="261"/>
      <c r="Q12" s="262"/>
      <c r="R12" s="263"/>
    </row>
    <row r="13" spans="1:67" ht="15" customHeight="1">
      <c r="B13" s="135"/>
      <c r="C13" s="136"/>
      <c r="D13" s="137"/>
      <c r="E13" s="138"/>
      <c r="F13" s="138"/>
      <c r="G13" s="138"/>
      <c r="H13" s="138"/>
      <c r="I13" s="257"/>
      <c r="J13" s="258"/>
      <c r="K13" s="259"/>
      <c r="L13" s="259"/>
      <c r="M13" s="260"/>
      <c r="N13" s="260"/>
      <c r="O13" s="260"/>
      <c r="P13" s="261"/>
      <c r="Q13" s="262"/>
      <c r="R13" s="263"/>
    </row>
    <row r="14" spans="1:67" ht="15" customHeight="1">
      <c r="B14" s="135"/>
      <c r="C14" s="136"/>
      <c r="D14" s="137"/>
      <c r="E14" s="138"/>
      <c r="F14" s="138"/>
      <c r="G14" s="138"/>
      <c r="H14" s="138"/>
      <c r="I14" s="264"/>
      <c r="J14" s="265"/>
      <c r="K14" s="259"/>
      <c r="L14" s="259"/>
      <c r="M14" s="260"/>
      <c r="N14" s="260"/>
      <c r="O14" s="260"/>
      <c r="P14" s="261"/>
      <c r="Q14" s="262"/>
      <c r="R14" s="263"/>
    </row>
    <row r="15" spans="1:67" ht="15" customHeight="1">
      <c r="B15" s="135"/>
      <c r="C15" s="136"/>
      <c r="D15" s="137"/>
      <c r="E15" s="138"/>
      <c r="F15" s="138"/>
      <c r="G15" s="138"/>
      <c r="H15" s="138"/>
      <c r="I15" s="257"/>
      <c r="J15" s="258"/>
      <c r="K15" s="259"/>
      <c r="L15" s="259"/>
      <c r="M15" s="260"/>
      <c r="N15" s="260"/>
      <c r="O15" s="260"/>
      <c r="P15" s="261"/>
      <c r="Q15" s="262"/>
      <c r="R15" s="263"/>
    </row>
    <row r="16" spans="1:67" ht="15" customHeight="1">
      <c r="B16" s="135"/>
      <c r="C16" s="136"/>
      <c r="D16" s="137"/>
      <c r="E16" s="138"/>
      <c r="F16" s="138"/>
      <c r="G16" s="138"/>
      <c r="H16" s="138"/>
      <c r="I16" s="257"/>
      <c r="J16" s="258"/>
      <c r="K16" s="259"/>
      <c r="L16" s="259"/>
      <c r="M16" s="260"/>
      <c r="N16" s="260"/>
      <c r="O16" s="260"/>
      <c r="P16" s="261"/>
      <c r="Q16" s="262"/>
      <c r="R16" s="263"/>
    </row>
    <row r="17" spans="2:18" ht="15" customHeight="1">
      <c r="B17" s="135"/>
      <c r="C17" s="136"/>
      <c r="D17" s="137"/>
      <c r="E17" s="138"/>
      <c r="F17" s="138"/>
      <c r="G17" s="138"/>
      <c r="H17" s="138"/>
      <c r="I17" s="257"/>
      <c r="J17" s="258"/>
      <c r="K17" s="259"/>
      <c r="L17" s="259"/>
      <c r="M17" s="260"/>
      <c r="N17" s="260"/>
      <c r="O17" s="260"/>
      <c r="P17" s="261"/>
      <c r="Q17" s="262"/>
      <c r="R17" s="263"/>
    </row>
    <row r="18" spans="2:18" ht="15" customHeight="1">
      <c r="B18" s="135"/>
      <c r="C18" s="136"/>
      <c r="D18" s="137"/>
      <c r="E18" s="138"/>
      <c r="F18" s="138"/>
      <c r="G18" s="138"/>
      <c r="H18" s="138"/>
      <c r="I18" s="257"/>
      <c r="J18" s="258"/>
      <c r="K18" s="259"/>
      <c r="L18" s="259"/>
      <c r="M18" s="260"/>
      <c r="N18" s="260"/>
      <c r="O18" s="260"/>
      <c r="P18" s="261"/>
      <c r="Q18" s="262"/>
      <c r="R18" s="263"/>
    </row>
    <row r="19" spans="2:18" ht="15" customHeight="1">
      <c r="B19" s="135"/>
      <c r="C19" s="136"/>
      <c r="D19" s="137"/>
      <c r="E19" s="138"/>
      <c r="F19" s="138"/>
      <c r="G19" s="138"/>
      <c r="H19" s="138"/>
      <c r="I19" s="257"/>
      <c r="J19" s="258"/>
      <c r="K19" s="259"/>
      <c r="L19" s="259"/>
      <c r="M19" s="260"/>
      <c r="N19" s="260"/>
      <c r="O19" s="260"/>
      <c r="P19" s="261"/>
      <c r="Q19" s="262"/>
      <c r="R19" s="263"/>
    </row>
    <row r="20" spans="2:18" ht="15" customHeight="1">
      <c r="B20" s="135"/>
      <c r="C20" s="136"/>
      <c r="D20" s="137"/>
      <c r="E20" s="138"/>
      <c r="F20" s="138"/>
      <c r="G20" s="138"/>
      <c r="H20" s="138"/>
      <c r="I20" s="257"/>
      <c r="J20" s="258"/>
      <c r="K20" s="259"/>
      <c r="L20" s="259"/>
      <c r="M20" s="260"/>
      <c r="N20" s="260"/>
      <c r="O20" s="260"/>
      <c r="P20" s="261"/>
      <c r="Q20" s="262"/>
      <c r="R20" s="263"/>
    </row>
    <row r="21" spans="2:18" ht="15" customHeight="1">
      <c r="B21" s="135"/>
      <c r="C21" s="136"/>
      <c r="D21" s="137"/>
      <c r="E21" s="138"/>
      <c r="F21" s="138"/>
      <c r="G21" s="138"/>
      <c r="H21" s="138"/>
      <c r="I21" s="266"/>
      <c r="J21" s="258"/>
      <c r="K21" s="259"/>
      <c r="L21" s="259"/>
      <c r="M21" s="260"/>
      <c r="N21" s="260"/>
      <c r="O21" s="260"/>
      <c r="P21" s="261"/>
      <c r="Q21" s="262"/>
      <c r="R21" s="263"/>
    </row>
    <row r="22" spans="2:18" ht="15" customHeight="1">
      <c r="B22" s="135"/>
      <c r="C22" s="136"/>
      <c r="D22" s="137"/>
      <c r="E22" s="138"/>
      <c r="F22" s="138"/>
      <c r="G22" s="138"/>
      <c r="H22" s="138"/>
      <c r="I22" s="266"/>
      <c r="J22" s="258"/>
      <c r="K22" s="259"/>
      <c r="L22" s="259"/>
      <c r="M22" s="260"/>
      <c r="N22" s="260"/>
      <c r="O22" s="260"/>
      <c r="P22" s="261"/>
      <c r="Q22" s="262"/>
      <c r="R22" s="263"/>
    </row>
    <row r="23" spans="2:18" ht="15" customHeight="1">
      <c r="B23" s="135"/>
      <c r="C23" s="136"/>
      <c r="D23" s="137"/>
      <c r="E23" s="138"/>
      <c r="F23" s="138"/>
      <c r="G23" s="138"/>
      <c r="H23" s="138"/>
      <c r="I23" s="257"/>
      <c r="J23" s="258"/>
      <c r="K23" s="259"/>
      <c r="L23" s="259"/>
      <c r="M23" s="260"/>
      <c r="N23" s="260"/>
      <c r="O23" s="260"/>
      <c r="P23" s="261"/>
      <c r="Q23" s="262"/>
      <c r="R23" s="263"/>
    </row>
    <row r="24" spans="2:18" ht="15" customHeight="1">
      <c r="B24" s="135"/>
      <c r="C24" s="136"/>
      <c r="D24" s="137"/>
      <c r="E24" s="138"/>
      <c r="F24" s="138"/>
      <c r="G24" s="138"/>
      <c r="H24" s="138"/>
      <c r="I24" s="267"/>
      <c r="J24" s="268"/>
      <c r="K24" s="269"/>
      <c r="L24" s="269"/>
      <c r="M24" s="270"/>
      <c r="N24" s="270"/>
      <c r="O24" s="270"/>
      <c r="P24" s="271"/>
      <c r="Q24" s="272"/>
      <c r="R24" s="273"/>
    </row>
    <row r="25" spans="2:18" ht="15" customHeight="1">
      <c r="B25" s="135"/>
      <c r="C25" s="136"/>
      <c r="D25" s="137"/>
      <c r="E25" s="138"/>
      <c r="F25" s="138"/>
      <c r="G25" s="138"/>
      <c r="H25" s="138"/>
      <c r="I25" s="266"/>
      <c r="J25" s="258"/>
      <c r="K25" s="259"/>
      <c r="L25" s="259"/>
      <c r="M25" s="260"/>
      <c r="N25" s="260"/>
      <c r="O25" s="260"/>
      <c r="P25" s="261"/>
      <c r="Q25" s="262"/>
      <c r="R25" s="263"/>
    </row>
    <row r="26" spans="2:18" ht="15" customHeight="1">
      <c r="B26" s="135"/>
      <c r="C26" s="136"/>
      <c r="D26" s="137"/>
      <c r="E26" s="138"/>
      <c r="F26" s="138"/>
      <c r="G26" s="138"/>
      <c r="H26" s="138"/>
      <c r="I26" s="257"/>
      <c r="J26" s="258"/>
      <c r="K26" s="259"/>
      <c r="L26" s="259"/>
      <c r="M26" s="260"/>
      <c r="N26" s="260"/>
      <c r="O26" s="260"/>
      <c r="P26" s="261"/>
      <c r="Q26" s="262"/>
      <c r="R26" s="263"/>
    </row>
    <row r="27" spans="2:18" ht="15" customHeight="1">
      <c r="B27" s="135"/>
      <c r="C27" s="136"/>
      <c r="D27" s="137"/>
      <c r="E27" s="138"/>
      <c r="F27" s="138"/>
      <c r="G27" s="138"/>
      <c r="H27" s="138"/>
      <c r="I27" s="257"/>
      <c r="J27" s="258"/>
      <c r="K27" s="259"/>
      <c r="L27" s="259"/>
      <c r="M27" s="260"/>
      <c r="N27" s="260"/>
      <c r="O27" s="260"/>
      <c r="P27" s="261"/>
      <c r="Q27" s="262"/>
      <c r="R27" s="263"/>
    </row>
    <row r="28" spans="2:18" ht="15" customHeight="1">
      <c r="B28" s="135"/>
      <c r="C28" s="136"/>
      <c r="D28" s="137"/>
      <c r="E28" s="138"/>
      <c r="F28" s="138"/>
      <c r="G28" s="138"/>
      <c r="H28" s="138"/>
      <c r="I28" s="257"/>
      <c r="J28" s="258"/>
      <c r="K28" s="259"/>
      <c r="L28" s="259"/>
      <c r="M28" s="260"/>
      <c r="N28" s="260"/>
      <c r="O28" s="260"/>
      <c r="P28" s="261"/>
      <c r="Q28" s="262"/>
      <c r="R28" s="263"/>
    </row>
    <row r="29" spans="2:18" ht="15" customHeight="1">
      <c r="B29" s="135"/>
      <c r="C29" s="136"/>
      <c r="D29" s="137"/>
      <c r="E29" s="138"/>
      <c r="F29" s="138"/>
      <c r="G29" s="138"/>
      <c r="H29" s="138"/>
      <c r="I29" s="266"/>
      <c r="J29" s="258"/>
      <c r="K29" s="259"/>
      <c r="L29" s="259"/>
      <c r="M29" s="260"/>
      <c r="N29" s="260"/>
      <c r="O29" s="260"/>
      <c r="P29" s="261"/>
      <c r="Q29" s="262"/>
      <c r="R29" s="263"/>
    </row>
    <row r="30" spans="2:18" ht="15" customHeight="1">
      <c r="B30" s="135"/>
      <c r="C30" s="136"/>
      <c r="D30" s="137"/>
      <c r="E30" s="138"/>
      <c r="F30" s="138"/>
      <c r="G30" s="138"/>
      <c r="H30" s="138"/>
      <c r="I30" s="257"/>
      <c r="J30" s="258"/>
      <c r="K30" s="259"/>
      <c r="L30" s="259"/>
      <c r="M30" s="260"/>
      <c r="N30" s="260"/>
      <c r="O30" s="260"/>
      <c r="P30" s="261"/>
      <c r="Q30" s="262"/>
      <c r="R30" s="263"/>
    </row>
    <row r="31" spans="2:18" ht="15" customHeight="1">
      <c r="B31" s="135"/>
      <c r="C31" s="136"/>
      <c r="D31" s="137"/>
      <c r="E31" s="138"/>
      <c r="F31" s="138"/>
      <c r="G31" s="138"/>
      <c r="H31" s="138"/>
      <c r="I31" s="257"/>
      <c r="J31" s="258"/>
      <c r="K31" s="259"/>
      <c r="L31" s="259"/>
      <c r="M31" s="260"/>
      <c r="N31" s="260"/>
      <c r="O31" s="260"/>
      <c r="P31" s="261"/>
      <c r="Q31" s="262"/>
      <c r="R31" s="263"/>
    </row>
    <row r="32" spans="2:18" ht="15" customHeight="1" thickBot="1">
      <c r="B32" s="139"/>
      <c r="C32" s="140"/>
      <c r="D32" s="141"/>
      <c r="E32" s="142"/>
      <c r="F32" s="142"/>
      <c r="G32" s="142"/>
      <c r="H32" s="142"/>
      <c r="I32" s="274"/>
      <c r="J32" s="275"/>
      <c r="K32" s="276"/>
      <c r="L32" s="276"/>
      <c r="M32" s="277"/>
      <c r="N32" s="277"/>
      <c r="O32" s="277"/>
      <c r="P32" s="278"/>
      <c r="Q32" s="279"/>
      <c r="R32" s="280"/>
    </row>
    <row r="33" spans="2:18" ht="5.0999999999999996" customHeight="1"/>
    <row r="34" spans="2:18" ht="14.4" customHeight="1">
      <c r="B34" s="189"/>
      <c r="C34" s="190" t="s">
        <v>12</v>
      </c>
      <c r="D34" s="305" t="s">
        <v>134</v>
      </c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</row>
    <row r="35" spans="2:18" ht="66" customHeight="1" thickBot="1">
      <c r="B35" s="191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</row>
    <row r="36" spans="2:18" ht="15.6" thickTop="1" thickBot="1">
      <c r="B36" s="192"/>
      <c r="C36" s="193"/>
      <c r="D36" s="193"/>
      <c r="E36" s="631"/>
      <c r="F36" s="193"/>
      <c r="G36" s="193"/>
      <c r="H36" s="193"/>
      <c r="I36" s="193"/>
      <c r="J36" s="193"/>
      <c r="K36" s="193"/>
      <c r="L36" s="193"/>
      <c r="M36" s="193"/>
      <c r="N36" s="193"/>
      <c r="O36" s="632"/>
      <c r="P36" s="632"/>
      <c r="Q36" s="633"/>
    </row>
    <row r="37" spans="2:18" ht="15.6" thickTop="1" thickBot="1">
      <c r="B37" s="197" t="s">
        <v>21</v>
      </c>
      <c r="C37" s="198"/>
      <c r="D37" s="199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200"/>
      <c r="P37" s="200"/>
      <c r="Q37" s="201"/>
    </row>
    <row r="38" spans="2:18" ht="5.0999999999999996" customHeight="1" thickTop="1" thickBot="1">
      <c r="B38" s="197"/>
      <c r="C38" s="198"/>
      <c r="D38" s="199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200"/>
      <c r="P38" s="200"/>
      <c r="Q38" s="201"/>
    </row>
    <row r="39" spans="2:18" ht="18" thickTop="1" thickBot="1">
      <c r="B39" s="202" t="s">
        <v>48</v>
      </c>
      <c r="C39" s="198"/>
      <c r="D39" s="199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200"/>
      <c r="P39" s="200"/>
      <c r="Q39" s="201"/>
    </row>
    <row r="40" spans="2:18" ht="15.6" thickTop="1" thickBot="1">
      <c r="B40" s="203" t="s">
        <v>25</v>
      </c>
      <c r="C40" s="204"/>
      <c r="D40" s="205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0"/>
      <c r="P40" s="200"/>
      <c r="Q40" s="201"/>
    </row>
    <row r="41" spans="2:18" ht="18" thickTop="1" thickBot="1">
      <c r="B41" s="202" t="s">
        <v>125</v>
      </c>
      <c r="C41" s="206"/>
      <c r="D41" s="207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8"/>
      <c r="P41" s="208"/>
      <c r="Q41" s="209"/>
    </row>
    <row r="42" spans="2:18" ht="18" thickTop="1" thickBot="1">
      <c r="B42" s="202" t="s">
        <v>126</v>
      </c>
      <c r="C42" s="206"/>
      <c r="D42" s="207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8"/>
      <c r="P42" s="208"/>
      <c r="Q42" s="209"/>
    </row>
    <row r="43" spans="2:18" ht="18" thickTop="1" thickBot="1">
      <c r="B43" s="202" t="s">
        <v>127</v>
      </c>
      <c r="C43" s="206"/>
      <c r="D43" s="207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8"/>
      <c r="P43" s="208"/>
      <c r="Q43" s="209"/>
    </row>
    <row r="44" spans="2:18" ht="18" thickTop="1" thickBot="1">
      <c r="B44" s="202" t="s">
        <v>128</v>
      </c>
      <c r="C44" s="206"/>
      <c r="D44" s="207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8"/>
      <c r="P44" s="208"/>
      <c r="Q44" s="209"/>
    </row>
    <row r="45" spans="2:18" ht="18" thickTop="1" thickBot="1">
      <c r="B45" s="202" t="s">
        <v>129</v>
      </c>
      <c r="C45" s="206"/>
      <c r="D45" s="207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8"/>
      <c r="P45" s="208"/>
      <c r="Q45" s="209"/>
    </row>
    <row r="46" spans="2:18" ht="15.6" thickTop="1" thickBot="1">
      <c r="B46" s="210"/>
      <c r="C46" s="211"/>
      <c r="D46" s="211"/>
      <c r="E46" s="212"/>
      <c r="F46" s="211"/>
      <c r="G46" s="211"/>
      <c r="H46" s="211"/>
      <c r="I46" s="211"/>
      <c r="J46" s="211"/>
      <c r="K46" s="211"/>
      <c r="L46" s="211"/>
      <c r="M46" s="211"/>
      <c r="N46" s="211"/>
      <c r="O46" s="213"/>
      <c r="P46" s="213"/>
      <c r="Q46" s="214"/>
    </row>
    <row r="47" spans="2:18" ht="15" thickTop="1"/>
    <row r="49" spans="4:8" ht="15" thickBot="1"/>
    <row r="50" spans="4:8" ht="42.75" customHeight="1">
      <c r="D50" s="302" t="s">
        <v>49</v>
      </c>
      <c r="E50" s="303"/>
      <c r="F50" s="303"/>
      <c r="G50" s="303"/>
      <c r="H50" s="304"/>
    </row>
    <row r="51" spans="4:8" ht="29.4" thickBot="1">
      <c r="D51" s="215" t="s">
        <v>43</v>
      </c>
      <c r="E51" s="216" t="s">
        <v>50</v>
      </c>
      <c r="F51" s="217" t="s">
        <v>44</v>
      </c>
      <c r="G51" s="217" t="s">
        <v>51</v>
      </c>
      <c r="H51" s="218" t="s">
        <v>52</v>
      </c>
    </row>
    <row r="52" spans="4:8" ht="15.6">
      <c r="D52" s="143"/>
      <c r="E52" s="144"/>
      <c r="F52" s="145"/>
      <c r="G52" s="145"/>
      <c r="H52" s="146"/>
    </row>
    <row r="53" spans="4:8" ht="15.6">
      <c r="D53" s="147"/>
      <c r="E53" s="148"/>
      <c r="F53" s="149"/>
      <c r="G53" s="149"/>
      <c r="H53" s="150"/>
    </row>
    <row r="54" spans="4:8" ht="15.6">
      <c r="D54" s="147"/>
      <c r="E54" s="148"/>
      <c r="F54" s="149"/>
      <c r="G54" s="149"/>
      <c r="H54" s="150"/>
    </row>
    <row r="55" spans="4:8" ht="15.6">
      <c r="D55" s="147"/>
      <c r="E55" s="148"/>
      <c r="F55" s="149"/>
      <c r="G55" s="149"/>
      <c r="H55" s="150"/>
    </row>
    <row r="56" spans="4:8" ht="15.6">
      <c r="D56" s="147"/>
      <c r="E56" s="148"/>
      <c r="F56" s="149"/>
      <c r="G56" s="149"/>
      <c r="H56" s="150"/>
    </row>
    <row r="57" spans="4:8" ht="15.6">
      <c r="D57" s="147"/>
      <c r="E57" s="148"/>
      <c r="F57" s="149"/>
      <c r="G57" s="149"/>
      <c r="H57" s="150"/>
    </row>
    <row r="58" spans="4:8" ht="15.6">
      <c r="D58" s="147"/>
      <c r="E58" s="148"/>
      <c r="F58" s="149"/>
      <c r="G58" s="149"/>
      <c r="H58" s="150"/>
    </row>
    <row r="59" spans="4:8" ht="15.6">
      <c r="D59" s="147"/>
      <c r="E59" s="148"/>
      <c r="F59" s="149"/>
      <c r="G59" s="149"/>
      <c r="H59" s="150"/>
    </row>
    <row r="60" spans="4:8" ht="15.6">
      <c r="D60" s="147"/>
      <c r="E60" s="148"/>
      <c r="F60" s="149"/>
      <c r="G60" s="149"/>
      <c r="H60" s="150"/>
    </row>
    <row r="61" spans="4:8" ht="15.6">
      <c r="D61" s="147"/>
      <c r="E61" s="148"/>
      <c r="F61" s="149"/>
      <c r="G61" s="149"/>
      <c r="H61" s="150"/>
    </row>
    <row r="62" spans="4:8" ht="15.6">
      <c r="D62" s="147"/>
      <c r="E62" s="148"/>
      <c r="F62" s="149"/>
      <c r="G62" s="149"/>
      <c r="H62" s="150"/>
    </row>
    <row r="63" spans="4:8" ht="15.6">
      <c r="D63" s="147"/>
      <c r="E63" s="148"/>
      <c r="F63" s="149"/>
      <c r="G63" s="149"/>
      <c r="H63" s="150"/>
    </row>
    <row r="64" spans="4:8" ht="15.6">
      <c r="D64" s="147"/>
      <c r="E64" s="148"/>
      <c r="F64" s="149"/>
      <c r="G64" s="149"/>
      <c r="H64" s="150"/>
    </row>
    <row r="65" spans="4:8" ht="15.6">
      <c r="D65" s="147"/>
      <c r="E65" s="148"/>
      <c r="F65" s="149"/>
      <c r="G65" s="149"/>
      <c r="H65" s="150"/>
    </row>
    <row r="66" spans="4:8" ht="16.2" thickBot="1">
      <c r="D66" s="151"/>
      <c r="E66" s="152"/>
      <c r="F66" s="153"/>
      <c r="G66" s="153"/>
      <c r="H66" s="154"/>
    </row>
  </sheetData>
  <mergeCells count="6">
    <mergeCell ref="D50:H50"/>
    <mergeCell ref="C2:Q2"/>
    <mergeCell ref="B4:Q4"/>
    <mergeCell ref="B5:Q5"/>
    <mergeCell ref="C6:E6"/>
    <mergeCell ref="D34:R35"/>
  </mergeCells>
  <printOptions horizontalCentered="1"/>
  <pageMargins left="7.874015748031496E-2" right="7.874015748031496E-2" top="0.59055118110236227" bottom="0.59055118110236227" header="0.31496062992125984" footer="0.31496062992125984"/>
  <pageSetup scale="52" orientation="landscape" r:id="rId1"/>
  <headerFooter>
    <oddHeader>&amp;R&amp;P / &amp;N</oddHeader>
  </headerFooter>
  <ignoredErrors>
    <ignoredError sqref="B2:C2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EB763"/>
  <sheetViews>
    <sheetView tabSelected="1" zoomScale="90" zoomScaleNormal="90" workbookViewId="0">
      <pane ySplit="9" topLeftCell="A10" activePane="bottomLeft" state="frozen"/>
      <selection activeCell="P42" sqref="P42:AC42"/>
      <selection pane="bottomLeft" activeCell="E5" sqref="E5:H5"/>
    </sheetView>
  </sheetViews>
  <sheetFormatPr baseColWidth="10" defaultColWidth="11" defaultRowHeight="13.8"/>
  <cols>
    <col min="1" max="1" width="4.33203125" style="25" customWidth="1"/>
    <col min="2" max="2" width="7.6640625" style="25" customWidth="1"/>
    <col min="3" max="3" width="17.88671875" style="25" bestFit="1" customWidth="1"/>
    <col min="4" max="4" width="17.88671875" style="25" hidden="1" customWidth="1"/>
    <col min="5" max="5" width="80.5546875" style="25" bestFit="1" customWidth="1"/>
    <col min="6" max="6" width="14.44140625" style="25" customWidth="1"/>
    <col min="7" max="7" width="13" style="25" customWidth="1"/>
    <col min="8" max="8" width="8.6640625" style="25" customWidth="1"/>
    <col min="9" max="13" width="16.109375" style="25" customWidth="1"/>
    <col min="14" max="14" width="16.6640625" style="25" customWidth="1"/>
    <col min="15" max="15" width="7.6640625" style="24" customWidth="1"/>
    <col min="16" max="16" width="14.5546875" style="23" bestFit="1" customWidth="1"/>
    <col min="17" max="17" width="13.44140625" style="23" customWidth="1"/>
    <col min="18" max="18" width="14.5546875" style="26" bestFit="1" customWidth="1"/>
    <col min="19" max="19" width="13.44140625" style="26" customWidth="1"/>
    <col min="20" max="20" width="14.5546875" style="26" bestFit="1" customWidth="1"/>
    <col min="21" max="21" width="12.33203125" style="26" bestFit="1" customWidth="1"/>
    <col min="22" max="22" width="16" style="26" bestFit="1" customWidth="1"/>
    <col min="23" max="23" width="13.33203125" style="26" bestFit="1" customWidth="1"/>
    <col min="24" max="24" width="17.88671875" style="26" bestFit="1" customWidth="1"/>
    <col min="25" max="25" width="15.5546875" style="26" bestFit="1" customWidth="1"/>
    <col min="26" max="26" width="14" style="26" bestFit="1" customWidth="1"/>
    <col min="27" max="27" width="6.6640625" style="26" bestFit="1" customWidth="1"/>
    <col min="28" max="29" width="16.88671875" style="26" customWidth="1"/>
    <col min="30" max="30" width="11" style="25"/>
    <col min="31" max="129" width="11" style="26"/>
    <col min="130" max="16384" width="11" style="25"/>
  </cols>
  <sheetData>
    <row r="1" spans="1:129" s="5" customFormat="1" ht="1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1"/>
      <c r="R1" s="10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</row>
    <row r="2" spans="1:129" s="5" customFormat="1" ht="96" customHeight="1" thickBot="1">
      <c r="A2" s="1"/>
      <c r="B2" s="388" t="str">
        <f>+'Indicacions prèvies'!B2</f>
        <v>EXPD. CLILAB
2025/06</v>
      </c>
      <c r="C2" s="389"/>
      <c r="D2" s="390"/>
      <c r="E2" s="391" t="str">
        <f>+'Indicacions prèvies'!C2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F2" s="392"/>
      <c r="G2" s="392"/>
      <c r="H2" s="392"/>
      <c r="I2" s="392"/>
      <c r="J2" s="392"/>
      <c r="K2" s="392"/>
      <c r="L2" s="392"/>
      <c r="M2" s="392"/>
      <c r="N2" s="393"/>
      <c r="O2" s="1"/>
      <c r="P2" s="1"/>
      <c r="Q2" s="1"/>
      <c r="R2" s="10"/>
      <c r="S2" s="3"/>
      <c r="T2" s="3"/>
      <c r="U2" s="3"/>
      <c r="V2" s="3"/>
      <c r="W2" s="3"/>
      <c r="X2" s="3"/>
      <c r="Y2" s="3"/>
      <c r="Z2" s="1"/>
      <c r="AA2" s="1"/>
      <c r="AB2" s="1"/>
      <c r="AC2" s="1"/>
      <c r="AD2" s="1"/>
      <c r="AE2" s="3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</row>
    <row r="3" spans="1:129" s="5" customFormat="1" ht="16.350000000000001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1"/>
      <c r="P3" s="1"/>
      <c r="Q3" s="1"/>
      <c r="R3" s="10"/>
      <c r="S3" s="3"/>
      <c r="T3" s="3"/>
      <c r="U3" s="3"/>
      <c r="V3" s="3"/>
      <c r="W3" s="3"/>
      <c r="X3" s="3"/>
      <c r="Y3" s="3"/>
      <c r="Z3" s="1"/>
      <c r="AA3" s="1"/>
      <c r="AB3" s="1"/>
      <c r="AC3" s="1"/>
      <c r="AD3" s="1"/>
      <c r="AE3" s="3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</row>
    <row r="4" spans="1:129" s="9" customFormat="1" ht="30.6">
      <c r="A4" s="6"/>
      <c r="B4" s="394" t="s">
        <v>111</v>
      </c>
      <c r="C4" s="395"/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6"/>
      <c r="O4" s="6"/>
      <c r="P4" s="1"/>
      <c r="Q4" s="1"/>
      <c r="R4" s="10"/>
      <c r="S4" s="3"/>
      <c r="T4" s="3"/>
      <c r="U4" s="3"/>
      <c r="V4" s="3"/>
      <c r="W4" s="3"/>
      <c r="X4" s="3"/>
      <c r="Y4" s="3"/>
      <c r="Z4" s="6"/>
      <c r="AA4" s="6"/>
      <c r="AB4" s="6"/>
      <c r="AC4" s="6"/>
      <c r="AD4" s="6"/>
      <c r="AE4" s="7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</row>
    <row r="5" spans="1:129" s="5" customFormat="1" ht="20.100000000000001" customHeight="1">
      <c r="A5" s="1"/>
      <c r="B5" s="399" t="s">
        <v>0</v>
      </c>
      <c r="C5" s="400"/>
      <c r="D5" s="317"/>
      <c r="E5" s="318"/>
      <c r="F5" s="319"/>
      <c r="G5" s="319"/>
      <c r="H5" s="320"/>
      <c r="I5" s="168"/>
      <c r="J5" s="168"/>
      <c r="K5" s="168"/>
      <c r="L5" s="321"/>
      <c r="M5" s="168"/>
      <c r="N5" s="322"/>
      <c r="O5" s="1"/>
      <c r="P5" s="1"/>
      <c r="Q5" s="1"/>
      <c r="R5" s="10"/>
      <c r="S5" s="3"/>
      <c r="T5" s="3"/>
      <c r="U5" s="3"/>
      <c r="V5" s="3"/>
      <c r="W5" s="3"/>
      <c r="X5" s="3"/>
      <c r="Y5" s="3"/>
      <c r="Z5" s="1"/>
      <c r="AA5" s="1"/>
      <c r="AB5" s="1"/>
      <c r="AC5" s="1"/>
      <c r="AD5" s="1"/>
      <c r="AE5" s="3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</row>
    <row r="6" spans="1:129" s="5" customFormat="1" ht="20.100000000000001" customHeight="1" thickBot="1">
      <c r="A6" s="1"/>
      <c r="B6" s="397" t="s">
        <v>1</v>
      </c>
      <c r="C6" s="398"/>
      <c r="D6" s="325"/>
      <c r="E6" s="326"/>
      <c r="F6" s="327"/>
      <c r="G6" s="327"/>
      <c r="H6" s="327"/>
      <c r="I6" s="327"/>
      <c r="J6" s="327"/>
      <c r="K6" s="401" t="s">
        <v>2</v>
      </c>
      <c r="L6" s="402">
        <v>2</v>
      </c>
      <c r="M6" s="403" t="s">
        <v>3</v>
      </c>
      <c r="N6" s="404">
        <v>1</v>
      </c>
      <c r="O6" s="1"/>
      <c r="P6" s="1"/>
      <c r="Q6" s="1"/>
      <c r="R6" s="10"/>
      <c r="S6" s="3"/>
      <c r="T6" s="3"/>
      <c r="U6" s="3"/>
      <c r="V6" s="3"/>
      <c r="W6" s="3"/>
      <c r="X6" s="3"/>
      <c r="Y6" s="3"/>
      <c r="Z6" s="1"/>
      <c r="AA6" s="1"/>
      <c r="AB6" s="1"/>
      <c r="AC6" s="1"/>
      <c r="AD6" s="1"/>
      <c r="AE6" s="3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</row>
    <row r="7" spans="1:129" s="5" customFormat="1" ht="5.0999999999999996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2"/>
      <c r="O7" s="1"/>
      <c r="P7" s="1"/>
      <c r="Q7" s="1"/>
      <c r="R7" s="10"/>
      <c r="S7" s="3"/>
      <c r="T7" s="3"/>
      <c r="U7" s="3"/>
      <c r="V7" s="3"/>
      <c r="W7" s="3"/>
      <c r="X7" s="3"/>
      <c r="Y7" s="3"/>
      <c r="Z7" s="1"/>
      <c r="AA7" s="1"/>
      <c r="AB7" s="1"/>
      <c r="AC7" s="1"/>
      <c r="AD7" s="1"/>
      <c r="AE7" s="3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</row>
    <row r="8" spans="1:129" s="14" customFormat="1" ht="48.75" customHeight="1" thickBot="1">
      <c r="A8" s="12"/>
      <c r="B8" s="405" t="s">
        <v>4</v>
      </c>
      <c r="C8" s="406" t="s">
        <v>53</v>
      </c>
      <c r="D8" s="406" t="s">
        <v>81</v>
      </c>
      <c r="E8" s="407" t="s">
        <v>41</v>
      </c>
      <c r="F8" s="407" t="s">
        <v>40</v>
      </c>
      <c r="G8" s="407" t="s">
        <v>96</v>
      </c>
      <c r="H8" s="407" t="s">
        <v>19</v>
      </c>
      <c r="I8" s="408" t="s">
        <v>22</v>
      </c>
      <c r="J8" s="408" t="s">
        <v>13</v>
      </c>
      <c r="K8" s="408" t="s">
        <v>14</v>
      </c>
      <c r="L8" s="408" t="s">
        <v>23</v>
      </c>
      <c r="M8" s="408" t="s">
        <v>15</v>
      </c>
      <c r="N8" s="409" t="s">
        <v>16</v>
      </c>
      <c r="O8" s="1"/>
      <c r="P8" s="1"/>
      <c r="Q8" s="1"/>
      <c r="R8" s="10"/>
      <c r="S8" s="3"/>
      <c r="T8" s="3"/>
      <c r="U8" s="3"/>
      <c r="V8" s="3"/>
      <c r="W8" s="3"/>
      <c r="X8" s="3"/>
      <c r="Y8" s="3"/>
      <c r="Z8" s="1"/>
      <c r="AA8" s="1"/>
      <c r="AB8" s="1"/>
      <c r="AC8" s="1"/>
      <c r="AD8" s="1"/>
      <c r="AE8" s="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</row>
    <row r="9" spans="1:129" s="5" customFormat="1" ht="4.95" customHeight="1" thickBot="1">
      <c r="A9" s="1"/>
      <c r="B9" s="1"/>
      <c r="C9" s="1"/>
      <c r="D9" s="1"/>
      <c r="E9" s="1"/>
      <c r="F9" s="1"/>
      <c r="G9" s="11"/>
      <c r="H9" s="15"/>
      <c r="I9" s="1"/>
      <c r="J9" s="1"/>
      <c r="K9" s="1"/>
      <c r="L9" s="1"/>
      <c r="M9" s="1"/>
      <c r="N9" s="1"/>
      <c r="O9" s="1"/>
      <c r="P9" s="1"/>
      <c r="Q9" s="1"/>
      <c r="R9" s="10"/>
      <c r="S9" s="3"/>
      <c r="T9" s="3"/>
      <c r="U9" s="3"/>
      <c r="V9" s="3"/>
      <c r="W9" s="3"/>
      <c r="X9" s="3"/>
      <c r="Y9" s="3"/>
      <c r="Z9" s="1"/>
      <c r="AA9" s="1"/>
      <c r="AB9" s="1"/>
      <c r="AC9" s="1"/>
      <c r="AD9" s="1"/>
      <c r="AE9" s="3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</row>
    <row r="10" spans="1:129" s="53" customFormat="1" ht="16.95" customHeight="1">
      <c r="A10" s="56"/>
      <c r="B10" s="410">
        <v>1</v>
      </c>
      <c r="C10" s="411">
        <v>1175</v>
      </c>
      <c r="D10" s="411" t="s">
        <v>78</v>
      </c>
      <c r="E10" s="412" t="s">
        <v>56</v>
      </c>
      <c r="F10" s="42"/>
      <c r="G10" s="421">
        <v>32311</v>
      </c>
      <c r="H10" s="411" t="s">
        <v>39</v>
      </c>
      <c r="I10" s="41">
        <v>1.2</v>
      </c>
      <c r="J10" s="113">
        <f>+ROUND(G10*I10,2)</f>
        <v>38773.199999999997</v>
      </c>
      <c r="K10" s="113">
        <f>+ROUND(J10*$L$6,2)</f>
        <v>77546.399999999994</v>
      </c>
      <c r="L10" s="31"/>
      <c r="M10" s="502">
        <f>+ROUND(G10*L10,2)</f>
        <v>0</v>
      </c>
      <c r="N10" s="503">
        <f>+M10*$L$6</f>
        <v>0</v>
      </c>
      <c r="O10" s="55"/>
      <c r="P10" s="56"/>
      <c r="Q10" s="56"/>
      <c r="R10" s="44"/>
      <c r="S10" s="52"/>
      <c r="T10" s="52"/>
      <c r="U10" s="52"/>
      <c r="V10" s="52"/>
      <c r="W10" s="52"/>
      <c r="X10" s="52"/>
      <c r="Y10" s="52"/>
      <c r="Z10" s="55"/>
      <c r="AA10" s="55"/>
      <c r="AB10" s="55"/>
      <c r="AC10" s="55"/>
      <c r="AD10" s="55"/>
      <c r="AE10" s="51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</row>
    <row r="11" spans="1:129" s="53" customFormat="1" ht="16.95" customHeight="1">
      <c r="A11" s="56"/>
      <c r="B11" s="413">
        <v>2</v>
      </c>
      <c r="C11" s="414">
        <v>400057</v>
      </c>
      <c r="D11" s="414" t="s">
        <v>79</v>
      </c>
      <c r="E11" s="415" t="s">
        <v>57</v>
      </c>
      <c r="F11" s="45"/>
      <c r="G11" s="422">
        <v>4792</v>
      </c>
      <c r="H11" s="414" t="s">
        <v>39</v>
      </c>
      <c r="I11" s="46">
        <v>2.5</v>
      </c>
      <c r="J11" s="114">
        <f t="shared" ref="J11:J16" si="0">+ROUND(G11*I11,2)</f>
        <v>11980</v>
      </c>
      <c r="K11" s="114">
        <f t="shared" ref="K11:K16" si="1">+ROUND(J11*$L$6,2)</f>
        <v>23960</v>
      </c>
      <c r="L11" s="47"/>
      <c r="M11" s="504">
        <f t="shared" ref="M11:M16" si="2">+ROUND(G11*L11,2)</f>
        <v>0</v>
      </c>
      <c r="N11" s="505">
        <f t="shared" ref="N11:N16" si="3">+M11*$L$6</f>
        <v>0</v>
      </c>
      <c r="O11" s="56"/>
      <c r="P11" s="56"/>
      <c r="Q11" s="56"/>
      <c r="R11" s="44"/>
      <c r="S11" s="52"/>
      <c r="T11" s="52"/>
      <c r="U11" s="52"/>
      <c r="V11" s="52"/>
      <c r="W11" s="52"/>
      <c r="X11" s="52"/>
      <c r="Y11" s="52"/>
      <c r="Z11" s="56"/>
      <c r="AA11" s="56"/>
      <c r="AB11" s="56"/>
      <c r="AC11" s="56"/>
      <c r="AD11" s="56"/>
      <c r="AE11" s="52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</row>
    <row r="12" spans="1:129" s="53" customFormat="1" ht="16.95" customHeight="1">
      <c r="A12" s="56"/>
      <c r="B12" s="413">
        <v>3</v>
      </c>
      <c r="C12" s="414">
        <v>400056</v>
      </c>
      <c r="D12" s="414" t="s">
        <v>79</v>
      </c>
      <c r="E12" s="415" t="s">
        <v>58</v>
      </c>
      <c r="F12" s="45"/>
      <c r="G12" s="422">
        <v>3697</v>
      </c>
      <c r="H12" s="414" t="s">
        <v>39</v>
      </c>
      <c r="I12" s="46">
        <v>2.5</v>
      </c>
      <c r="J12" s="114">
        <f t="shared" si="0"/>
        <v>9242.5</v>
      </c>
      <c r="K12" s="114">
        <f t="shared" si="1"/>
        <v>18485</v>
      </c>
      <c r="L12" s="47"/>
      <c r="M12" s="504">
        <f t="shared" si="2"/>
        <v>0</v>
      </c>
      <c r="N12" s="505">
        <f t="shared" si="3"/>
        <v>0</v>
      </c>
      <c r="O12" s="56"/>
      <c r="P12" s="56"/>
      <c r="Q12" s="56"/>
      <c r="R12" s="44"/>
      <c r="S12" s="52"/>
      <c r="T12" s="52"/>
      <c r="U12" s="52"/>
      <c r="V12" s="52"/>
      <c r="W12" s="52"/>
      <c r="X12" s="52"/>
      <c r="Y12" s="52"/>
      <c r="Z12" s="56"/>
      <c r="AA12" s="56"/>
      <c r="AB12" s="56"/>
      <c r="AC12" s="56"/>
      <c r="AD12" s="56"/>
      <c r="AE12" s="52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</row>
    <row r="13" spans="1:129" s="53" customFormat="1" ht="16.95" customHeight="1">
      <c r="A13" s="56"/>
      <c r="B13" s="413">
        <v>4</v>
      </c>
      <c r="C13" s="414" t="s">
        <v>54</v>
      </c>
      <c r="D13" s="414" t="s">
        <v>78</v>
      </c>
      <c r="E13" s="415" t="s">
        <v>59</v>
      </c>
      <c r="F13" s="45"/>
      <c r="G13" s="422">
        <v>4714</v>
      </c>
      <c r="H13" s="414" t="s">
        <v>39</v>
      </c>
      <c r="I13" s="46">
        <v>2.5</v>
      </c>
      <c r="J13" s="114">
        <f t="shared" si="0"/>
        <v>11785</v>
      </c>
      <c r="K13" s="114">
        <f t="shared" si="1"/>
        <v>23570</v>
      </c>
      <c r="L13" s="47"/>
      <c r="M13" s="504">
        <f t="shared" si="2"/>
        <v>0</v>
      </c>
      <c r="N13" s="505">
        <f t="shared" si="3"/>
        <v>0</v>
      </c>
      <c r="O13" s="56"/>
      <c r="P13" s="56"/>
      <c r="Q13" s="56"/>
      <c r="R13" s="44"/>
      <c r="S13" s="52"/>
      <c r="T13" s="52"/>
      <c r="U13" s="52"/>
      <c r="V13" s="52"/>
      <c r="W13" s="52"/>
      <c r="X13" s="52"/>
      <c r="Y13" s="52"/>
      <c r="Z13" s="56"/>
      <c r="AA13" s="56"/>
      <c r="AB13" s="56"/>
      <c r="AC13" s="56"/>
      <c r="AD13" s="56"/>
      <c r="AE13" s="52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</row>
    <row r="14" spans="1:129" s="53" customFormat="1" ht="16.95" customHeight="1">
      <c r="A14" s="56"/>
      <c r="B14" s="413">
        <v>5</v>
      </c>
      <c r="C14" s="414">
        <v>1975</v>
      </c>
      <c r="D14" s="414" t="s">
        <v>78</v>
      </c>
      <c r="E14" s="415" t="s">
        <v>60</v>
      </c>
      <c r="F14" s="45"/>
      <c r="G14" s="422">
        <v>654</v>
      </c>
      <c r="H14" s="414" t="s">
        <v>39</v>
      </c>
      <c r="I14" s="46">
        <v>2.5</v>
      </c>
      <c r="J14" s="114">
        <f t="shared" si="0"/>
        <v>1635</v>
      </c>
      <c r="K14" s="114">
        <f t="shared" si="1"/>
        <v>3270</v>
      </c>
      <c r="L14" s="47"/>
      <c r="M14" s="504">
        <f t="shared" si="2"/>
        <v>0</v>
      </c>
      <c r="N14" s="505">
        <f t="shared" si="3"/>
        <v>0</v>
      </c>
      <c r="O14" s="56"/>
      <c r="P14" s="56"/>
      <c r="Q14" s="56"/>
      <c r="R14" s="44"/>
      <c r="S14" s="52"/>
      <c r="T14" s="52"/>
      <c r="U14" s="52"/>
      <c r="V14" s="52"/>
      <c r="W14" s="52"/>
      <c r="X14" s="52"/>
      <c r="Y14" s="52"/>
      <c r="Z14" s="56"/>
      <c r="AA14" s="56"/>
      <c r="AB14" s="56"/>
      <c r="AC14" s="56"/>
      <c r="AD14" s="56"/>
      <c r="AE14" s="52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</row>
    <row r="15" spans="1:129" s="53" customFormat="1" ht="16.95" customHeight="1">
      <c r="A15" s="56"/>
      <c r="B15" s="413">
        <v>6</v>
      </c>
      <c r="C15" s="414" t="s">
        <v>55</v>
      </c>
      <c r="D15" s="414" t="s">
        <v>80</v>
      </c>
      <c r="E15" s="415" t="s">
        <v>61</v>
      </c>
      <c r="F15" s="45"/>
      <c r="G15" s="422">
        <v>390</v>
      </c>
      <c r="H15" s="414" t="s">
        <v>39</v>
      </c>
      <c r="I15" s="46">
        <v>3.5</v>
      </c>
      <c r="J15" s="114">
        <f t="shared" si="0"/>
        <v>1365</v>
      </c>
      <c r="K15" s="114">
        <f t="shared" si="1"/>
        <v>2730</v>
      </c>
      <c r="L15" s="47"/>
      <c r="M15" s="504">
        <f t="shared" si="2"/>
        <v>0</v>
      </c>
      <c r="N15" s="505">
        <f t="shared" si="3"/>
        <v>0</v>
      </c>
      <c r="O15" s="56"/>
      <c r="P15" s="56"/>
      <c r="Q15" s="56"/>
      <c r="R15" s="44"/>
      <c r="S15" s="52"/>
      <c r="T15" s="52"/>
      <c r="U15" s="52"/>
      <c r="V15" s="52"/>
      <c r="W15" s="52"/>
      <c r="X15" s="52"/>
      <c r="Y15" s="52"/>
      <c r="Z15" s="56"/>
      <c r="AA15" s="56"/>
      <c r="AB15" s="56"/>
      <c r="AC15" s="56"/>
      <c r="AD15" s="56"/>
      <c r="AE15" s="52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</row>
    <row r="16" spans="1:129" s="53" customFormat="1" ht="16.95" customHeight="1">
      <c r="A16" s="56"/>
      <c r="B16" s="413">
        <v>7</v>
      </c>
      <c r="C16" s="416" t="s">
        <v>75</v>
      </c>
      <c r="D16" s="414"/>
      <c r="E16" s="415" t="s">
        <v>74</v>
      </c>
      <c r="F16" s="45"/>
      <c r="G16" s="422">
        <v>965</v>
      </c>
      <c r="H16" s="414" t="s">
        <v>39</v>
      </c>
      <c r="I16" s="46">
        <v>11</v>
      </c>
      <c r="J16" s="114">
        <f t="shared" si="0"/>
        <v>10615</v>
      </c>
      <c r="K16" s="114">
        <f t="shared" si="1"/>
        <v>21230</v>
      </c>
      <c r="L16" s="47"/>
      <c r="M16" s="500">
        <f t="shared" si="2"/>
        <v>0</v>
      </c>
      <c r="N16" s="501">
        <f t="shared" si="3"/>
        <v>0</v>
      </c>
      <c r="O16" s="56"/>
      <c r="P16" s="56"/>
      <c r="Q16" s="56"/>
      <c r="R16" s="44"/>
      <c r="S16" s="52"/>
      <c r="T16" s="52"/>
      <c r="U16" s="52"/>
      <c r="V16" s="52"/>
      <c r="W16" s="52"/>
      <c r="X16" s="52"/>
      <c r="Y16" s="52"/>
      <c r="Z16" s="56"/>
      <c r="AA16" s="56"/>
      <c r="AB16" s="56"/>
      <c r="AC16" s="56"/>
      <c r="AD16" s="56"/>
      <c r="AE16" s="52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</row>
    <row r="17" spans="1:132" s="53" customFormat="1" ht="31.2" thickBot="1">
      <c r="A17" s="56"/>
      <c r="B17" s="417">
        <v>8</v>
      </c>
      <c r="C17" s="418"/>
      <c r="D17" s="419"/>
      <c r="E17" s="420" t="s">
        <v>132</v>
      </c>
      <c r="F17" s="419"/>
      <c r="G17" s="423"/>
      <c r="H17" s="419" t="s">
        <v>39</v>
      </c>
      <c r="I17" s="424"/>
      <c r="J17" s="48">
        <f>SUM(J10:J16)*0.2</f>
        <v>17079.14</v>
      </c>
      <c r="K17" s="48">
        <f>J17*L6</f>
        <v>34158.28</v>
      </c>
      <c r="L17" s="425" t="s">
        <v>76</v>
      </c>
      <c r="M17" s="48">
        <f>+J17</f>
        <v>17079.14</v>
      </c>
      <c r="N17" s="49">
        <f t="shared" ref="N11:N17" si="4">+M17*$L$6</f>
        <v>34158.28</v>
      </c>
      <c r="P17" s="56"/>
      <c r="Q17" s="56"/>
      <c r="R17" s="44"/>
      <c r="S17" s="52"/>
      <c r="T17" s="52"/>
      <c r="U17" s="52"/>
      <c r="V17" s="52"/>
      <c r="W17" s="52"/>
      <c r="X17" s="52"/>
      <c r="Y17" s="52"/>
      <c r="Z17" s="56"/>
      <c r="AA17" s="56"/>
      <c r="AB17" s="56"/>
      <c r="AC17" s="56"/>
      <c r="AD17" s="56"/>
      <c r="AE17" s="52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</row>
    <row r="18" spans="1:132" s="20" customFormat="1" ht="4.95" customHeight="1" thickBot="1">
      <c r="A18" s="17"/>
      <c r="B18" s="17"/>
      <c r="C18" s="17"/>
      <c r="D18" s="17"/>
      <c r="E18" s="17"/>
      <c r="F18" s="18"/>
      <c r="G18" s="17"/>
      <c r="H18" s="17"/>
      <c r="I18" s="17"/>
      <c r="J18" s="17"/>
      <c r="K18" s="17"/>
      <c r="L18" s="17"/>
      <c r="M18" s="17"/>
      <c r="N18" s="17"/>
      <c r="O18" s="16"/>
      <c r="P18" s="1"/>
      <c r="Q18" s="1"/>
      <c r="R18" s="10"/>
      <c r="S18" s="3"/>
      <c r="T18" s="3"/>
      <c r="U18" s="3"/>
      <c r="V18" s="3"/>
      <c r="W18" s="3"/>
      <c r="X18" s="3"/>
      <c r="Y18" s="3"/>
      <c r="Z18" s="4"/>
      <c r="AA18" s="4"/>
      <c r="AB18" s="4"/>
      <c r="AC18" s="4"/>
      <c r="AD18" s="5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</row>
    <row r="19" spans="1:132" s="20" customFormat="1" ht="16.95" customHeight="1" thickBot="1">
      <c r="A19" s="17"/>
      <c r="B19" s="426"/>
      <c r="C19" s="427"/>
      <c r="D19" s="428"/>
      <c r="E19" s="429" t="s">
        <v>12</v>
      </c>
      <c r="F19" s="430"/>
      <c r="G19" s="430"/>
      <c r="H19" s="430"/>
      <c r="I19" s="431" t="s">
        <v>9</v>
      </c>
      <c r="J19" s="115">
        <f>SUM(J10:J17)</f>
        <v>102474.84</v>
      </c>
      <c r="K19" s="115">
        <f>SUM(K10:K17)</f>
        <v>204949.68</v>
      </c>
      <c r="L19" s="116" t="s">
        <v>17</v>
      </c>
      <c r="M19" s="115">
        <f>SUM(M10:M17)</f>
        <v>17079.14</v>
      </c>
      <c r="N19" s="115">
        <f>SUM(N10:N17)</f>
        <v>34158.28</v>
      </c>
      <c r="O19" s="16"/>
      <c r="P19" s="1"/>
      <c r="Q19" s="1"/>
      <c r="R19" s="10"/>
      <c r="S19" s="4"/>
      <c r="T19" s="4"/>
      <c r="U19" s="4"/>
      <c r="V19" s="4"/>
      <c r="W19" s="4"/>
      <c r="X19" s="4"/>
      <c r="Y19" s="3"/>
      <c r="Z19" s="3"/>
      <c r="AA19" s="3"/>
      <c r="AB19" s="3"/>
      <c r="AC19" s="3"/>
      <c r="AD19" s="1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</row>
    <row r="20" spans="1:132" s="20" customFormat="1" ht="4.95" customHeight="1">
      <c r="A20" s="17"/>
      <c r="B20" s="430"/>
      <c r="C20" s="430"/>
      <c r="D20" s="430"/>
      <c r="E20" s="430"/>
      <c r="F20" s="430"/>
      <c r="G20" s="430"/>
      <c r="H20" s="430"/>
      <c r="I20" s="430"/>
      <c r="J20" s="430"/>
      <c r="K20" s="430"/>
      <c r="L20" s="430"/>
      <c r="M20" s="430"/>
      <c r="N20" s="430"/>
      <c r="O20" s="16"/>
      <c r="P20" s="1"/>
      <c r="Q20" s="1"/>
      <c r="R20" s="10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1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</row>
    <row r="21" spans="1:132" s="20" customFormat="1" ht="4.95" customHeight="1">
      <c r="A21" s="17"/>
      <c r="B21" s="430"/>
      <c r="C21" s="430"/>
      <c r="D21" s="430"/>
      <c r="E21" s="430"/>
      <c r="F21" s="430"/>
      <c r="G21" s="430"/>
      <c r="H21" s="430"/>
      <c r="I21" s="430"/>
      <c r="J21" s="430"/>
      <c r="K21" s="430"/>
      <c r="L21" s="430"/>
      <c r="M21" s="430"/>
      <c r="N21" s="430"/>
      <c r="O21" s="16"/>
      <c r="P21" s="1"/>
      <c r="Q21" s="1"/>
      <c r="R21" s="10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1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</row>
    <row r="22" spans="1:132" s="20" customFormat="1" ht="15.6">
      <c r="A22" s="17"/>
      <c r="B22" s="432" t="s">
        <v>91</v>
      </c>
      <c r="C22" s="430"/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16"/>
      <c r="P22" s="1"/>
      <c r="Q22" s="1"/>
      <c r="R22" s="10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1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</row>
    <row r="23" spans="1:132" s="5" customFormat="1" ht="16.2" thickBot="1">
      <c r="A23" s="21"/>
      <c r="B23" s="432"/>
      <c r="C23" s="432"/>
      <c r="D23" s="432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6"/>
      <c r="P23" s="1"/>
      <c r="Q23" s="1"/>
      <c r="R23" s="10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1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</row>
    <row r="24" spans="1:132" s="1" customFormat="1" ht="15.6" thickTop="1" thickBot="1">
      <c r="B24" s="434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6"/>
      <c r="R24" s="10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</row>
    <row r="25" spans="1:132" s="1" customFormat="1" ht="15.6" thickTop="1" thickBot="1">
      <c r="B25" s="437" t="s">
        <v>21</v>
      </c>
      <c r="C25" s="438"/>
      <c r="D25" s="438"/>
      <c r="E25" s="439"/>
      <c r="F25" s="439"/>
      <c r="G25" s="439"/>
      <c r="H25" s="439"/>
      <c r="I25" s="439"/>
      <c r="J25" s="439"/>
      <c r="K25" s="439"/>
      <c r="L25" s="439"/>
      <c r="M25" s="439"/>
      <c r="N25" s="440"/>
      <c r="R25" s="10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</row>
    <row r="26" spans="1:132" s="1" customFormat="1" ht="6.9" customHeight="1" thickTop="1" thickBot="1">
      <c r="B26" s="441"/>
      <c r="C26" s="442"/>
      <c r="D26" s="442"/>
      <c r="E26" s="439"/>
      <c r="F26" s="439"/>
      <c r="G26" s="439"/>
      <c r="H26" s="439"/>
      <c r="I26" s="439"/>
      <c r="J26" s="439"/>
      <c r="K26" s="439"/>
      <c r="L26" s="439"/>
      <c r="M26" s="439"/>
      <c r="N26" s="440"/>
      <c r="R26" s="10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</row>
    <row r="27" spans="1:132" s="1" customFormat="1" ht="17.399999999999999" thickTop="1" thickBot="1">
      <c r="B27" s="443" t="s">
        <v>97</v>
      </c>
      <c r="C27" s="444" t="s">
        <v>99</v>
      </c>
      <c r="D27" s="445"/>
      <c r="E27" s="439"/>
      <c r="F27" s="446"/>
      <c r="G27" s="447"/>
      <c r="H27" s="447"/>
      <c r="I27" s="447"/>
      <c r="J27" s="447"/>
      <c r="K27" s="447"/>
      <c r="L27" s="447"/>
      <c r="M27" s="447"/>
      <c r="N27" s="440"/>
      <c r="R27" s="10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</row>
    <row r="28" spans="1:132" s="1" customFormat="1" ht="17.399999999999999" thickTop="1" thickBot="1">
      <c r="B28" s="448" t="s">
        <v>98</v>
      </c>
      <c r="C28" s="444" t="s">
        <v>100</v>
      </c>
      <c r="D28" s="445"/>
      <c r="E28" s="439"/>
      <c r="F28" s="446"/>
      <c r="G28" s="447"/>
      <c r="H28" s="447"/>
      <c r="I28" s="447"/>
      <c r="J28" s="447"/>
      <c r="K28" s="447"/>
      <c r="L28" s="447"/>
      <c r="M28" s="447"/>
      <c r="N28" s="440"/>
      <c r="R28" s="10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</row>
    <row r="29" spans="1:132" s="1" customFormat="1" ht="15.6" thickTop="1" thickBot="1">
      <c r="B29" s="449"/>
      <c r="C29" s="450" t="s">
        <v>25</v>
      </c>
      <c r="D29" s="445"/>
      <c r="E29" s="439"/>
      <c r="F29" s="446"/>
      <c r="G29" s="447"/>
      <c r="H29" s="447"/>
      <c r="I29" s="447"/>
      <c r="J29" s="447"/>
      <c r="K29" s="447"/>
      <c r="L29" s="447"/>
      <c r="M29" s="447"/>
      <c r="N29" s="440"/>
      <c r="R29" s="10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</row>
    <row r="30" spans="1:132" s="1" customFormat="1" ht="15" thickTop="1" thickBot="1">
      <c r="B30" s="451"/>
      <c r="C30" s="452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N30" s="453"/>
      <c r="AD30" s="350"/>
      <c r="AE30" s="350"/>
      <c r="AF30" s="350"/>
      <c r="AG30" s="351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</row>
    <row r="31" spans="1:132" s="1" customFormat="1" ht="14.4" thickTop="1"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</row>
    <row r="32" spans="1:132" s="22" customFormat="1" ht="20.100000000000001" customHeight="1">
      <c r="B32" s="352" t="s">
        <v>92</v>
      </c>
      <c r="G32" s="1"/>
      <c r="H32" s="1"/>
      <c r="I32" s="1"/>
      <c r="J32" s="1"/>
      <c r="K32" s="1"/>
      <c r="L32" s="1"/>
      <c r="M32" s="1"/>
      <c r="N32" s="1"/>
      <c r="AD32" s="1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353"/>
      <c r="BB32" s="353"/>
      <c r="BC32" s="353"/>
      <c r="BD32" s="353"/>
      <c r="BE32" s="353"/>
      <c r="BF32" s="353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  <c r="BR32" s="353"/>
      <c r="BS32" s="353"/>
      <c r="BT32" s="353"/>
      <c r="BU32" s="353"/>
      <c r="BV32" s="353"/>
      <c r="BW32" s="353"/>
      <c r="BX32" s="353"/>
      <c r="BY32" s="353"/>
      <c r="BZ32" s="353"/>
      <c r="CA32" s="353"/>
      <c r="CB32" s="353"/>
      <c r="CC32" s="353"/>
      <c r="CD32" s="353"/>
      <c r="CE32" s="353"/>
      <c r="CF32" s="353"/>
      <c r="CG32" s="353"/>
      <c r="CH32" s="353"/>
      <c r="CI32" s="353"/>
      <c r="CJ32" s="353"/>
      <c r="CK32" s="353"/>
      <c r="CL32" s="353"/>
      <c r="CM32" s="353"/>
      <c r="CN32" s="353"/>
      <c r="CO32" s="353"/>
      <c r="CP32" s="353"/>
      <c r="CQ32" s="353"/>
      <c r="CR32" s="353"/>
      <c r="CS32" s="353"/>
      <c r="CT32" s="353"/>
      <c r="CU32" s="353"/>
      <c r="CV32" s="353"/>
      <c r="CW32" s="353"/>
      <c r="CX32" s="353"/>
      <c r="CY32" s="353"/>
      <c r="CZ32" s="353"/>
      <c r="DA32" s="353"/>
      <c r="DB32" s="353"/>
      <c r="DC32" s="353"/>
      <c r="DD32" s="353"/>
      <c r="DE32" s="353"/>
      <c r="DF32" s="353"/>
      <c r="DG32" s="353"/>
      <c r="DH32" s="353"/>
      <c r="DI32" s="353"/>
      <c r="DJ32" s="353"/>
      <c r="DK32" s="353"/>
      <c r="DL32" s="353"/>
      <c r="DM32" s="353"/>
      <c r="DN32" s="353"/>
      <c r="DO32" s="353"/>
      <c r="DP32" s="353"/>
      <c r="DQ32" s="353"/>
      <c r="DR32" s="353"/>
      <c r="DS32" s="353"/>
      <c r="DT32" s="353"/>
      <c r="DU32" s="353"/>
      <c r="DV32" s="353"/>
      <c r="DW32" s="353"/>
      <c r="DX32" s="353"/>
      <c r="DY32" s="353"/>
    </row>
    <row r="33" spans="16:129" s="1" customFormat="1" ht="14.4" thickBot="1"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</row>
    <row r="34" spans="16:129" s="1" customFormat="1" ht="121.95" customHeight="1" thickBot="1">
      <c r="P34" s="454" t="str">
        <f>+B2</f>
        <v>EXPD. CLILAB
2025/06</v>
      </c>
      <c r="Q34" s="455"/>
      <c r="R34" s="456" t="str">
        <f>+E2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S34" s="457"/>
      <c r="T34" s="457"/>
      <c r="U34" s="457"/>
      <c r="V34" s="458"/>
      <c r="W34" s="458"/>
      <c r="X34" s="458"/>
      <c r="Y34" s="458"/>
      <c r="Z34" s="458"/>
      <c r="AA34" s="458"/>
      <c r="AB34" s="458"/>
      <c r="AC34" s="459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</row>
    <row r="35" spans="16:129" s="1" customFormat="1" ht="31.2" thickBot="1">
      <c r="P35" s="394" t="s">
        <v>111</v>
      </c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6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</row>
    <row r="36" spans="16:129" s="1" customFormat="1" ht="16.5" customHeight="1" thickBot="1">
      <c r="P36" s="460" t="s">
        <v>5</v>
      </c>
      <c r="Q36" s="461"/>
      <c r="R36" s="461"/>
      <c r="S36" s="461"/>
      <c r="T36" s="461"/>
      <c r="U36" s="462"/>
      <c r="V36" s="463"/>
      <c r="W36" s="463"/>
      <c r="X36" s="463"/>
      <c r="Y36" s="463"/>
      <c r="Z36" s="463"/>
      <c r="AA36" s="463"/>
      <c r="AB36" s="463"/>
      <c r="AC36" s="464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</row>
    <row r="37" spans="16:129" s="1" customFormat="1" ht="18.600000000000001" thickBot="1">
      <c r="P37" s="465" t="s">
        <v>33</v>
      </c>
      <c r="Q37" s="466"/>
      <c r="R37" s="466"/>
      <c r="S37" s="466"/>
      <c r="T37" s="467" t="s">
        <v>34</v>
      </c>
      <c r="U37" s="468"/>
      <c r="V37" s="469" t="s">
        <v>5</v>
      </c>
      <c r="W37" s="469"/>
      <c r="X37" s="469"/>
      <c r="Y37" s="469"/>
      <c r="Z37" s="470"/>
      <c r="AA37" s="471"/>
      <c r="AB37" s="472" t="s">
        <v>6</v>
      </c>
      <c r="AC37" s="47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</row>
    <row r="38" spans="16:129" s="1" customFormat="1" ht="14.4" thickBot="1">
      <c r="P38" s="474" t="s">
        <v>28</v>
      </c>
      <c r="Q38" s="475"/>
      <c r="R38" s="476" t="s">
        <v>29</v>
      </c>
      <c r="S38" s="475"/>
      <c r="T38" s="477" t="s">
        <v>30</v>
      </c>
      <c r="U38" s="478"/>
      <c r="V38" s="479" t="s">
        <v>114</v>
      </c>
      <c r="W38" s="480"/>
      <c r="X38" s="480"/>
      <c r="Y38" s="480"/>
      <c r="Z38" s="481"/>
      <c r="AA38" s="482"/>
      <c r="AB38" s="483" t="s">
        <v>115</v>
      </c>
      <c r="AC38" s="484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</row>
    <row r="39" spans="16:129" s="1" customFormat="1" ht="29.4" customHeight="1" thickBot="1">
      <c r="P39" s="485" t="s">
        <v>20</v>
      </c>
      <c r="Q39" s="486" t="s">
        <v>36</v>
      </c>
      <c r="R39" s="486" t="s">
        <v>20</v>
      </c>
      <c r="S39" s="486" t="s">
        <v>36</v>
      </c>
      <c r="T39" s="487" t="s">
        <v>20</v>
      </c>
      <c r="U39" s="488" t="s">
        <v>36</v>
      </c>
      <c r="V39" s="489" t="s">
        <v>26</v>
      </c>
      <c r="W39" s="490" t="s">
        <v>35</v>
      </c>
      <c r="X39" s="491" t="s">
        <v>116</v>
      </c>
      <c r="Y39" s="492" t="s">
        <v>37</v>
      </c>
      <c r="Z39" s="493" t="s">
        <v>10</v>
      </c>
      <c r="AA39" s="494" t="s">
        <v>11</v>
      </c>
      <c r="AB39" s="495" t="s">
        <v>26</v>
      </c>
      <c r="AC39" s="496" t="s">
        <v>10</v>
      </c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</row>
    <row r="40" spans="16:129" s="1" customFormat="1" ht="14.4" thickBot="1">
      <c r="P40" s="117">
        <f>+J19</f>
        <v>102474.84</v>
      </c>
      <c r="Q40" s="118">
        <v>0</v>
      </c>
      <c r="R40" s="118">
        <f>+J19</f>
        <v>102474.84</v>
      </c>
      <c r="S40" s="118">
        <f>+(P40+R40)*0.2</f>
        <v>40989.936000000002</v>
      </c>
      <c r="T40" s="119">
        <f>+J19</f>
        <v>102474.84</v>
      </c>
      <c r="U40" s="120">
        <f>+S40</f>
        <v>40989.936000000002</v>
      </c>
      <c r="V40" s="121">
        <f>+P40*$L$6</f>
        <v>204949.68</v>
      </c>
      <c r="W40" s="122">
        <f>+V40*0.2</f>
        <v>40989.936000000002</v>
      </c>
      <c r="X40" s="122">
        <f>T40</f>
        <v>102474.84</v>
      </c>
      <c r="Y40" s="123">
        <f>+W40</f>
        <v>40989.936000000002</v>
      </c>
      <c r="Z40" s="124">
        <f>+V40+W40+T40+U40</f>
        <v>389404.39199999999</v>
      </c>
      <c r="AA40" s="125">
        <v>0.21</v>
      </c>
      <c r="AB40" s="126">
        <f>+V40*AA40+V40</f>
        <v>247989.1128</v>
      </c>
      <c r="AC40" s="497">
        <f>+Z40*(1+AA40)</f>
        <v>471179.31432</v>
      </c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</row>
    <row r="41" spans="16:129" s="1" customFormat="1" ht="5.25" customHeight="1"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8"/>
      <c r="AA41" s="498"/>
      <c r="AB41" s="498"/>
      <c r="AC41" s="498"/>
      <c r="AD41" s="385"/>
      <c r="AE41" s="385"/>
      <c r="AF41" s="385"/>
      <c r="AG41" s="385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</row>
    <row r="42" spans="16:129" s="1" customFormat="1" ht="65.400000000000006" customHeight="1">
      <c r="P42" s="499" t="s">
        <v>95</v>
      </c>
      <c r="Q42" s="499"/>
      <c r="R42" s="499"/>
      <c r="S42" s="499"/>
      <c r="T42" s="499"/>
      <c r="U42" s="499"/>
      <c r="V42" s="499"/>
      <c r="W42" s="499"/>
      <c r="X42" s="499"/>
      <c r="Y42" s="499"/>
      <c r="Z42" s="499"/>
      <c r="AA42" s="499"/>
      <c r="AB42" s="499"/>
      <c r="AC42" s="499"/>
      <c r="AD42" s="385"/>
      <c r="AE42" s="385"/>
      <c r="AF42" s="385"/>
      <c r="AG42" s="385"/>
      <c r="AH42" s="386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</row>
    <row r="43" spans="16:129" s="1" customFormat="1" ht="16.5" customHeight="1">
      <c r="P43" s="385"/>
      <c r="Q43" s="385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5"/>
      <c r="AF43" s="385"/>
      <c r="AG43" s="385"/>
      <c r="AH43" s="385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</row>
    <row r="44" spans="16:129" s="1" customFormat="1" ht="16.5" customHeight="1">
      <c r="P44" s="387" t="s">
        <v>92</v>
      </c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387"/>
      <c r="AC44" s="387"/>
      <c r="AD44" s="387"/>
      <c r="AE44" s="387"/>
      <c r="AF44" s="387"/>
      <c r="AG44" s="387"/>
      <c r="AH44" s="387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</row>
    <row r="45" spans="16:129" s="1" customFormat="1" ht="17.25" customHeight="1"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</row>
    <row r="46" spans="16:129" s="1" customFormat="1"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</row>
    <row r="47" spans="16:129" s="1" customFormat="1"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</row>
    <row r="48" spans="16:129" s="1" customFormat="1"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</row>
    <row r="49" spans="16:129" s="1" customFormat="1"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</row>
    <row r="50" spans="16:129" s="1" customFormat="1"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</row>
    <row r="51" spans="16:129" s="1" customFormat="1"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</row>
    <row r="52" spans="16:129" s="1" customFormat="1"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</row>
    <row r="53" spans="16:129" s="1" customFormat="1"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</row>
    <row r="54" spans="16:129" s="1" customFormat="1"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</row>
    <row r="55" spans="16:129" s="1" customFormat="1"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</row>
    <row r="56" spans="16:129" s="1" customFormat="1"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</row>
    <row r="57" spans="16:129" s="1" customFormat="1"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</row>
    <row r="58" spans="16:129" s="1" customFormat="1"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</row>
    <row r="59" spans="16:129" s="1" customFormat="1"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</row>
    <row r="60" spans="16:129" s="1" customFormat="1"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</row>
    <row r="61" spans="16:129" s="1" customFormat="1"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</row>
    <row r="62" spans="16:129" s="1" customFormat="1"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</row>
    <row r="63" spans="16:129" s="1" customFormat="1"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</row>
    <row r="64" spans="16:129" s="1" customFormat="1"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</row>
    <row r="65" spans="16:129" s="1" customFormat="1"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</row>
    <row r="66" spans="16:129" s="1" customFormat="1"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</row>
    <row r="67" spans="16:129" s="1" customFormat="1"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</row>
    <row r="68" spans="16:129" s="1" customFormat="1"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</row>
    <row r="69" spans="16:129" s="1" customFormat="1"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</row>
    <row r="70" spans="16:129" s="1" customFormat="1"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</row>
    <row r="71" spans="16:129" s="1" customFormat="1"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</row>
    <row r="72" spans="16:129" s="1" customFormat="1"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</row>
    <row r="73" spans="16:129" s="1" customFormat="1"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</row>
    <row r="74" spans="16:129" s="1" customFormat="1"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</row>
    <row r="75" spans="16:129" s="1" customFormat="1"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</row>
    <row r="76" spans="16:129" s="1" customFormat="1"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</row>
    <row r="77" spans="16:129" s="1" customFormat="1"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</row>
    <row r="78" spans="16:129" s="1" customFormat="1"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</row>
    <row r="79" spans="16:129" s="1" customFormat="1"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</row>
    <row r="80" spans="16:129" s="1" customFormat="1"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</row>
    <row r="81" spans="16:129" s="1" customFormat="1"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</row>
    <row r="82" spans="16:129" s="1" customFormat="1"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</row>
    <row r="83" spans="16:129" s="1" customFormat="1"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</row>
    <row r="84" spans="16:129" s="1" customFormat="1"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</row>
    <row r="85" spans="16:129" s="1" customFormat="1"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</row>
    <row r="86" spans="16:129" s="1" customFormat="1"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</row>
    <row r="87" spans="16:129" s="1" customFormat="1"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</row>
    <row r="88" spans="16:129" s="1" customFormat="1"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</row>
    <row r="89" spans="16:129" s="1" customFormat="1"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</row>
    <row r="90" spans="16:129" s="1" customFormat="1"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</row>
    <row r="91" spans="16:129" s="1" customFormat="1"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</row>
    <row r="92" spans="16:129" s="1" customFormat="1"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</row>
    <row r="93" spans="16:129" s="1" customFormat="1"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</row>
    <row r="94" spans="16:129" s="1" customFormat="1"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</row>
    <row r="95" spans="16:129" s="1" customFormat="1"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</row>
    <row r="96" spans="16:129" s="1" customFormat="1"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</row>
    <row r="97" spans="16:129" s="1" customFormat="1"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</row>
    <row r="98" spans="16:129" s="1" customFormat="1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4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</row>
    <row r="99" spans="16:129" s="1" customFormat="1"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4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</row>
    <row r="100" spans="16:129" s="1" customFormat="1"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4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</row>
    <row r="101" spans="16:129" s="1" customFormat="1"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4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</row>
    <row r="102" spans="16:129" s="24" customFormat="1"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</row>
    <row r="103" spans="16:129" s="24" customFormat="1"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</row>
    <row r="104" spans="16:129" s="24" customFormat="1"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</row>
    <row r="105" spans="16:129" s="24" customFormat="1"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</row>
    <row r="106" spans="16:129" s="24" customFormat="1"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</row>
    <row r="107" spans="16:129" s="24" customFormat="1"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</row>
    <row r="108" spans="16:129" s="24" customFormat="1"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</row>
    <row r="109" spans="16:129" s="24" customFormat="1"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</row>
    <row r="110" spans="16:129" s="24" customFormat="1"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</row>
    <row r="111" spans="16:129" s="24" customFormat="1"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</row>
    <row r="112" spans="16:129" s="24" customFormat="1"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</row>
    <row r="113" spans="16:129" s="24" customFormat="1"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</row>
    <row r="114" spans="16:129" s="24" customFormat="1"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</row>
    <row r="115" spans="16:129" s="24" customFormat="1"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</row>
    <row r="116" spans="16:129" s="24" customFormat="1"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</row>
    <row r="117" spans="16:129" s="24" customFormat="1"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</row>
    <row r="118" spans="16:129" s="24" customFormat="1"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</row>
    <row r="119" spans="16:129" s="24" customFormat="1"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</row>
    <row r="120" spans="16:129" s="24" customFormat="1"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</row>
    <row r="121" spans="16:129" s="24" customFormat="1"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</row>
    <row r="122" spans="16:129" s="24" customFormat="1"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</row>
    <row r="123" spans="16:129" s="24" customFormat="1"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</row>
    <row r="124" spans="16:129" s="24" customFormat="1"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</row>
    <row r="125" spans="16:129" s="24" customFormat="1"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</row>
    <row r="126" spans="16:129" s="24" customFormat="1"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</row>
    <row r="127" spans="16:129" s="24" customFormat="1"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</row>
    <row r="128" spans="16:129" s="24" customFormat="1"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</row>
    <row r="129" spans="16:129" s="24" customFormat="1"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</row>
    <row r="130" spans="16:129" s="24" customFormat="1"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</row>
    <row r="131" spans="16:129" s="24" customFormat="1"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</row>
    <row r="132" spans="16:129" s="24" customFormat="1"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</row>
    <row r="133" spans="16:129" s="24" customFormat="1"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</row>
    <row r="134" spans="16:129" s="24" customFormat="1"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</row>
    <row r="135" spans="16:129" s="24" customFormat="1"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</row>
    <row r="136" spans="16:129" s="24" customFormat="1"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</row>
    <row r="137" spans="16:129" s="24" customFormat="1"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</row>
    <row r="138" spans="16:129" s="24" customFormat="1"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</row>
    <row r="139" spans="16:129" s="24" customFormat="1"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</row>
    <row r="140" spans="16:129" s="24" customFormat="1"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</row>
    <row r="141" spans="16:129" s="24" customFormat="1"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</row>
    <row r="142" spans="16:129" s="24" customFormat="1"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</row>
    <row r="143" spans="16:129" s="24" customFormat="1"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</row>
    <row r="144" spans="16:129" s="24" customFormat="1"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</row>
    <row r="145" spans="16:129" s="24" customFormat="1"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</row>
    <row r="146" spans="16:129" s="24" customFormat="1"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</row>
    <row r="147" spans="16:129" s="24" customFormat="1"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</row>
    <row r="148" spans="16:129" s="24" customFormat="1"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</row>
    <row r="149" spans="16:129" s="24" customFormat="1"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</row>
    <row r="150" spans="16:129" s="24" customFormat="1"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</row>
    <row r="151" spans="16:129" s="24" customFormat="1"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</row>
    <row r="152" spans="16:129" s="24" customFormat="1"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</row>
    <row r="153" spans="16:129" s="24" customFormat="1"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</row>
    <row r="154" spans="16:129" s="24" customFormat="1"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</row>
    <row r="155" spans="16:129" s="24" customFormat="1"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</row>
    <row r="156" spans="16:129" s="24" customFormat="1"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</row>
    <row r="157" spans="16:129" s="24" customFormat="1"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</row>
    <row r="158" spans="16:129" s="24" customFormat="1"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</row>
    <row r="159" spans="16:129" s="24" customFormat="1"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</row>
    <row r="160" spans="16:129" s="24" customFormat="1"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</row>
    <row r="161" spans="16:129" s="24" customFormat="1"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</row>
    <row r="162" spans="16:129" s="24" customFormat="1"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</row>
    <row r="163" spans="16:129" s="24" customFormat="1"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</row>
    <row r="164" spans="16:129" s="24" customFormat="1"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</row>
    <row r="165" spans="16:129" s="24" customFormat="1"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</row>
    <row r="166" spans="16:129" s="24" customFormat="1"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</row>
    <row r="167" spans="16:129" s="24" customFormat="1"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</row>
    <row r="168" spans="16:129" s="24" customFormat="1"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</row>
    <row r="169" spans="16:129" s="24" customFormat="1"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</row>
    <row r="170" spans="16:129" s="24" customFormat="1"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</row>
    <row r="171" spans="16:129" s="24" customFormat="1"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</row>
    <row r="172" spans="16:129" s="24" customFormat="1"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</row>
    <row r="173" spans="16:129" s="24" customFormat="1"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</row>
    <row r="174" spans="16:129" s="24" customFormat="1"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</row>
    <row r="175" spans="16:129" s="24" customFormat="1"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</row>
    <row r="176" spans="16:129" s="24" customFormat="1"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</row>
    <row r="177" spans="16:129" s="24" customFormat="1"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</row>
    <row r="178" spans="16:129" s="24" customFormat="1"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</row>
    <row r="179" spans="16:129" s="24" customFormat="1"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</row>
    <row r="180" spans="16:129" s="24" customFormat="1"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</row>
    <row r="181" spans="16:129" s="24" customFormat="1"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</row>
    <row r="182" spans="16:129" s="24" customFormat="1"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</row>
    <row r="183" spans="16:129" s="24" customFormat="1"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</row>
    <row r="184" spans="16:129" s="24" customFormat="1"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</row>
    <row r="185" spans="16:129" s="24" customFormat="1"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</row>
    <row r="186" spans="16:129" s="24" customFormat="1"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</row>
    <row r="187" spans="16:129" s="24" customFormat="1"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</row>
    <row r="188" spans="16:129" s="24" customFormat="1"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</row>
    <row r="189" spans="16:129" s="24" customFormat="1"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</row>
    <row r="190" spans="16:129" s="24" customFormat="1"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</row>
    <row r="191" spans="16:129" s="24" customFormat="1"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</row>
    <row r="192" spans="16:129" s="24" customFormat="1"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</row>
    <row r="193" spans="16:129" s="24" customFormat="1"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</row>
    <row r="194" spans="16:129" s="24" customFormat="1"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</row>
    <row r="195" spans="16:129" s="24" customFormat="1"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</row>
    <row r="196" spans="16:129" s="24" customFormat="1"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</row>
    <row r="197" spans="16:129" s="24" customFormat="1"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</row>
    <row r="198" spans="16:129" s="24" customFormat="1"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</row>
    <row r="199" spans="16:129" s="24" customFormat="1"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</row>
    <row r="200" spans="16:129" s="24" customFormat="1"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</row>
    <row r="201" spans="16:129" s="24" customFormat="1"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</row>
    <row r="202" spans="16:129" s="24" customFormat="1"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</row>
    <row r="203" spans="16:129" s="24" customFormat="1"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</row>
    <row r="204" spans="16:129" s="24" customFormat="1"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</row>
    <row r="205" spans="16:129" s="24" customFormat="1"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</row>
    <row r="206" spans="16:129" s="24" customFormat="1"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</row>
    <row r="207" spans="16:129" s="24" customFormat="1"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</row>
    <row r="208" spans="16:129" s="24" customFormat="1"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</row>
    <row r="209" spans="16:129" s="24" customFormat="1"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</row>
    <row r="210" spans="16:129" s="24" customFormat="1"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</row>
    <row r="211" spans="16:129" s="24" customFormat="1"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</row>
    <row r="212" spans="16:129" s="24" customFormat="1"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</row>
    <row r="213" spans="16:129" s="24" customFormat="1"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</row>
    <row r="214" spans="16:129" s="24" customFormat="1"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</row>
    <row r="215" spans="16:129" s="24" customFormat="1"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</row>
    <row r="216" spans="16:129" s="24" customFormat="1"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</row>
    <row r="217" spans="16:129" s="24" customFormat="1"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</row>
    <row r="218" spans="16:129" s="24" customFormat="1"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</row>
    <row r="219" spans="16:129" s="24" customFormat="1"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</row>
    <row r="220" spans="16:129" s="24" customFormat="1"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</row>
    <row r="221" spans="16:129" s="24" customFormat="1"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</row>
    <row r="222" spans="16:129" s="24" customFormat="1"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</row>
    <row r="223" spans="16:129" s="24" customFormat="1"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</row>
    <row r="224" spans="16:129" s="24" customFormat="1"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</row>
    <row r="225" spans="16:129" s="24" customFormat="1"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</row>
    <row r="226" spans="16:129" s="24" customFormat="1"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</row>
    <row r="227" spans="16:129" s="24" customFormat="1"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</row>
    <row r="228" spans="16:129" s="24" customFormat="1"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</row>
    <row r="229" spans="16:129" s="24" customFormat="1"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</row>
    <row r="230" spans="16:129" s="24" customFormat="1"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</row>
    <row r="231" spans="16:129" s="24" customFormat="1"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</row>
    <row r="232" spans="16:129" s="24" customFormat="1"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</row>
    <row r="233" spans="16:129" s="24" customFormat="1"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</row>
    <row r="234" spans="16:129" s="24" customFormat="1"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</row>
    <row r="235" spans="16:129" s="24" customFormat="1"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</row>
    <row r="236" spans="16:129" s="24" customFormat="1"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</row>
    <row r="237" spans="16:129" s="24" customFormat="1"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</row>
    <row r="238" spans="16:129" s="24" customFormat="1"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</row>
    <row r="239" spans="16:129" s="24" customFormat="1"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</row>
    <row r="240" spans="16:129" s="24" customFormat="1"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</row>
    <row r="241" spans="16:129" s="24" customFormat="1"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</row>
    <row r="242" spans="16:129" s="24" customFormat="1"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</row>
    <row r="243" spans="16:129" s="24" customFormat="1"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</row>
    <row r="244" spans="16:129" s="24" customFormat="1"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</row>
    <row r="245" spans="16:129" s="24" customFormat="1"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</row>
    <row r="246" spans="16:129" s="24" customFormat="1"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</row>
    <row r="247" spans="16:129" s="24" customFormat="1"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</row>
    <row r="248" spans="16:129" s="24" customFormat="1"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</row>
    <row r="249" spans="16:129" s="24" customFormat="1"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</row>
    <row r="250" spans="16:129" s="24" customFormat="1"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</row>
    <row r="251" spans="16:129" s="24" customFormat="1"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</row>
    <row r="252" spans="16:129" s="24" customFormat="1"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</row>
    <row r="253" spans="16:129" s="24" customFormat="1"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</row>
    <row r="254" spans="16:129" s="24" customFormat="1"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</row>
    <row r="255" spans="16:129" s="24" customFormat="1"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</row>
    <row r="256" spans="16:129" s="24" customFormat="1"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</row>
    <row r="257" spans="16:129" s="24" customFormat="1"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</row>
    <row r="258" spans="16:129" s="24" customFormat="1"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</row>
    <row r="259" spans="16:129" s="24" customFormat="1"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</row>
    <row r="260" spans="16:129" s="24" customFormat="1"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</row>
    <row r="261" spans="16:129" s="24" customFormat="1"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</row>
    <row r="262" spans="16:129" s="24" customFormat="1"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</row>
    <row r="263" spans="16:129" s="24" customFormat="1"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</row>
    <row r="264" spans="16:129" s="24" customFormat="1"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</row>
    <row r="265" spans="16:129" s="24" customFormat="1"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</row>
    <row r="266" spans="16:129" s="24" customFormat="1"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</row>
    <row r="267" spans="16:129" s="24" customFormat="1"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</row>
    <row r="268" spans="16:129" s="24" customFormat="1"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</row>
    <row r="269" spans="16:129" s="24" customFormat="1"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</row>
    <row r="270" spans="16:129" s="24" customFormat="1"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</row>
    <row r="271" spans="16:129" s="24" customFormat="1"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</row>
    <row r="272" spans="16:129" s="24" customFormat="1"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</row>
    <row r="273" spans="16:129" s="24" customFormat="1"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</row>
    <row r="274" spans="16:129" s="24" customFormat="1"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</row>
    <row r="275" spans="16:129" s="24" customFormat="1"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</row>
    <row r="276" spans="16:129" s="24" customFormat="1"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</row>
    <row r="277" spans="16:129" s="24" customFormat="1"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</row>
    <row r="278" spans="16:129" s="24" customFormat="1"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</row>
    <row r="279" spans="16:129" s="24" customFormat="1"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</row>
    <row r="280" spans="16:129" s="24" customFormat="1"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</row>
    <row r="281" spans="16:129" s="24" customFormat="1"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</row>
    <row r="282" spans="16:129" s="24" customFormat="1"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</row>
    <row r="283" spans="16:129" s="24" customFormat="1"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</row>
    <row r="284" spans="16:129" s="24" customFormat="1"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</row>
    <row r="285" spans="16:129" s="24" customFormat="1"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</row>
    <row r="286" spans="16:129" s="24" customFormat="1"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</row>
    <row r="287" spans="16:129" s="24" customFormat="1"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</row>
    <row r="288" spans="16:129" s="24" customFormat="1"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</row>
    <row r="289" spans="16:129" s="24" customFormat="1"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</row>
    <row r="290" spans="16:129" s="24" customFormat="1"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</row>
    <row r="291" spans="16:129" s="24" customFormat="1"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</row>
    <row r="292" spans="16:129" s="24" customFormat="1"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</row>
    <row r="293" spans="16:129" s="24" customFormat="1"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</row>
    <row r="294" spans="16:129" s="24" customFormat="1"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</row>
    <row r="295" spans="16:129" s="24" customFormat="1"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</row>
    <row r="296" spans="16:129" s="24" customFormat="1"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</row>
    <row r="297" spans="16:129" s="24" customFormat="1"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</row>
    <row r="298" spans="16:129" s="24" customFormat="1"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</row>
    <row r="299" spans="16:129" s="24" customFormat="1"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</row>
    <row r="300" spans="16:129" s="24" customFormat="1"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</row>
    <row r="301" spans="16:129" s="24" customFormat="1"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</row>
    <row r="302" spans="16:129" s="24" customFormat="1"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</row>
    <row r="303" spans="16:129" s="24" customFormat="1"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</row>
    <row r="304" spans="16:129" s="24" customFormat="1"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</row>
    <row r="305" spans="16:129" s="24" customFormat="1"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</row>
    <row r="306" spans="16:129" s="24" customFormat="1"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</row>
    <row r="307" spans="16:129" s="24" customFormat="1"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</row>
    <row r="308" spans="16:129" s="24" customFormat="1"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</row>
    <row r="309" spans="16:129" s="24" customFormat="1"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</row>
    <row r="310" spans="16:129" s="24" customFormat="1"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</row>
    <row r="311" spans="16:129" s="24" customFormat="1"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</row>
    <row r="312" spans="16:129" s="24" customFormat="1"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</row>
    <row r="313" spans="16:129" s="24" customFormat="1"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</row>
    <row r="314" spans="16:129" s="24" customFormat="1"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</row>
    <row r="315" spans="16:129" s="24" customFormat="1"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</row>
    <row r="316" spans="16:129" s="24" customFormat="1"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</row>
    <row r="317" spans="16:129" s="24" customFormat="1"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</row>
    <row r="318" spans="16:129" s="24" customFormat="1"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</row>
    <row r="319" spans="16:129" s="24" customFormat="1"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</row>
    <row r="320" spans="16:129" s="24" customFormat="1"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</row>
    <row r="321" spans="16:129" s="24" customFormat="1"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</row>
    <row r="322" spans="16:129" s="24" customFormat="1"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</row>
    <row r="323" spans="16:129" s="24" customFormat="1"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</row>
    <row r="324" spans="16:129" s="24" customFormat="1"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</row>
    <row r="325" spans="16:129" s="24" customFormat="1"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</row>
    <row r="326" spans="16:129" s="24" customFormat="1"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</row>
    <row r="327" spans="16:129" s="24" customFormat="1"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</row>
    <row r="328" spans="16:129" s="24" customFormat="1"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</row>
    <row r="329" spans="16:129" s="24" customFormat="1"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</row>
    <row r="330" spans="16:129" s="24" customFormat="1"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</row>
    <row r="331" spans="16:129" s="24" customFormat="1"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</row>
    <row r="332" spans="16:129" s="24" customFormat="1"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</row>
    <row r="333" spans="16:129" s="24" customFormat="1"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</row>
    <row r="334" spans="16:129" s="24" customFormat="1"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</row>
    <row r="335" spans="16:129" s="24" customFormat="1"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</row>
    <row r="336" spans="16:129" s="24" customFormat="1"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</row>
    <row r="337" spans="16:129" s="24" customFormat="1"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</row>
    <row r="338" spans="16:129" s="24" customFormat="1"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</row>
    <row r="339" spans="16:129" s="24" customFormat="1"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</row>
    <row r="340" spans="16:129" s="24" customFormat="1"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</row>
    <row r="341" spans="16:129" s="24" customFormat="1"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</row>
    <row r="342" spans="16:129" s="24" customFormat="1"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</row>
    <row r="343" spans="16:129" s="24" customFormat="1"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</row>
    <row r="344" spans="16:129" s="24" customFormat="1"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</row>
    <row r="345" spans="16:129" s="24" customFormat="1"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</row>
    <row r="346" spans="16:129" s="24" customFormat="1"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</row>
    <row r="347" spans="16:129" s="24" customFormat="1"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</row>
    <row r="348" spans="16:129" s="24" customFormat="1"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</row>
    <row r="349" spans="16:129" s="24" customFormat="1"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</row>
    <row r="350" spans="16:129" s="24" customFormat="1"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</row>
    <row r="351" spans="16:129" s="24" customFormat="1"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</row>
    <row r="352" spans="16:129" s="24" customFormat="1"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</row>
    <row r="353" spans="16:129" s="24" customFormat="1"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</row>
    <row r="354" spans="16:129" s="24" customFormat="1"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</row>
    <row r="355" spans="16:129" s="24" customFormat="1"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</row>
    <row r="356" spans="16:129" s="24" customFormat="1"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</row>
    <row r="357" spans="16:129" s="24" customFormat="1"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</row>
    <row r="358" spans="16:129" s="24" customFormat="1"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</row>
    <row r="359" spans="16:129" s="24" customFormat="1"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</row>
    <row r="360" spans="16:129" s="24" customFormat="1"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</row>
    <row r="361" spans="16:129" s="24" customFormat="1"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</row>
    <row r="362" spans="16:129" s="24" customFormat="1"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</row>
    <row r="363" spans="16:129" s="24" customFormat="1"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</row>
    <row r="364" spans="16:129" s="24" customFormat="1"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</row>
    <row r="365" spans="16:129" s="24" customFormat="1"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</row>
    <row r="366" spans="16:129" s="24" customFormat="1"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</row>
    <row r="367" spans="16:129" s="24" customFormat="1"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</row>
    <row r="368" spans="16:129" s="24" customFormat="1"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</row>
    <row r="369" spans="16:129" s="24" customFormat="1"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</row>
    <row r="370" spans="16:129" s="24" customFormat="1"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</row>
    <row r="371" spans="16:129" s="24" customFormat="1"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</row>
    <row r="372" spans="16:129" s="24" customFormat="1"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</row>
    <row r="373" spans="16:129" s="24" customFormat="1"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</row>
    <row r="374" spans="16:129" s="24" customFormat="1"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</row>
    <row r="375" spans="16:129" s="24" customFormat="1"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</row>
    <row r="376" spans="16:129" s="24" customFormat="1"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</row>
    <row r="377" spans="16:129" s="24" customFormat="1"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</row>
    <row r="378" spans="16:129" s="24" customFormat="1"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</row>
    <row r="379" spans="16:129" s="24" customFormat="1"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</row>
    <row r="380" spans="16:129" s="24" customFormat="1"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</row>
    <row r="381" spans="16:129" s="24" customFormat="1"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</row>
    <row r="382" spans="16:129" s="24" customFormat="1"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</row>
    <row r="383" spans="16:129" s="24" customFormat="1"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</row>
    <row r="384" spans="16:129" s="24" customFormat="1"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</row>
    <row r="385" spans="16:129" s="24" customFormat="1"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</row>
    <row r="386" spans="16:129" s="24" customFormat="1"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</row>
    <row r="387" spans="16:129" s="24" customFormat="1"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</row>
    <row r="388" spans="16:129" s="24" customFormat="1"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</row>
    <row r="389" spans="16:129" s="24" customFormat="1"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</row>
    <row r="390" spans="16:129" s="24" customFormat="1"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</row>
    <row r="391" spans="16:129" s="24" customFormat="1"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</row>
    <row r="392" spans="16:129" s="24" customFormat="1"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</row>
    <row r="393" spans="16:129" s="24" customFormat="1"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</row>
    <row r="394" spans="16:129" s="24" customFormat="1"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</row>
    <row r="395" spans="16:129" s="24" customFormat="1"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</row>
    <row r="396" spans="16:129" s="24" customFormat="1"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</row>
    <row r="397" spans="16:129" s="24" customFormat="1"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</row>
    <row r="398" spans="16:129" s="24" customFormat="1"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</row>
    <row r="399" spans="16:129" s="24" customFormat="1"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</row>
    <row r="400" spans="16:129" s="24" customFormat="1"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</row>
    <row r="401" spans="16:129" s="24" customFormat="1"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</row>
    <row r="402" spans="16:129" s="24" customFormat="1"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</row>
    <row r="403" spans="16:129" s="24" customFormat="1"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</row>
    <row r="404" spans="16:129" s="24" customFormat="1"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</row>
    <row r="405" spans="16:129" s="24" customFormat="1"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</row>
    <row r="406" spans="16:129" s="24" customFormat="1"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</row>
    <row r="407" spans="16:129" s="24" customFormat="1"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</row>
    <row r="408" spans="16:129" s="24" customFormat="1"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</row>
    <row r="409" spans="16:129" s="24" customFormat="1"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</row>
    <row r="410" spans="16:129" s="24" customFormat="1"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</row>
    <row r="411" spans="16:129" s="24" customFormat="1"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</row>
    <row r="412" spans="16:129" s="24" customFormat="1"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</row>
    <row r="413" spans="16:129" s="24" customFormat="1"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</row>
    <row r="414" spans="16:129" s="24" customFormat="1"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</row>
    <row r="415" spans="16:129" s="24" customFormat="1"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</row>
    <row r="416" spans="16:129" s="24" customFormat="1"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</row>
    <row r="417" spans="16:129" s="24" customFormat="1"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</row>
    <row r="418" spans="16:129" s="24" customFormat="1"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</row>
    <row r="419" spans="16:129" s="24" customFormat="1"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</row>
    <row r="420" spans="16:129" s="24" customFormat="1"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</row>
    <row r="421" spans="16:129" s="24" customFormat="1"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</row>
    <row r="422" spans="16:129" s="24" customFormat="1"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</row>
    <row r="423" spans="16:129" s="24" customFormat="1"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</row>
    <row r="424" spans="16:129" s="24" customFormat="1"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</row>
    <row r="425" spans="16:129" s="24" customFormat="1"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</row>
    <row r="426" spans="16:129" s="24" customFormat="1"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</row>
    <row r="427" spans="16:129" s="24" customFormat="1"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</row>
    <row r="428" spans="16:129" s="24" customFormat="1"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</row>
    <row r="429" spans="16:129" s="24" customFormat="1"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</row>
    <row r="430" spans="16:129" s="24" customFormat="1"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</row>
    <row r="431" spans="16:129" s="24" customFormat="1"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</row>
    <row r="432" spans="16:129" s="24" customFormat="1"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</row>
    <row r="433" spans="16:129" s="24" customFormat="1"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</row>
    <row r="434" spans="16:129" s="24" customFormat="1"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</row>
    <row r="435" spans="16:129" s="24" customFormat="1"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</row>
    <row r="436" spans="16:129" s="24" customFormat="1"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</row>
    <row r="437" spans="16:129" s="24" customFormat="1"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</row>
    <row r="438" spans="16:129" s="24" customFormat="1"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</row>
    <row r="439" spans="16:129" s="24" customFormat="1"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</row>
    <row r="440" spans="16:129" s="24" customFormat="1"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</row>
    <row r="441" spans="16:129" s="24" customFormat="1"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</row>
    <row r="442" spans="16:129" s="24" customFormat="1"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</row>
    <row r="443" spans="16:129" s="24" customFormat="1"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</row>
    <row r="444" spans="16:129" s="24" customFormat="1"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</row>
    <row r="445" spans="16:129" s="24" customFormat="1"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</row>
    <row r="446" spans="16:129" s="24" customFormat="1"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</row>
    <row r="447" spans="16:129" s="24" customFormat="1"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</row>
    <row r="448" spans="16:129" s="24" customFormat="1"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</row>
    <row r="449" spans="16:129" s="24" customFormat="1"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</row>
    <row r="450" spans="16:129" s="24" customFormat="1"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</row>
    <row r="451" spans="16:129" s="24" customFormat="1"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</row>
    <row r="452" spans="16:129" s="24" customFormat="1"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</row>
    <row r="453" spans="16:129" s="24" customFormat="1"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</row>
    <row r="454" spans="16:129" s="24" customFormat="1"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</row>
    <row r="455" spans="16:129" s="24" customFormat="1"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</row>
    <row r="456" spans="16:129" s="24" customFormat="1"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</row>
    <row r="457" spans="16:129" s="24" customFormat="1"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</row>
    <row r="458" spans="16:129" s="24" customFormat="1"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</row>
    <row r="459" spans="16:129" s="24" customFormat="1"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</row>
    <row r="460" spans="16:129" s="24" customFormat="1"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</row>
    <row r="461" spans="16:129" s="24" customFormat="1"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</row>
    <row r="462" spans="16:129" s="24" customFormat="1"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</row>
    <row r="463" spans="16:129" s="24" customFormat="1"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</row>
    <row r="464" spans="16:129" s="24" customFormat="1"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</row>
    <row r="465" spans="16:129" s="24" customFormat="1"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</row>
    <row r="466" spans="16:129" s="24" customFormat="1"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</row>
    <row r="467" spans="16:129" s="24" customFormat="1"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</row>
    <row r="468" spans="16:129" s="24" customFormat="1"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</row>
    <row r="469" spans="16:129" s="24" customFormat="1"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</row>
    <row r="470" spans="16:129" s="24" customFormat="1"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</row>
    <row r="471" spans="16:129" s="24" customFormat="1"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</row>
    <row r="472" spans="16:129" s="24" customFormat="1"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</row>
    <row r="473" spans="16:129" s="24" customFormat="1"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</row>
    <row r="474" spans="16:129" s="24" customFormat="1"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</row>
    <row r="475" spans="16:129" s="24" customFormat="1"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</row>
    <row r="476" spans="16:129" s="24" customFormat="1"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</row>
    <row r="477" spans="16:129" s="24" customFormat="1"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</row>
    <row r="478" spans="16:129" s="24" customFormat="1"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</row>
    <row r="479" spans="16:129" s="24" customFormat="1"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</row>
    <row r="480" spans="16:129" s="24" customFormat="1"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</row>
    <row r="481" spans="16:129" s="24" customFormat="1"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</row>
    <row r="482" spans="16:129" s="24" customFormat="1"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</row>
    <row r="483" spans="16:129" s="24" customFormat="1"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</row>
    <row r="484" spans="16:129" s="24" customFormat="1"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</row>
    <row r="485" spans="16:129" s="24" customFormat="1"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</row>
    <row r="486" spans="16:129" s="24" customFormat="1"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</row>
    <row r="487" spans="16:129" s="24" customFormat="1"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</row>
    <row r="488" spans="16:129" s="24" customFormat="1"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</row>
    <row r="489" spans="16:129" s="24" customFormat="1"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</row>
    <row r="490" spans="16:129" s="24" customFormat="1"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</row>
    <row r="491" spans="16:129" s="24" customFormat="1"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</row>
    <row r="492" spans="16:129" s="24" customFormat="1"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</row>
    <row r="493" spans="16:129" s="24" customFormat="1"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</row>
    <row r="494" spans="16:129" s="24" customFormat="1"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</row>
    <row r="495" spans="16:129" s="24" customFormat="1"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</row>
    <row r="496" spans="16:129" s="24" customFormat="1"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</row>
    <row r="497" spans="16:129" s="24" customFormat="1"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</row>
    <row r="498" spans="16:129" s="24" customFormat="1"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</row>
    <row r="499" spans="16:129" s="24" customFormat="1"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</row>
    <row r="500" spans="16:129" s="24" customFormat="1"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</row>
    <row r="501" spans="16:129" s="24" customFormat="1"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</row>
    <row r="502" spans="16:129" s="24" customFormat="1"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</row>
    <row r="503" spans="16:129" s="24" customFormat="1"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</row>
    <row r="504" spans="16:129" s="24" customFormat="1"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</row>
    <row r="505" spans="16:129" s="24" customFormat="1"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</row>
    <row r="506" spans="16:129" s="24" customFormat="1"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</row>
    <row r="507" spans="16:129" s="24" customFormat="1"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</row>
    <row r="508" spans="16:129" s="24" customFormat="1"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</row>
    <row r="509" spans="16:129" s="24" customFormat="1"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</row>
    <row r="510" spans="16:129" s="24" customFormat="1"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</row>
    <row r="511" spans="16:129" s="24" customFormat="1"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</row>
    <row r="512" spans="16:129" s="24" customFormat="1"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</row>
    <row r="513" spans="16:129" s="24" customFormat="1"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</row>
    <row r="514" spans="16:129" s="24" customFormat="1"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</row>
    <row r="515" spans="16:129" s="24" customFormat="1"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</row>
    <row r="516" spans="16:129" s="24" customFormat="1"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</row>
    <row r="517" spans="16:129" s="24" customFormat="1"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</row>
    <row r="518" spans="16:129" s="24" customFormat="1"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</row>
    <row r="519" spans="16:129" s="24" customFormat="1"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</row>
    <row r="520" spans="16:129" s="24" customFormat="1"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</row>
    <row r="521" spans="16:129" s="24" customFormat="1"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</row>
    <row r="522" spans="16:129" s="24" customFormat="1"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</row>
    <row r="523" spans="16:129" s="24" customFormat="1"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</row>
    <row r="524" spans="16:129" s="24" customFormat="1"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</row>
    <row r="525" spans="16:129" s="24" customFormat="1"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</row>
    <row r="526" spans="16:129" s="24" customFormat="1"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</row>
    <row r="527" spans="16:129" s="24" customFormat="1"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</row>
    <row r="528" spans="16:129" s="24" customFormat="1"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</row>
    <row r="529" spans="16:129" s="24" customFormat="1"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</row>
    <row r="530" spans="16:129" s="24" customFormat="1"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</row>
    <row r="531" spans="16:129" s="24" customFormat="1"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</row>
    <row r="532" spans="16:129" s="24" customFormat="1"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</row>
    <row r="533" spans="16:129" s="24" customFormat="1"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</row>
    <row r="534" spans="16:129" s="24" customFormat="1"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</row>
    <row r="535" spans="16:129" s="24" customFormat="1"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</row>
    <row r="536" spans="16:129" s="24" customFormat="1"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</row>
    <row r="537" spans="16:129" s="24" customFormat="1"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</row>
    <row r="538" spans="16:129" s="24" customFormat="1"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</row>
    <row r="539" spans="16:129" s="24" customFormat="1"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</row>
    <row r="540" spans="16:129" s="24" customFormat="1"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</row>
    <row r="541" spans="16:129" s="24" customFormat="1"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</row>
    <row r="542" spans="16:129" s="24" customFormat="1"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</row>
    <row r="543" spans="16:129" s="24" customFormat="1"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</row>
    <row r="544" spans="16:129" s="24" customFormat="1"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</row>
    <row r="545" spans="16:129" s="24" customFormat="1"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</row>
    <row r="546" spans="16:129" s="24" customFormat="1"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</row>
    <row r="547" spans="16:129" s="24" customFormat="1"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</row>
    <row r="548" spans="16:129" s="24" customFormat="1"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</row>
    <row r="549" spans="16:129" s="24" customFormat="1"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</row>
    <row r="550" spans="16:129" s="24" customFormat="1"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</row>
    <row r="551" spans="16:129" s="24" customFormat="1"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</row>
    <row r="552" spans="16:129" s="24" customFormat="1"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</row>
    <row r="553" spans="16:129" s="24" customFormat="1"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</row>
    <row r="554" spans="16:129" s="24" customFormat="1"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</row>
    <row r="555" spans="16:129" s="24" customFormat="1"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</row>
    <row r="556" spans="16:129" s="24" customFormat="1"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</row>
    <row r="557" spans="16:129" s="24" customFormat="1"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</row>
    <row r="558" spans="16:129" s="24" customFormat="1"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</row>
    <row r="559" spans="16:129" s="24" customFormat="1"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</row>
    <row r="560" spans="16:129" s="24" customFormat="1"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</row>
    <row r="561" spans="16:129" s="24" customFormat="1"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</row>
    <row r="562" spans="16:129" s="24" customFormat="1"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</row>
    <row r="563" spans="16:129" s="24" customFormat="1"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</row>
    <row r="564" spans="16:129" s="24" customFormat="1"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</row>
    <row r="565" spans="16:129" s="24" customFormat="1"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</row>
    <row r="566" spans="16:129" s="24" customFormat="1"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</row>
    <row r="567" spans="16:129" s="24" customFormat="1"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</row>
    <row r="568" spans="16:129" s="24" customFormat="1"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</row>
    <row r="569" spans="16:129" s="24" customFormat="1"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</row>
    <row r="570" spans="16:129" s="24" customFormat="1"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</row>
    <row r="571" spans="16:129" s="24" customFormat="1"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</row>
    <row r="572" spans="16:129" s="24" customFormat="1"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</row>
    <row r="573" spans="16:129" s="24" customFormat="1"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</row>
    <row r="574" spans="16:129" s="24" customFormat="1"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</row>
    <row r="575" spans="16:129" s="24" customFormat="1"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</row>
    <row r="576" spans="16:129" s="24" customFormat="1"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</row>
    <row r="577" spans="16:129" s="24" customFormat="1"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</row>
    <row r="578" spans="16:129" s="24" customFormat="1"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</row>
    <row r="579" spans="16:129" s="24" customFormat="1"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</row>
    <row r="580" spans="16:129" s="24" customFormat="1"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</row>
    <row r="581" spans="16:129" s="24" customFormat="1"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</row>
    <row r="582" spans="16:129" s="24" customFormat="1"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</row>
    <row r="583" spans="16:129" s="24" customFormat="1"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</row>
    <row r="584" spans="16:129" s="24" customFormat="1"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</row>
    <row r="585" spans="16:129" s="24" customFormat="1"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</row>
    <row r="586" spans="16:129" s="24" customFormat="1"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</row>
    <row r="587" spans="16:129" s="24" customFormat="1"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</row>
    <row r="588" spans="16:129" s="24" customFormat="1"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</row>
    <row r="589" spans="16:129" s="24" customFormat="1"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</row>
    <row r="590" spans="16:129" s="24" customFormat="1"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</row>
    <row r="591" spans="16:129" s="24" customFormat="1"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</row>
    <row r="592" spans="16:129" s="24" customFormat="1"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</row>
    <row r="593" spans="16:129" s="24" customFormat="1"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</row>
    <row r="594" spans="16:129" s="24" customFormat="1"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</row>
    <row r="595" spans="16:129" s="24" customFormat="1"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</row>
    <row r="596" spans="16:129" s="24" customFormat="1"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</row>
    <row r="597" spans="16:129" s="24" customFormat="1"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</row>
    <row r="598" spans="16:129" s="24" customFormat="1"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</row>
    <row r="599" spans="16:129" s="24" customFormat="1"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</row>
    <row r="600" spans="16:129" s="24" customFormat="1"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</row>
    <row r="601" spans="16:129" s="24" customFormat="1"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</row>
    <row r="602" spans="16:129" s="24" customFormat="1"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</row>
    <row r="603" spans="16:129" s="24" customFormat="1"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</row>
    <row r="604" spans="16:129" s="24" customFormat="1"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</row>
    <row r="605" spans="16:129" s="24" customFormat="1"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</row>
    <row r="606" spans="16:129" s="24" customFormat="1"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</row>
    <row r="607" spans="16:129" s="24" customFormat="1"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</row>
    <row r="608" spans="16:129" s="24" customFormat="1"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</row>
    <row r="609" spans="16:129" s="24" customFormat="1"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</row>
    <row r="610" spans="16:129" s="24" customFormat="1"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</row>
    <row r="611" spans="16:129" s="24" customFormat="1"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</row>
    <row r="612" spans="16:129" s="24" customFormat="1"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</row>
    <row r="613" spans="16:129" s="24" customFormat="1"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</row>
    <row r="614" spans="16:129" s="24" customFormat="1"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</row>
    <row r="615" spans="16:129" s="24" customFormat="1"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</row>
    <row r="616" spans="16:129" s="24" customFormat="1"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</row>
    <row r="617" spans="16:129" s="24" customFormat="1"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</row>
    <row r="618" spans="16:129" s="24" customFormat="1"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</row>
    <row r="619" spans="16:129" s="24" customFormat="1"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</row>
    <row r="620" spans="16:129" s="24" customFormat="1"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</row>
    <row r="621" spans="16:129" s="24" customFormat="1"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</row>
    <row r="622" spans="16:129" s="24" customFormat="1"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</row>
    <row r="623" spans="16:129" s="24" customFormat="1"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</row>
    <row r="624" spans="16:129" s="24" customFormat="1"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</row>
    <row r="625" spans="16:129" s="24" customFormat="1"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</row>
    <row r="626" spans="16:129" s="24" customFormat="1"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</row>
    <row r="627" spans="16:129" s="24" customFormat="1"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</row>
    <row r="628" spans="16:129" s="24" customFormat="1"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</row>
    <row r="629" spans="16:129" s="24" customFormat="1"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</row>
    <row r="630" spans="16:129" s="24" customFormat="1"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</row>
    <row r="631" spans="16:129" s="24" customFormat="1"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</row>
    <row r="632" spans="16:129" s="24" customFormat="1"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</row>
    <row r="633" spans="16:129" s="24" customFormat="1"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</row>
    <row r="634" spans="16:129" s="24" customFormat="1"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</row>
    <row r="635" spans="16:129" s="24" customFormat="1"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</row>
    <row r="636" spans="16:129" s="24" customFormat="1"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</row>
    <row r="637" spans="16:129" s="24" customFormat="1"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</row>
    <row r="638" spans="16:129" s="24" customFormat="1"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</row>
    <row r="639" spans="16:129" s="24" customFormat="1"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</row>
    <row r="640" spans="16:129" s="24" customFormat="1"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</row>
    <row r="641" spans="16:129" s="24" customFormat="1"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</row>
    <row r="642" spans="16:129" s="24" customFormat="1"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</row>
    <row r="643" spans="16:129" s="24" customFormat="1"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</row>
    <row r="644" spans="16:129" s="24" customFormat="1"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</row>
    <row r="645" spans="16:129" s="24" customFormat="1"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</row>
    <row r="646" spans="16:129" s="24" customFormat="1"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</row>
    <row r="647" spans="16:129" s="24" customFormat="1"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</row>
    <row r="648" spans="16:129" s="24" customFormat="1"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</row>
    <row r="649" spans="16:129" s="24" customFormat="1"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</row>
    <row r="650" spans="16:129" s="24" customFormat="1"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</row>
    <row r="651" spans="16:129" s="24" customFormat="1"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</row>
    <row r="652" spans="16:129" s="24" customFormat="1"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</row>
    <row r="653" spans="16:129" s="24" customFormat="1"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</row>
    <row r="654" spans="16:129" s="24" customFormat="1"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</row>
    <row r="655" spans="16:129" s="24" customFormat="1"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</row>
    <row r="656" spans="16:129" s="24" customFormat="1"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</row>
    <row r="657" spans="16:129" s="24" customFormat="1"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</row>
    <row r="658" spans="16:129" s="24" customFormat="1"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</row>
    <row r="659" spans="16:129" s="24" customFormat="1"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</row>
    <row r="660" spans="16:129" s="24" customFormat="1"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</row>
    <row r="661" spans="16:129" s="24" customFormat="1"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</row>
    <row r="662" spans="16:129" s="24" customFormat="1"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</row>
    <row r="663" spans="16:129" s="24" customFormat="1"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</row>
    <row r="664" spans="16:129" s="24" customFormat="1"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</row>
    <row r="665" spans="16:129" s="24" customFormat="1"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</row>
    <row r="666" spans="16:129" s="24" customFormat="1"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</row>
    <row r="667" spans="16:129" s="24" customFormat="1"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</row>
    <row r="668" spans="16:129" s="24" customFormat="1"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</row>
    <row r="669" spans="16:129" s="24" customFormat="1"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</row>
    <row r="670" spans="16:129" s="24" customFormat="1"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</row>
    <row r="671" spans="16:129" s="24" customFormat="1"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</row>
    <row r="672" spans="16:129" s="24" customFormat="1"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</row>
    <row r="673" spans="16:129" s="24" customFormat="1"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</row>
    <row r="674" spans="16:129" s="24" customFormat="1"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</row>
    <row r="675" spans="16:129" s="24" customFormat="1"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</row>
    <row r="676" spans="16:129" s="24" customFormat="1"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</row>
    <row r="677" spans="16:129" s="24" customFormat="1"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</row>
    <row r="678" spans="16:129" s="24" customFormat="1"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</row>
    <row r="679" spans="16:129" s="24" customFormat="1"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</row>
    <row r="680" spans="16:129" s="24" customFormat="1"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</row>
    <row r="681" spans="16:129" s="24" customFormat="1"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</row>
    <row r="682" spans="16:129" s="24" customFormat="1"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</row>
    <row r="683" spans="16:129" s="24" customFormat="1"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</row>
    <row r="684" spans="16:129" s="24" customFormat="1"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</row>
    <row r="685" spans="16:129" s="24" customFormat="1"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</row>
    <row r="686" spans="16:129" s="24" customFormat="1"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</row>
    <row r="687" spans="16:129" s="24" customFormat="1"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</row>
    <row r="688" spans="16:129" s="24" customFormat="1"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</row>
    <row r="689" spans="16:129" s="24" customFormat="1"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</row>
    <row r="690" spans="16:129" s="24" customFormat="1"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</row>
    <row r="691" spans="16:129" s="24" customFormat="1"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</row>
    <row r="692" spans="16:129" s="24" customFormat="1"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</row>
    <row r="693" spans="16:129" s="24" customFormat="1"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</row>
    <row r="694" spans="16:129" s="24" customFormat="1"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</row>
    <row r="695" spans="16:129" s="24" customFormat="1"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</row>
    <row r="696" spans="16:129" s="24" customFormat="1"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</row>
    <row r="697" spans="16:129" s="24" customFormat="1"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</row>
    <row r="698" spans="16:129" s="24" customFormat="1"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</row>
    <row r="699" spans="16:129" s="24" customFormat="1"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</row>
    <row r="700" spans="16:129" s="24" customFormat="1"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</row>
    <row r="701" spans="16:129" s="24" customFormat="1"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</row>
    <row r="702" spans="16:129" s="24" customFormat="1"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</row>
    <row r="703" spans="16:129" s="24" customFormat="1"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</row>
    <row r="704" spans="16:129" s="24" customFormat="1"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</row>
    <row r="705" spans="16:129" s="24" customFormat="1"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</row>
    <row r="706" spans="16:129" s="24" customFormat="1"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</row>
    <row r="707" spans="16:129" s="24" customFormat="1"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</row>
    <row r="708" spans="16:129" s="24" customFormat="1"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</row>
    <row r="709" spans="16:129" s="24" customFormat="1"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</row>
    <row r="710" spans="16:129" s="24" customFormat="1"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</row>
    <row r="711" spans="16:129" s="24" customFormat="1"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</row>
    <row r="712" spans="16:129" s="24" customFormat="1"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</row>
    <row r="713" spans="16:129" s="24" customFormat="1"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</row>
    <row r="714" spans="16:129" s="24" customFormat="1"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</row>
    <row r="715" spans="16:129" s="24" customFormat="1"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</row>
    <row r="716" spans="16:129" s="24" customFormat="1"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</row>
    <row r="717" spans="16:129" s="24" customFormat="1"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</row>
    <row r="718" spans="16:129" s="24" customFormat="1"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</row>
    <row r="719" spans="16:129" s="24" customFormat="1"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</row>
    <row r="720" spans="16:129" s="24" customFormat="1"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</row>
    <row r="721" spans="16:129" s="24" customFormat="1"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</row>
    <row r="722" spans="16:129" s="24" customFormat="1"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</row>
    <row r="723" spans="16:129" s="24" customFormat="1"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</row>
    <row r="724" spans="16:129" s="24" customFormat="1"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</row>
    <row r="725" spans="16:129" s="24" customFormat="1"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</row>
    <row r="726" spans="16:129" s="24" customFormat="1"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</row>
    <row r="727" spans="16:129" s="24" customFormat="1"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</row>
    <row r="728" spans="16:129" s="24" customFormat="1"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</row>
    <row r="729" spans="16:129" s="24" customFormat="1"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</row>
    <row r="730" spans="16:129" s="24" customFormat="1"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</row>
    <row r="731" spans="16:129" s="24" customFormat="1"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</row>
    <row r="732" spans="16:129" s="24" customFormat="1"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</row>
    <row r="733" spans="16:129" s="24" customFormat="1"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</row>
    <row r="734" spans="16:129" s="24" customFormat="1"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</row>
    <row r="735" spans="16:129" s="24" customFormat="1"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</row>
    <row r="736" spans="16:129" s="24" customFormat="1"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</row>
    <row r="737" spans="16:129" s="24" customFormat="1"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</row>
    <row r="738" spans="16:129" s="24" customFormat="1"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</row>
    <row r="739" spans="16:129" s="24" customFormat="1"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</row>
    <row r="740" spans="16:129" s="24" customFormat="1"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</row>
    <row r="741" spans="16:129" s="24" customFormat="1"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</row>
    <row r="742" spans="16:129" s="24" customFormat="1"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</row>
    <row r="743" spans="16:129" s="24" customFormat="1"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</row>
    <row r="744" spans="16:129" s="24" customFormat="1"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</row>
    <row r="745" spans="16:129" s="24" customFormat="1"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</row>
    <row r="746" spans="16:129" s="24" customFormat="1"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</row>
    <row r="747" spans="16:129" s="24" customFormat="1"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</row>
    <row r="748" spans="16:129" s="24" customFormat="1"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</row>
    <row r="749" spans="16:129" s="24" customFormat="1"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</row>
    <row r="750" spans="16:129" s="24" customFormat="1"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</row>
    <row r="751" spans="16:129" s="24" customFormat="1"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</row>
    <row r="752" spans="16:129" s="24" customFormat="1"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</row>
    <row r="753" spans="16:129" s="24" customFormat="1"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</row>
    <row r="754" spans="16:129" s="24" customFormat="1"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</row>
    <row r="755" spans="16:129" s="24" customFormat="1"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</row>
    <row r="756" spans="16:129" s="24" customFormat="1"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</row>
    <row r="757" spans="16:129" s="24" customFormat="1"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</row>
    <row r="758" spans="16:129" s="24" customFormat="1"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</row>
    <row r="759" spans="16:129" s="24" customFormat="1"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</row>
    <row r="760" spans="16:129" s="24" customFormat="1">
      <c r="P760" s="23"/>
      <c r="Q760" s="23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5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</row>
    <row r="761" spans="16:129" s="24" customFormat="1">
      <c r="P761" s="23"/>
      <c r="Q761" s="23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5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</row>
    <row r="762" spans="16:129" s="24" customFormat="1">
      <c r="P762" s="23"/>
      <c r="Q762" s="23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5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</row>
    <row r="763" spans="16:129" s="24" customFormat="1">
      <c r="P763" s="23"/>
      <c r="Q763" s="23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5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</row>
  </sheetData>
  <sortState xmlns:xlrd2="http://schemas.microsoft.com/office/spreadsheetml/2017/richdata2" ref="B10:N16">
    <sortCondition ref="H10:H16"/>
    <sortCondition ref="E10:E16"/>
  </sortState>
  <mergeCells count="22">
    <mergeCell ref="B19:C19"/>
    <mergeCell ref="P34:Q34"/>
    <mergeCell ref="R34:AC34"/>
    <mergeCell ref="V37:Z37"/>
    <mergeCell ref="AB37:AC37"/>
    <mergeCell ref="P36:U36"/>
    <mergeCell ref="P37:S37"/>
    <mergeCell ref="T37:U37"/>
    <mergeCell ref="P35:AC35"/>
    <mergeCell ref="E5:H5"/>
    <mergeCell ref="E2:N2"/>
    <mergeCell ref="B2:C2"/>
    <mergeCell ref="B5:C5"/>
    <mergeCell ref="B6:C6"/>
    <mergeCell ref="B4:N4"/>
    <mergeCell ref="P38:Q38"/>
    <mergeCell ref="R38:S38"/>
    <mergeCell ref="T38:U38"/>
    <mergeCell ref="P44:AH44"/>
    <mergeCell ref="P42:AC42"/>
    <mergeCell ref="V38:Z38"/>
    <mergeCell ref="AB38:AC38"/>
  </mergeCells>
  <phoneticPr fontId="59" type="noConversion"/>
  <printOptions horizontalCentered="1"/>
  <pageMargins left="7.874015748031496E-2" right="7.874015748031496E-2" top="0.59055118110236227" bottom="0.59055118110236227" header="0.31496062992125984" footer="0.31496062992125984"/>
  <pageSetup paperSize="9" scale="52" orientation="landscape" r:id="rId1"/>
  <headerFooter>
    <oddHeader>&amp;R&amp;P / &amp;N</oddHeader>
  </headerFooter>
  <ignoredErrors>
    <ignoredError sqref="P34 R34 J10:K19 M19:N19 B2 E2 M10:N10 M11:N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O66"/>
  <sheetViews>
    <sheetView zoomScale="80" zoomScaleNormal="80" zoomScaleSheetLayoutView="80" workbookViewId="0">
      <pane ySplit="9" topLeftCell="A10" activePane="bottomLeft" state="frozen"/>
      <selection activeCell="P42" sqref="P42:AC42"/>
      <selection pane="bottomLeft" activeCell="C6" sqref="C6:E6"/>
    </sheetView>
  </sheetViews>
  <sheetFormatPr baseColWidth="10" defaultColWidth="11.33203125" defaultRowHeight="14.4"/>
  <cols>
    <col min="1" max="1" width="3.6640625" style="88" customWidth="1"/>
    <col min="2" max="2" width="19.109375" style="88" customWidth="1"/>
    <col min="3" max="3" width="49.33203125" style="88" customWidth="1"/>
    <col min="4" max="4" width="19.88671875" style="88" customWidth="1"/>
    <col min="5" max="5" width="54.5546875" style="88" customWidth="1"/>
    <col min="6" max="8" width="15" style="88" customWidth="1"/>
    <col min="9" max="9" width="11.6640625" style="88" customWidth="1"/>
    <col min="10" max="10" width="19.44140625" style="88" bestFit="1" customWidth="1"/>
    <col min="11" max="11" width="11.5546875" style="88" customWidth="1"/>
    <col min="12" max="12" width="15.33203125" style="88" customWidth="1"/>
    <col min="13" max="13" width="17.44140625" style="88" customWidth="1"/>
    <col min="14" max="14" width="18.109375" style="88" customWidth="1"/>
    <col min="15" max="15" width="18.33203125" style="88" customWidth="1"/>
    <col min="16" max="16" width="15.88671875" style="88" customWidth="1"/>
    <col min="17" max="17" width="8.44140625" style="88" customWidth="1"/>
    <col min="18" max="16384" width="11.33203125" style="88"/>
  </cols>
  <sheetData>
    <row r="1" spans="1:67" ht="15" thickBot="1">
      <c r="O1" s="10"/>
      <c r="P1" s="10"/>
    </row>
    <row r="2" spans="1:67" s="129" customFormat="1" ht="74.400000000000006" customHeight="1" thickBot="1">
      <c r="A2" s="127"/>
      <c r="B2" s="165" t="str">
        <f>+'Indicacions prèvies'!B2</f>
        <v>EXPD. CLILAB
2025/06</v>
      </c>
      <c r="C2" s="293" t="str">
        <f>+'CLILAB 2025-06. Lot 1. IFI'!E2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</row>
    <row r="3" spans="1:67" s="25" customFormat="1" ht="6.9" customHeight="1" thickBo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</row>
    <row r="4" spans="1:67" s="25" customFormat="1" ht="27.15" customHeight="1">
      <c r="A4" s="24"/>
      <c r="B4" s="296" t="str">
        <f>+'CLILAB 2025-06. Lot 1. IFI'!B4</f>
        <v>Lot 1. IFI</v>
      </c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8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</row>
    <row r="5" spans="1:67" s="25" customFormat="1" ht="27.15" customHeight="1">
      <c r="A5" s="24"/>
      <c r="B5" s="299" t="s">
        <v>27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</row>
    <row r="6" spans="1:67" s="131" customFormat="1" ht="20.100000000000001" customHeight="1">
      <c r="A6" s="22"/>
      <c r="B6" s="166" t="s">
        <v>0</v>
      </c>
      <c r="C6" s="290"/>
      <c r="D6" s="291"/>
      <c r="E6" s="292"/>
      <c r="F6" s="167"/>
      <c r="G6" s="168"/>
      <c r="H6" s="168"/>
      <c r="I6" s="168"/>
      <c r="J6" s="168"/>
      <c r="K6" s="168"/>
      <c r="L6" s="168"/>
      <c r="M6" s="168"/>
      <c r="N6" s="169"/>
      <c r="O6" s="169"/>
      <c r="P6" s="169"/>
      <c r="Q6" s="17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</row>
    <row r="7" spans="1:67" s="131" customFormat="1" ht="20.100000000000001" customHeight="1" thickBot="1">
      <c r="A7" s="22"/>
      <c r="B7" s="171" t="s">
        <v>1</v>
      </c>
      <c r="C7" s="172"/>
      <c r="D7" s="173"/>
      <c r="E7" s="173"/>
      <c r="F7" s="174"/>
      <c r="G7" s="174"/>
      <c r="H7" s="174"/>
      <c r="I7" s="174"/>
      <c r="J7" s="174"/>
      <c r="K7" s="175" t="s">
        <v>2</v>
      </c>
      <c r="L7" s="176">
        <v>2</v>
      </c>
      <c r="M7" s="177" t="s">
        <v>3</v>
      </c>
      <c r="N7" s="178">
        <v>1</v>
      </c>
      <c r="O7" s="179"/>
      <c r="P7" s="180"/>
      <c r="Q7" s="181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</row>
    <row r="8" spans="1:67" s="5" customFormat="1" ht="1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 spans="1:67" ht="81.75" customHeight="1" thickBot="1">
      <c r="B9" s="182" t="s">
        <v>38</v>
      </c>
      <c r="C9" s="183" t="s">
        <v>41</v>
      </c>
      <c r="D9" s="184" t="s">
        <v>43</v>
      </c>
      <c r="E9" s="184" t="s">
        <v>42</v>
      </c>
      <c r="F9" s="184" t="s">
        <v>44</v>
      </c>
      <c r="G9" s="185" t="s">
        <v>117</v>
      </c>
      <c r="H9" s="185" t="s">
        <v>118</v>
      </c>
      <c r="I9" s="185" t="s">
        <v>119</v>
      </c>
      <c r="J9" s="184" t="s">
        <v>45</v>
      </c>
      <c r="K9" s="184" t="s">
        <v>46</v>
      </c>
      <c r="L9" s="184" t="s">
        <v>47</v>
      </c>
      <c r="M9" s="184" t="s">
        <v>120</v>
      </c>
      <c r="N9" s="184" t="s">
        <v>121</v>
      </c>
      <c r="O9" s="186" t="s">
        <v>122</v>
      </c>
      <c r="P9" s="186" t="s">
        <v>123</v>
      </c>
      <c r="Q9" s="187" t="s">
        <v>124</v>
      </c>
      <c r="R9" s="188" t="s">
        <v>11</v>
      </c>
    </row>
    <row r="10" spans="1:67" ht="5.0999999999999996" customHeight="1" thickBot="1">
      <c r="B10" s="1"/>
      <c r="C10" s="1"/>
      <c r="D10" s="1"/>
      <c r="E10" s="1"/>
      <c r="F10" s="1"/>
      <c r="G10" s="1"/>
      <c r="H10" s="1"/>
      <c r="M10" s="11"/>
      <c r="N10" s="15"/>
      <c r="O10" s="1"/>
      <c r="P10" s="1"/>
    </row>
    <row r="11" spans="1:67" ht="15" customHeight="1">
      <c r="B11" s="132"/>
      <c r="C11" s="133"/>
      <c r="D11" s="134"/>
      <c r="E11" s="134"/>
      <c r="F11" s="134"/>
      <c r="G11" s="134"/>
      <c r="H11" s="134"/>
      <c r="I11" s="219"/>
      <c r="J11" s="220"/>
      <c r="K11" s="221"/>
      <c r="L11" s="221"/>
      <c r="M11" s="222"/>
      <c r="N11" s="222"/>
      <c r="O11" s="222"/>
      <c r="P11" s="223"/>
      <c r="Q11" s="224"/>
      <c r="R11" s="225"/>
    </row>
    <row r="12" spans="1:67" ht="15" customHeight="1">
      <c r="B12" s="135"/>
      <c r="C12" s="136"/>
      <c r="D12" s="137"/>
      <c r="E12" s="138"/>
      <c r="F12" s="138"/>
      <c r="G12" s="138"/>
      <c r="H12" s="138"/>
      <c r="I12" s="226"/>
      <c r="J12" s="227"/>
      <c r="K12" s="228"/>
      <c r="L12" s="228"/>
      <c r="M12" s="229"/>
      <c r="N12" s="229"/>
      <c r="O12" s="229"/>
      <c r="P12" s="230"/>
      <c r="Q12" s="231"/>
      <c r="R12" s="232"/>
    </row>
    <row r="13" spans="1:67" ht="15" customHeight="1">
      <c r="B13" s="135"/>
      <c r="C13" s="136"/>
      <c r="D13" s="137"/>
      <c r="E13" s="138"/>
      <c r="F13" s="138"/>
      <c r="G13" s="138"/>
      <c r="H13" s="138"/>
      <c r="I13" s="226"/>
      <c r="J13" s="227"/>
      <c r="K13" s="228"/>
      <c r="L13" s="228"/>
      <c r="M13" s="229"/>
      <c r="N13" s="229"/>
      <c r="O13" s="229"/>
      <c r="P13" s="230"/>
      <c r="Q13" s="231"/>
      <c r="R13" s="232"/>
    </row>
    <row r="14" spans="1:67" ht="15" customHeight="1">
      <c r="B14" s="135"/>
      <c r="C14" s="136"/>
      <c r="D14" s="137"/>
      <c r="E14" s="138"/>
      <c r="F14" s="138"/>
      <c r="G14" s="138"/>
      <c r="H14" s="138"/>
      <c r="I14" s="233"/>
      <c r="J14" s="234"/>
      <c r="K14" s="228"/>
      <c r="L14" s="228"/>
      <c r="M14" s="229"/>
      <c r="N14" s="229"/>
      <c r="O14" s="229"/>
      <c r="P14" s="230"/>
      <c r="Q14" s="231"/>
      <c r="R14" s="232"/>
    </row>
    <row r="15" spans="1:67" ht="15" customHeight="1">
      <c r="B15" s="135"/>
      <c r="C15" s="136"/>
      <c r="D15" s="137"/>
      <c r="E15" s="138"/>
      <c r="F15" s="138"/>
      <c r="G15" s="138"/>
      <c r="H15" s="138"/>
      <c r="I15" s="226"/>
      <c r="J15" s="227"/>
      <c r="K15" s="228"/>
      <c r="L15" s="228"/>
      <c r="M15" s="229"/>
      <c r="N15" s="229"/>
      <c r="O15" s="229"/>
      <c r="P15" s="230"/>
      <c r="Q15" s="231"/>
      <c r="R15" s="232"/>
    </row>
    <row r="16" spans="1:67" ht="15" customHeight="1">
      <c r="B16" s="135"/>
      <c r="C16" s="136"/>
      <c r="D16" s="137"/>
      <c r="E16" s="138"/>
      <c r="F16" s="138"/>
      <c r="G16" s="138"/>
      <c r="H16" s="138"/>
      <c r="I16" s="226"/>
      <c r="J16" s="227"/>
      <c r="K16" s="228"/>
      <c r="L16" s="228"/>
      <c r="M16" s="229"/>
      <c r="N16" s="229"/>
      <c r="O16" s="229"/>
      <c r="P16" s="230"/>
      <c r="Q16" s="231"/>
      <c r="R16" s="232"/>
    </row>
    <row r="17" spans="2:18" ht="15" customHeight="1">
      <c r="B17" s="135"/>
      <c r="C17" s="136"/>
      <c r="D17" s="137"/>
      <c r="E17" s="138"/>
      <c r="F17" s="138"/>
      <c r="G17" s="138"/>
      <c r="H17" s="138"/>
      <c r="I17" s="226"/>
      <c r="J17" s="227"/>
      <c r="K17" s="228"/>
      <c r="L17" s="228"/>
      <c r="M17" s="229"/>
      <c r="N17" s="229"/>
      <c r="O17" s="229"/>
      <c r="P17" s="230"/>
      <c r="Q17" s="231"/>
      <c r="R17" s="232"/>
    </row>
    <row r="18" spans="2:18" ht="15" customHeight="1">
      <c r="B18" s="135"/>
      <c r="C18" s="136"/>
      <c r="D18" s="137"/>
      <c r="E18" s="138"/>
      <c r="F18" s="138"/>
      <c r="G18" s="138"/>
      <c r="H18" s="138"/>
      <c r="I18" s="226"/>
      <c r="J18" s="227"/>
      <c r="K18" s="228"/>
      <c r="L18" s="228"/>
      <c r="M18" s="229"/>
      <c r="N18" s="229"/>
      <c r="O18" s="229"/>
      <c r="P18" s="230"/>
      <c r="Q18" s="231"/>
      <c r="R18" s="232"/>
    </row>
    <row r="19" spans="2:18" ht="15" customHeight="1">
      <c r="B19" s="135"/>
      <c r="C19" s="136"/>
      <c r="D19" s="137"/>
      <c r="E19" s="138"/>
      <c r="F19" s="138"/>
      <c r="G19" s="138"/>
      <c r="H19" s="138"/>
      <c r="I19" s="226"/>
      <c r="J19" s="227"/>
      <c r="K19" s="228"/>
      <c r="L19" s="228"/>
      <c r="M19" s="229"/>
      <c r="N19" s="229"/>
      <c r="O19" s="229"/>
      <c r="P19" s="230"/>
      <c r="Q19" s="231"/>
      <c r="R19" s="232"/>
    </row>
    <row r="20" spans="2:18" ht="15" customHeight="1">
      <c r="B20" s="135"/>
      <c r="C20" s="136"/>
      <c r="D20" s="137"/>
      <c r="E20" s="138"/>
      <c r="F20" s="138"/>
      <c r="G20" s="138"/>
      <c r="H20" s="138"/>
      <c r="I20" s="226"/>
      <c r="J20" s="227"/>
      <c r="K20" s="228"/>
      <c r="L20" s="228"/>
      <c r="M20" s="229"/>
      <c r="N20" s="229"/>
      <c r="O20" s="229"/>
      <c r="P20" s="230"/>
      <c r="Q20" s="231"/>
      <c r="R20" s="232"/>
    </row>
    <row r="21" spans="2:18" ht="15" customHeight="1">
      <c r="B21" s="135"/>
      <c r="C21" s="136"/>
      <c r="D21" s="137"/>
      <c r="E21" s="138"/>
      <c r="F21" s="138"/>
      <c r="G21" s="138"/>
      <c r="H21" s="138"/>
      <c r="I21" s="235"/>
      <c r="J21" s="227"/>
      <c r="K21" s="228"/>
      <c r="L21" s="228"/>
      <c r="M21" s="229"/>
      <c r="N21" s="229"/>
      <c r="O21" s="229"/>
      <c r="P21" s="230"/>
      <c r="Q21" s="231"/>
      <c r="R21" s="232"/>
    </row>
    <row r="22" spans="2:18" ht="15" customHeight="1">
      <c r="B22" s="135"/>
      <c r="C22" s="136"/>
      <c r="D22" s="137"/>
      <c r="E22" s="138"/>
      <c r="F22" s="138"/>
      <c r="G22" s="138"/>
      <c r="H22" s="138"/>
      <c r="I22" s="235"/>
      <c r="J22" s="227"/>
      <c r="K22" s="228"/>
      <c r="L22" s="228"/>
      <c r="M22" s="229"/>
      <c r="N22" s="229"/>
      <c r="O22" s="229"/>
      <c r="P22" s="230"/>
      <c r="Q22" s="231"/>
      <c r="R22" s="232"/>
    </row>
    <row r="23" spans="2:18" ht="15" customHeight="1">
      <c r="B23" s="135"/>
      <c r="C23" s="136"/>
      <c r="D23" s="137"/>
      <c r="E23" s="138"/>
      <c r="F23" s="138"/>
      <c r="G23" s="138"/>
      <c r="H23" s="138"/>
      <c r="I23" s="226"/>
      <c r="J23" s="227"/>
      <c r="K23" s="228"/>
      <c r="L23" s="228"/>
      <c r="M23" s="229"/>
      <c r="N23" s="229"/>
      <c r="O23" s="229"/>
      <c r="P23" s="230"/>
      <c r="Q23" s="231"/>
      <c r="R23" s="232"/>
    </row>
    <row r="24" spans="2:18" ht="15" customHeight="1">
      <c r="B24" s="135"/>
      <c r="C24" s="136"/>
      <c r="D24" s="137"/>
      <c r="E24" s="138"/>
      <c r="F24" s="138"/>
      <c r="G24" s="138"/>
      <c r="H24" s="138"/>
      <c r="I24" s="236"/>
      <c r="J24" s="237"/>
      <c r="K24" s="238"/>
      <c r="L24" s="238"/>
      <c r="M24" s="239"/>
      <c r="N24" s="239"/>
      <c r="O24" s="239"/>
      <c r="P24" s="240"/>
      <c r="Q24" s="241"/>
      <c r="R24" s="242"/>
    </row>
    <row r="25" spans="2:18" ht="15" customHeight="1">
      <c r="B25" s="135"/>
      <c r="C25" s="136"/>
      <c r="D25" s="137"/>
      <c r="E25" s="138"/>
      <c r="F25" s="138"/>
      <c r="G25" s="138"/>
      <c r="H25" s="138"/>
      <c r="I25" s="235"/>
      <c r="J25" s="227"/>
      <c r="K25" s="228"/>
      <c r="L25" s="228"/>
      <c r="M25" s="229"/>
      <c r="N25" s="229"/>
      <c r="O25" s="229"/>
      <c r="P25" s="230"/>
      <c r="Q25" s="231"/>
      <c r="R25" s="232"/>
    </row>
    <row r="26" spans="2:18" ht="15" customHeight="1">
      <c r="B26" s="135"/>
      <c r="C26" s="136"/>
      <c r="D26" s="137"/>
      <c r="E26" s="138"/>
      <c r="F26" s="138"/>
      <c r="G26" s="138"/>
      <c r="H26" s="138"/>
      <c r="I26" s="226"/>
      <c r="J26" s="227"/>
      <c r="K26" s="228"/>
      <c r="L26" s="228"/>
      <c r="M26" s="229"/>
      <c r="N26" s="229"/>
      <c r="O26" s="229"/>
      <c r="P26" s="230"/>
      <c r="Q26" s="231"/>
      <c r="R26" s="232"/>
    </row>
    <row r="27" spans="2:18" ht="15" customHeight="1">
      <c r="B27" s="135"/>
      <c r="C27" s="136"/>
      <c r="D27" s="137"/>
      <c r="E27" s="138"/>
      <c r="F27" s="138"/>
      <c r="G27" s="138"/>
      <c r="H27" s="138"/>
      <c r="I27" s="226"/>
      <c r="J27" s="227"/>
      <c r="K27" s="228"/>
      <c r="L27" s="228"/>
      <c r="M27" s="229"/>
      <c r="N27" s="229"/>
      <c r="O27" s="229"/>
      <c r="P27" s="230"/>
      <c r="Q27" s="231"/>
      <c r="R27" s="232"/>
    </row>
    <row r="28" spans="2:18" ht="15" customHeight="1">
      <c r="B28" s="135"/>
      <c r="C28" s="136"/>
      <c r="D28" s="137"/>
      <c r="E28" s="138"/>
      <c r="F28" s="138"/>
      <c r="G28" s="138"/>
      <c r="H28" s="138"/>
      <c r="I28" s="226"/>
      <c r="J28" s="227"/>
      <c r="K28" s="228"/>
      <c r="L28" s="228"/>
      <c r="M28" s="229"/>
      <c r="N28" s="229"/>
      <c r="O28" s="229"/>
      <c r="P28" s="230"/>
      <c r="Q28" s="231"/>
      <c r="R28" s="232"/>
    </row>
    <row r="29" spans="2:18" ht="15" customHeight="1">
      <c r="B29" s="135"/>
      <c r="C29" s="136"/>
      <c r="D29" s="137"/>
      <c r="E29" s="138"/>
      <c r="F29" s="138"/>
      <c r="G29" s="138"/>
      <c r="H29" s="138"/>
      <c r="I29" s="235"/>
      <c r="J29" s="227"/>
      <c r="K29" s="228"/>
      <c r="L29" s="228"/>
      <c r="M29" s="229"/>
      <c r="N29" s="229"/>
      <c r="O29" s="229"/>
      <c r="P29" s="230"/>
      <c r="Q29" s="231"/>
      <c r="R29" s="232"/>
    </row>
    <row r="30" spans="2:18" ht="15" customHeight="1">
      <c r="B30" s="135"/>
      <c r="C30" s="136"/>
      <c r="D30" s="137"/>
      <c r="E30" s="138"/>
      <c r="F30" s="138"/>
      <c r="G30" s="138"/>
      <c r="H30" s="138"/>
      <c r="I30" s="226"/>
      <c r="J30" s="227"/>
      <c r="K30" s="228"/>
      <c r="L30" s="228"/>
      <c r="M30" s="229"/>
      <c r="N30" s="229"/>
      <c r="O30" s="229"/>
      <c r="P30" s="230"/>
      <c r="Q30" s="231"/>
      <c r="R30" s="232"/>
    </row>
    <row r="31" spans="2:18" ht="15" customHeight="1">
      <c r="B31" s="135"/>
      <c r="C31" s="136"/>
      <c r="D31" s="137"/>
      <c r="E31" s="138"/>
      <c r="F31" s="138"/>
      <c r="G31" s="138"/>
      <c r="H31" s="138"/>
      <c r="I31" s="226"/>
      <c r="J31" s="227"/>
      <c r="K31" s="228"/>
      <c r="L31" s="228"/>
      <c r="M31" s="229"/>
      <c r="N31" s="229"/>
      <c r="O31" s="229"/>
      <c r="P31" s="230"/>
      <c r="Q31" s="231"/>
      <c r="R31" s="232"/>
    </row>
    <row r="32" spans="2:18" ht="15" customHeight="1" thickBot="1">
      <c r="B32" s="139"/>
      <c r="C32" s="140"/>
      <c r="D32" s="141"/>
      <c r="E32" s="142"/>
      <c r="F32" s="142"/>
      <c r="G32" s="142"/>
      <c r="H32" s="142"/>
      <c r="I32" s="243"/>
      <c r="J32" s="244"/>
      <c r="K32" s="245"/>
      <c r="L32" s="245"/>
      <c r="M32" s="246"/>
      <c r="N32" s="246"/>
      <c r="O32" s="246"/>
      <c r="P32" s="247"/>
      <c r="Q32" s="248"/>
      <c r="R32" s="249"/>
    </row>
    <row r="33" spans="2:18" ht="5.0999999999999996" customHeight="1"/>
    <row r="34" spans="2:18" ht="14.4" customHeight="1">
      <c r="B34" s="189"/>
      <c r="C34" s="190" t="s">
        <v>12</v>
      </c>
      <c r="D34" s="305" t="s">
        <v>133</v>
      </c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</row>
    <row r="35" spans="2:18" ht="58.5" customHeight="1" thickBot="1">
      <c r="B35" s="191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</row>
    <row r="36" spans="2:18" ht="15.6" customHeight="1" thickTop="1" thickBot="1">
      <c r="B36" s="192"/>
      <c r="C36" s="193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5"/>
      <c r="R36" s="196"/>
    </row>
    <row r="37" spans="2:18" ht="15.6" thickTop="1" thickBot="1">
      <c r="B37" s="197" t="s">
        <v>21</v>
      </c>
      <c r="C37" s="198"/>
      <c r="D37" s="199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200"/>
      <c r="P37" s="200"/>
      <c r="Q37" s="201"/>
    </row>
    <row r="38" spans="2:18" ht="5.0999999999999996" customHeight="1" thickTop="1" thickBot="1">
      <c r="B38" s="197"/>
      <c r="C38" s="198"/>
      <c r="D38" s="199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200"/>
      <c r="P38" s="200"/>
      <c r="Q38" s="201"/>
    </row>
    <row r="39" spans="2:18" ht="18" thickTop="1" thickBot="1">
      <c r="B39" s="202" t="s">
        <v>48</v>
      </c>
      <c r="C39" s="198"/>
      <c r="D39" s="199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200"/>
      <c r="P39" s="200"/>
      <c r="Q39" s="201"/>
    </row>
    <row r="40" spans="2:18" ht="15.6" thickTop="1" thickBot="1">
      <c r="B40" s="203" t="s">
        <v>25</v>
      </c>
      <c r="C40" s="204"/>
      <c r="D40" s="205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0"/>
      <c r="P40" s="200"/>
      <c r="Q40" s="201"/>
    </row>
    <row r="41" spans="2:18" ht="18" thickTop="1" thickBot="1">
      <c r="B41" s="202" t="s">
        <v>125</v>
      </c>
      <c r="C41" s="206"/>
      <c r="D41" s="207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8"/>
      <c r="P41" s="208"/>
      <c r="Q41" s="209"/>
    </row>
    <row r="42" spans="2:18" ht="18" thickTop="1" thickBot="1">
      <c r="B42" s="202" t="s">
        <v>126</v>
      </c>
      <c r="C42" s="206"/>
      <c r="D42" s="207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8"/>
      <c r="P42" s="208"/>
      <c r="Q42" s="209"/>
    </row>
    <row r="43" spans="2:18" ht="18" thickTop="1" thickBot="1">
      <c r="B43" s="202" t="s">
        <v>127</v>
      </c>
      <c r="C43" s="206"/>
      <c r="D43" s="207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8"/>
      <c r="P43" s="208"/>
      <c r="Q43" s="209"/>
    </row>
    <row r="44" spans="2:18" ht="18" thickTop="1" thickBot="1">
      <c r="B44" s="202" t="s">
        <v>128</v>
      </c>
      <c r="C44" s="206"/>
      <c r="D44" s="207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8"/>
      <c r="P44" s="208"/>
      <c r="Q44" s="209"/>
    </row>
    <row r="45" spans="2:18" ht="18" thickTop="1" thickBot="1">
      <c r="B45" s="202" t="s">
        <v>129</v>
      </c>
      <c r="C45" s="206"/>
      <c r="D45" s="207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8"/>
      <c r="P45" s="208"/>
      <c r="Q45" s="209"/>
    </row>
    <row r="46" spans="2:18" ht="15.6" thickTop="1" thickBot="1">
      <c r="B46" s="210"/>
      <c r="C46" s="211"/>
      <c r="D46" s="211"/>
      <c r="E46" s="212"/>
      <c r="F46" s="211"/>
      <c r="G46" s="211"/>
      <c r="H46" s="211"/>
      <c r="I46" s="211"/>
      <c r="J46" s="211"/>
      <c r="K46" s="211"/>
      <c r="L46" s="211"/>
      <c r="M46" s="211"/>
      <c r="N46" s="211"/>
      <c r="O46" s="213"/>
      <c r="P46" s="213"/>
      <c r="Q46" s="214"/>
    </row>
    <row r="47" spans="2:18" ht="15" thickTop="1"/>
    <row r="49" spans="4:8" ht="15" thickBot="1"/>
    <row r="50" spans="4:8" ht="42.75" customHeight="1">
      <c r="D50" s="302" t="s">
        <v>49</v>
      </c>
      <c r="E50" s="303"/>
      <c r="F50" s="303"/>
      <c r="G50" s="303"/>
      <c r="H50" s="304"/>
    </row>
    <row r="51" spans="4:8" ht="29.4" thickBot="1">
      <c r="D51" s="215" t="s">
        <v>43</v>
      </c>
      <c r="E51" s="216" t="s">
        <v>50</v>
      </c>
      <c r="F51" s="217" t="s">
        <v>44</v>
      </c>
      <c r="G51" s="217" t="s">
        <v>51</v>
      </c>
      <c r="H51" s="218" t="s">
        <v>52</v>
      </c>
    </row>
    <row r="52" spans="4:8" ht="15.6">
      <c r="D52" s="143"/>
      <c r="E52" s="144"/>
      <c r="F52" s="145"/>
      <c r="G52" s="145"/>
      <c r="H52" s="146"/>
    </row>
    <row r="53" spans="4:8" ht="15.6">
      <c r="D53" s="147"/>
      <c r="E53" s="148"/>
      <c r="F53" s="149"/>
      <c r="G53" s="149"/>
      <c r="H53" s="150"/>
    </row>
    <row r="54" spans="4:8" ht="15.6">
      <c r="D54" s="147"/>
      <c r="E54" s="148"/>
      <c r="F54" s="149"/>
      <c r="G54" s="149"/>
      <c r="H54" s="150"/>
    </row>
    <row r="55" spans="4:8" ht="15.6">
      <c r="D55" s="147"/>
      <c r="E55" s="148"/>
      <c r="F55" s="149"/>
      <c r="G55" s="149"/>
      <c r="H55" s="150"/>
    </row>
    <row r="56" spans="4:8" ht="15.6">
      <c r="D56" s="147"/>
      <c r="E56" s="148"/>
      <c r="F56" s="149"/>
      <c r="G56" s="149"/>
      <c r="H56" s="150"/>
    </row>
    <row r="57" spans="4:8" ht="15.6">
      <c r="D57" s="147"/>
      <c r="E57" s="148"/>
      <c r="F57" s="149"/>
      <c r="G57" s="149"/>
      <c r="H57" s="150"/>
    </row>
    <row r="58" spans="4:8" ht="15.6">
      <c r="D58" s="147"/>
      <c r="E58" s="148"/>
      <c r="F58" s="149"/>
      <c r="G58" s="149"/>
      <c r="H58" s="150"/>
    </row>
    <row r="59" spans="4:8" ht="15.6">
      <c r="D59" s="147"/>
      <c r="E59" s="148"/>
      <c r="F59" s="149"/>
      <c r="G59" s="149"/>
      <c r="H59" s="150"/>
    </row>
    <row r="60" spans="4:8" ht="15.6">
      <c r="D60" s="147"/>
      <c r="E60" s="148"/>
      <c r="F60" s="149"/>
      <c r="G60" s="149"/>
      <c r="H60" s="150"/>
    </row>
    <row r="61" spans="4:8" ht="15.6">
      <c r="D61" s="147"/>
      <c r="E61" s="148"/>
      <c r="F61" s="149"/>
      <c r="G61" s="149"/>
      <c r="H61" s="150"/>
    </row>
    <row r="62" spans="4:8" ht="15.6">
      <c r="D62" s="147"/>
      <c r="E62" s="148"/>
      <c r="F62" s="149"/>
      <c r="G62" s="149"/>
      <c r="H62" s="150"/>
    </row>
    <row r="63" spans="4:8" ht="15.6">
      <c r="D63" s="147"/>
      <c r="E63" s="148"/>
      <c r="F63" s="149"/>
      <c r="G63" s="149"/>
      <c r="H63" s="150"/>
    </row>
    <row r="64" spans="4:8" ht="15.6">
      <c r="D64" s="147"/>
      <c r="E64" s="148"/>
      <c r="F64" s="149"/>
      <c r="G64" s="149"/>
      <c r="H64" s="150"/>
    </row>
    <row r="65" spans="4:8" ht="15.6">
      <c r="D65" s="147"/>
      <c r="E65" s="148"/>
      <c r="F65" s="149"/>
      <c r="G65" s="149"/>
      <c r="H65" s="150"/>
    </row>
    <row r="66" spans="4:8" ht="16.2" thickBot="1">
      <c r="D66" s="151"/>
      <c r="E66" s="152"/>
      <c r="F66" s="153"/>
      <c r="G66" s="153"/>
      <c r="H66" s="154"/>
    </row>
  </sheetData>
  <mergeCells count="6">
    <mergeCell ref="C6:E6"/>
    <mergeCell ref="C2:Q2"/>
    <mergeCell ref="B4:Q4"/>
    <mergeCell ref="B5:Q5"/>
    <mergeCell ref="D50:H50"/>
    <mergeCell ref="D34:R35"/>
  </mergeCells>
  <printOptions horizontalCentered="1"/>
  <pageMargins left="7.874015748031496E-2" right="7.874015748031496E-2" top="0.59055118110236227" bottom="0.59055118110236227" header="0.31496062992125984" footer="0.31496062992125984"/>
  <pageSetup scale="52" orientation="landscape" r:id="rId1"/>
  <headerFooter>
    <oddHeader>&amp;R&amp;P / &amp;N</oddHeader>
  </headerFooter>
  <ignoredErrors>
    <ignoredError sqref="B2:C2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EF768"/>
  <sheetViews>
    <sheetView zoomScale="80" zoomScaleNormal="80" workbookViewId="0">
      <pane ySplit="9" topLeftCell="A10" activePane="bottomLeft" state="frozen"/>
      <selection activeCell="B34" sqref="B34:B35"/>
      <selection pane="bottomLeft" activeCell="E5" sqref="E5:H5"/>
    </sheetView>
  </sheetViews>
  <sheetFormatPr baseColWidth="10" defaultColWidth="11" defaultRowHeight="13.8"/>
  <cols>
    <col min="1" max="1" width="4.33203125" style="25" customWidth="1"/>
    <col min="2" max="2" width="10" style="25" customWidth="1"/>
    <col min="3" max="3" width="12.33203125" style="25" customWidth="1"/>
    <col min="4" max="4" width="14.44140625" style="25" hidden="1" customWidth="1"/>
    <col min="5" max="5" width="55.33203125" style="25" bestFit="1" customWidth="1"/>
    <col min="6" max="6" width="14.44140625" style="25" customWidth="1"/>
    <col min="7" max="7" width="13" style="25" bestFit="1" customWidth="1"/>
    <col min="8" max="8" width="8.6640625" style="25" customWidth="1"/>
    <col min="9" max="11" width="16.109375" style="25" customWidth="1"/>
    <col min="12" max="12" width="18.5546875" style="25" bestFit="1" customWidth="1"/>
    <col min="13" max="13" width="16.109375" style="25" customWidth="1"/>
    <col min="14" max="14" width="16.6640625" style="25" customWidth="1"/>
    <col min="15" max="15" width="11" style="24"/>
    <col min="16" max="17" width="13.44140625" style="23" customWidth="1"/>
    <col min="18" max="25" width="13.44140625" style="26" customWidth="1"/>
    <col min="26" max="26" width="16.6640625" style="26" customWidth="1"/>
    <col min="27" max="27" width="14" style="26" bestFit="1" customWidth="1"/>
    <col min="28" max="28" width="14" style="26" customWidth="1"/>
    <col min="29" max="29" width="16.6640625" style="26" customWidth="1"/>
    <col min="30" max="30" width="15.44140625" style="26" bestFit="1" customWidth="1"/>
    <col min="31" max="31" width="7.44140625" style="26" bestFit="1" customWidth="1"/>
    <col min="32" max="33" width="16.5546875" style="26" customWidth="1"/>
    <col min="34" max="34" width="11" style="25"/>
    <col min="35" max="133" width="11" style="26"/>
    <col min="134" max="16384" width="11" style="25"/>
  </cols>
  <sheetData>
    <row r="1" spans="1:133" s="5" customFormat="1" ht="1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</row>
    <row r="2" spans="1:133" s="5" customFormat="1" ht="116.25" customHeight="1" thickBot="1">
      <c r="A2" s="1"/>
      <c r="B2" s="306" t="str">
        <f>+'Indicacions prèvies'!B2</f>
        <v>EXPD. CLILAB
2025/06</v>
      </c>
      <c r="C2" s="307"/>
      <c r="D2" s="506"/>
      <c r="E2" s="507" t="str">
        <f>+'Indicacions prèvies'!C2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F2" s="507"/>
      <c r="G2" s="507"/>
      <c r="H2" s="507"/>
      <c r="I2" s="507"/>
      <c r="J2" s="507"/>
      <c r="K2" s="507"/>
      <c r="L2" s="507"/>
      <c r="M2" s="507"/>
      <c r="N2" s="50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3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</row>
    <row r="3" spans="1:133" s="5" customFormat="1" ht="16.350000000000001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3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</row>
    <row r="4" spans="1:133" s="9" customFormat="1" ht="30.6">
      <c r="A4" s="6"/>
      <c r="B4" s="312" t="s">
        <v>110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4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7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</row>
    <row r="5" spans="1:133" s="5" customFormat="1" ht="20.100000000000001" customHeight="1">
      <c r="A5" s="1"/>
      <c r="B5" s="315" t="s">
        <v>0</v>
      </c>
      <c r="C5" s="316"/>
      <c r="D5" s="317"/>
      <c r="E5" s="318"/>
      <c r="F5" s="319"/>
      <c r="G5" s="319"/>
      <c r="H5" s="320"/>
      <c r="I5" s="168"/>
      <c r="J5" s="168"/>
      <c r="K5" s="168"/>
      <c r="L5" s="321"/>
      <c r="M5" s="168"/>
      <c r="N5" s="32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3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</row>
    <row r="6" spans="1:133" s="5" customFormat="1" ht="20.100000000000001" customHeight="1" thickBot="1">
      <c r="A6" s="1"/>
      <c r="B6" s="323" t="s">
        <v>1</v>
      </c>
      <c r="C6" s="324"/>
      <c r="D6" s="325"/>
      <c r="E6" s="326"/>
      <c r="F6" s="327"/>
      <c r="G6" s="327"/>
      <c r="H6" s="327"/>
      <c r="I6" s="327"/>
      <c r="J6" s="327"/>
      <c r="K6" s="328" t="s">
        <v>2</v>
      </c>
      <c r="L6" s="329">
        <v>4</v>
      </c>
      <c r="M6" s="330" t="s">
        <v>3</v>
      </c>
      <c r="N6" s="331">
        <v>1</v>
      </c>
      <c r="O6" s="1"/>
      <c r="P6" s="3"/>
      <c r="Q6" s="3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3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</row>
    <row r="7" spans="1:133" s="5" customFormat="1" ht="5.0999999999999996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2"/>
      <c r="O7" s="1"/>
      <c r="P7" s="3"/>
      <c r="Q7" s="3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3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</row>
    <row r="8" spans="1:133" s="29" customFormat="1" ht="48.75" customHeight="1" thickBot="1">
      <c r="A8" s="27"/>
      <c r="B8" s="509" t="s">
        <v>4</v>
      </c>
      <c r="C8" s="510" t="s">
        <v>53</v>
      </c>
      <c r="D8" s="510" t="s">
        <v>81</v>
      </c>
      <c r="E8" s="511" t="s">
        <v>41</v>
      </c>
      <c r="F8" s="511" t="s">
        <v>40</v>
      </c>
      <c r="G8" s="332" t="s">
        <v>96</v>
      </c>
      <c r="H8" s="511" t="s">
        <v>19</v>
      </c>
      <c r="I8" s="333" t="s">
        <v>22</v>
      </c>
      <c r="J8" s="333" t="s">
        <v>13</v>
      </c>
      <c r="K8" s="333" t="s">
        <v>14</v>
      </c>
      <c r="L8" s="333" t="s">
        <v>23</v>
      </c>
      <c r="M8" s="333" t="s">
        <v>15</v>
      </c>
      <c r="N8" s="334" t="s">
        <v>16</v>
      </c>
      <c r="O8" s="1"/>
      <c r="P8" s="3"/>
      <c r="Q8" s="3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3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</row>
    <row r="9" spans="1:133" s="5" customFormat="1" ht="4.95" customHeight="1" thickBot="1">
      <c r="A9" s="1"/>
      <c r="B9" s="1"/>
      <c r="C9" s="1"/>
      <c r="D9" s="1"/>
      <c r="E9" s="1"/>
      <c r="F9" s="1"/>
      <c r="G9" s="11"/>
      <c r="H9" s="15"/>
      <c r="I9" s="1"/>
      <c r="J9" s="1"/>
      <c r="K9" s="1"/>
      <c r="L9" s="1"/>
      <c r="M9" s="1"/>
      <c r="N9" s="1"/>
      <c r="O9" s="1"/>
      <c r="P9" s="3"/>
      <c r="Q9" s="3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3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</row>
    <row r="10" spans="1:133" s="53" customFormat="1" ht="16.95" customHeight="1">
      <c r="A10" s="56"/>
      <c r="B10" s="512">
        <v>1</v>
      </c>
      <c r="C10" s="513">
        <v>1235</v>
      </c>
      <c r="D10" s="513" t="s">
        <v>77</v>
      </c>
      <c r="E10" s="514" t="s">
        <v>62</v>
      </c>
      <c r="F10" s="69"/>
      <c r="G10" s="515">
        <v>16409</v>
      </c>
      <c r="H10" s="516" t="s">
        <v>39</v>
      </c>
      <c r="I10" s="517">
        <v>3.7065000000000001</v>
      </c>
      <c r="J10" s="518">
        <f>+ROUND(G10*I10,2)</f>
        <v>60819.96</v>
      </c>
      <c r="K10" s="518">
        <f t="shared" ref="K10:K24" si="0">+ROUND(J10*$L$6,2)</f>
        <v>243279.84</v>
      </c>
      <c r="L10" s="70"/>
      <c r="M10" s="155">
        <f>+ROUND(G10*L10,2)</f>
        <v>0</v>
      </c>
      <c r="N10" s="156">
        <f>+M10*$L$6</f>
        <v>0</v>
      </c>
      <c r="O10" s="55"/>
      <c r="P10" s="52"/>
      <c r="Q10" s="52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1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</row>
    <row r="11" spans="1:133" s="53" customFormat="1" ht="16.95" customHeight="1">
      <c r="A11" s="56"/>
      <c r="B11" s="519">
        <v>2</v>
      </c>
      <c r="C11" s="520">
        <v>1180</v>
      </c>
      <c r="D11" s="520" t="s">
        <v>77</v>
      </c>
      <c r="E11" s="521" t="s">
        <v>63</v>
      </c>
      <c r="F11" s="71"/>
      <c r="G11" s="522">
        <v>7434</v>
      </c>
      <c r="H11" s="523" t="s">
        <v>39</v>
      </c>
      <c r="I11" s="524">
        <v>3.6225000000000005</v>
      </c>
      <c r="J11" s="525">
        <f t="shared" ref="J11:J23" si="1">+ROUND(G11*I11,2)</f>
        <v>26929.67</v>
      </c>
      <c r="K11" s="525">
        <f t="shared" si="0"/>
        <v>107718.68</v>
      </c>
      <c r="L11" s="72"/>
      <c r="M11" s="157">
        <f t="shared" ref="M10:M23" si="2">+ROUND(G11*L11,2)</f>
        <v>0</v>
      </c>
      <c r="N11" s="158">
        <f t="shared" ref="N10:N23" si="3">+M11*$L$6</f>
        <v>0</v>
      </c>
      <c r="O11" s="56"/>
      <c r="P11" s="52"/>
      <c r="Q11" s="52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2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</row>
    <row r="12" spans="1:133" s="53" customFormat="1" ht="16.95" customHeight="1">
      <c r="A12" s="56"/>
      <c r="B12" s="519">
        <v>3</v>
      </c>
      <c r="C12" s="520">
        <v>2309</v>
      </c>
      <c r="D12" s="520" t="s">
        <v>77</v>
      </c>
      <c r="E12" s="521" t="s">
        <v>94</v>
      </c>
      <c r="F12" s="71"/>
      <c r="G12" s="522">
        <v>9461</v>
      </c>
      <c r="H12" s="523" t="s">
        <v>39</v>
      </c>
      <c r="I12" s="524">
        <v>11</v>
      </c>
      <c r="J12" s="525">
        <f t="shared" si="1"/>
        <v>104071</v>
      </c>
      <c r="K12" s="525">
        <f t="shared" si="0"/>
        <v>416284</v>
      </c>
      <c r="L12" s="72"/>
      <c r="M12" s="157">
        <f t="shared" si="2"/>
        <v>0</v>
      </c>
      <c r="N12" s="158">
        <f t="shared" si="3"/>
        <v>0</v>
      </c>
      <c r="O12" s="56"/>
      <c r="P12" s="52"/>
      <c r="Q12" s="52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2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</row>
    <row r="13" spans="1:133" s="80" customFormat="1" ht="16.95" customHeight="1">
      <c r="A13" s="73"/>
      <c r="B13" s="519">
        <v>4</v>
      </c>
      <c r="C13" s="526">
        <v>1135</v>
      </c>
      <c r="D13" s="526" t="s">
        <v>77</v>
      </c>
      <c r="E13" s="521" t="s">
        <v>93</v>
      </c>
      <c r="F13" s="74"/>
      <c r="G13" s="522">
        <v>5913</v>
      </c>
      <c r="H13" s="523" t="s">
        <v>39</v>
      </c>
      <c r="I13" s="524">
        <v>11</v>
      </c>
      <c r="J13" s="525">
        <f t="shared" si="1"/>
        <v>65043</v>
      </c>
      <c r="K13" s="525">
        <f t="shared" si="0"/>
        <v>260172</v>
      </c>
      <c r="L13" s="72"/>
      <c r="M13" s="157">
        <f t="shared" si="2"/>
        <v>0</v>
      </c>
      <c r="N13" s="158">
        <f t="shared" si="3"/>
        <v>0</v>
      </c>
      <c r="O13" s="73"/>
      <c r="P13" s="52"/>
      <c r="Q13" s="52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5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</row>
    <row r="14" spans="1:133" s="53" customFormat="1" ht="16.95" customHeight="1">
      <c r="A14" s="56"/>
      <c r="B14" s="519">
        <v>5</v>
      </c>
      <c r="C14" s="520">
        <v>1120</v>
      </c>
      <c r="D14" s="520" t="s">
        <v>77</v>
      </c>
      <c r="E14" s="521" t="s">
        <v>64</v>
      </c>
      <c r="F14" s="71"/>
      <c r="G14" s="522">
        <v>4477</v>
      </c>
      <c r="H14" s="523" t="s">
        <v>39</v>
      </c>
      <c r="I14" s="524">
        <v>7.8650000000000002</v>
      </c>
      <c r="J14" s="525">
        <f t="shared" si="1"/>
        <v>35211.61</v>
      </c>
      <c r="K14" s="525">
        <f t="shared" si="0"/>
        <v>140846.44</v>
      </c>
      <c r="L14" s="72"/>
      <c r="M14" s="157">
        <f t="shared" si="2"/>
        <v>0</v>
      </c>
      <c r="N14" s="158">
        <f t="shared" si="3"/>
        <v>0</v>
      </c>
      <c r="O14" s="56"/>
      <c r="P14" s="52"/>
      <c r="Q14" s="52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2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</row>
    <row r="15" spans="1:133" s="53" customFormat="1" ht="16.95" customHeight="1">
      <c r="A15" s="56"/>
      <c r="B15" s="519">
        <v>6</v>
      </c>
      <c r="C15" s="520">
        <v>1115</v>
      </c>
      <c r="D15" s="520" t="s">
        <v>77</v>
      </c>
      <c r="E15" s="521" t="s">
        <v>65</v>
      </c>
      <c r="F15" s="71"/>
      <c r="G15" s="522">
        <v>4589</v>
      </c>
      <c r="H15" s="523" t="s">
        <v>39</v>
      </c>
      <c r="I15" s="524">
        <v>7.8650000000000002</v>
      </c>
      <c r="J15" s="525">
        <f t="shared" si="1"/>
        <v>36092.49</v>
      </c>
      <c r="K15" s="525">
        <f t="shared" si="0"/>
        <v>144369.96</v>
      </c>
      <c r="L15" s="72"/>
      <c r="M15" s="157">
        <f t="shared" si="2"/>
        <v>0</v>
      </c>
      <c r="N15" s="158">
        <f t="shared" si="3"/>
        <v>0</v>
      </c>
      <c r="O15" s="56"/>
      <c r="P15" s="52"/>
      <c r="Q15" s="52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2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</row>
    <row r="16" spans="1:133" s="53" customFormat="1" ht="16.95" customHeight="1">
      <c r="A16" s="56"/>
      <c r="B16" s="519">
        <v>7</v>
      </c>
      <c r="C16" s="520">
        <v>5086</v>
      </c>
      <c r="D16" s="520" t="s">
        <v>77</v>
      </c>
      <c r="E16" s="521" t="s">
        <v>66</v>
      </c>
      <c r="F16" s="71"/>
      <c r="G16" s="522">
        <v>4393</v>
      </c>
      <c r="H16" s="523" t="s">
        <v>39</v>
      </c>
      <c r="I16" s="524">
        <v>7.8650000000000002</v>
      </c>
      <c r="J16" s="525">
        <f t="shared" si="1"/>
        <v>34550.949999999997</v>
      </c>
      <c r="K16" s="525">
        <f t="shared" si="0"/>
        <v>138203.79999999999</v>
      </c>
      <c r="L16" s="72"/>
      <c r="M16" s="157">
        <f t="shared" si="2"/>
        <v>0</v>
      </c>
      <c r="N16" s="158">
        <f t="shared" si="3"/>
        <v>0</v>
      </c>
      <c r="O16" s="56"/>
      <c r="P16" s="52"/>
      <c r="Q16" s="52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2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</row>
    <row r="17" spans="1:136" s="53" customFormat="1" ht="16.95" customHeight="1">
      <c r="A17" s="56"/>
      <c r="B17" s="519">
        <v>8</v>
      </c>
      <c r="C17" s="520">
        <v>5087</v>
      </c>
      <c r="D17" s="520" t="s">
        <v>77</v>
      </c>
      <c r="E17" s="521" t="s">
        <v>101</v>
      </c>
      <c r="F17" s="71"/>
      <c r="G17" s="522">
        <v>5215</v>
      </c>
      <c r="H17" s="523" t="s">
        <v>39</v>
      </c>
      <c r="I17" s="524">
        <v>7.8650000000000002</v>
      </c>
      <c r="J17" s="525">
        <f t="shared" si="1"/>
        <v>41015.980000000003</v>
      </c>
      <c r="K17" s="525">
        <f t="shared" si="0"/>
        <v>164063.92000000001</v>
      </c>
      <c r="L17" s="72"/>
      <c r="M17" s="157">
        <f t="shared" si="2"/>
        <v>0</v>
      </c>
      <c r="N17" s="158">
        <f t="shared" si="3"/>
        <v>0</v>
      </c>
      <c r="O17" s="56"/>
      <c r="P17" s="52"/>
      <c r="Q17" s="52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2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</row>
    <row r="18" spans="1:136" s="53" customFormat="1" ht="16.95" customHeight="1">
      <c r="A18" s="56"/>
      <c r="B18" s="519">
        <v>9</v>
      </c>
      <c r="C18" s="520">
        <v>1155</v>
      </c>
      <c r="D18" s="520" t="s">
        <v>77</v>
      </c>
      <c r="E18" s="521" t="s">
        <v>67</v>
      </c>
      <c r="F18" s="71"/>
      <c r="G18" s="522">
        <v>2703</v>
      </c>
      <c r="H18" s="523" t="s">
        <v>39</v>
      </c>
      <c r="I18" s="524">
        <v>3.6225000000000005</v>
      </c>
      <c r="J18" s="525">
        <f t="shared" si="1"/>
        <v>9791.6200000000008</v>
      </c>
      <c r="K18" s="525">
        <f t="shared" si="0"/>
        <v>39166.480000000003</v>
      </c>
      <c r="L18" s="72"/>
      <c r="M18" s="157">
        <f t="shared" si="2"/>
        <v>0</v>
      </c>
      <c r="N18" s="158">
        <f t="shared" si="3"/>
        <v>0</v>
      </c>
      <c r="O18" s="56"/>
      <c r="P18" s="52"/>
      <c r="Q18" s="52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2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</row>
    <row r="19" spans="1:136" s="53" customFormat="1" ht="16.95" customHeight="1">
      <c r="A19" s="56"/>
      <c r="B19" s="519">
        <v>10</v>
      </c>
      <c r="C19" s="520">
        <v>1190</v>
      </c>
      <c r="D19" s="520" t="s">
        <v>77</v>
      </c>
      <c r="E19" s="521" t="s">
        <v>68</v>
      </c>
      <c r="F19" s="71"/>
      <c r="G19" s="522">
        <v>2619</v>
      </c>
      <c r="H19" s="523" t="s">
        <v>39</v>
      </c>
      <c r="I19" s="527">
        <v>3.6225000000000005</v>
      </c>
      <c r="J19" s="525">
        <f t="shared" si="1"/>
        <v>9487.33</v>
      </c>
      <c r="K19" s="525">
        <f t="shared" si="0"/>
        <v>37949.32</v>
      </c>
      <c r="L19" s="72"/>
      <c r="M19" s="157">
        <f t="shared" si="2"/>
        <v>0</v>
      </c>
      <c r="N19" s="158">
        <f t="shared" si="3"/>
        <v>0</v>
      </c>
      <c r="O19" s="56"/>
      <c r="P19" s="52"/>
      <c r="Q19" s="52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2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</row>
    <row r="20" spans="1:136" s="53" customFormat="1" ht="16.95" customHeight="1">
      <c r="A20" s="56"/>
      <c r="B20" s="519">
        <v>11</v>
      </c>
      <c r="C20" s="520">
        <v>1227</v>
      </c>
      <c r="D20" s="520" t="s">
        <v>77</v>
      </c>
      <c r="E20" s="521" t="s">
        <v>69</v>
      </c>
      <c r="F20" s="71"/>
      <c r="G20" s="522">
        <v>703</v>
      </c>
      <c r="H20" s="523" t="s">
        <v>39</v>
      </c>
      <c r="I20" s="524">
        <v>3.7065000000000001</v>
      </c>
      <c r="J20" s="525">
        <f t="shared" si="1"/>
        <v>2605.67</v>
      </c>
      <c r="K20" s="525">
        <f t="shared" si="0"/>
        <v>10422.68</v>
      </c>
      <c r="L20" s="72"/>
      <c r="M20" s="157">
        <f t="shared" si="2"/>
        <v>0</v>
      </c>
      <c r="N20" s="158">
        <f t="shared" si="3"/>
        <v>0</v>
      </c>
      <c r="O20" s="56"/>
      <c r="P20" s="52"/>
      <c r="Q20" s="52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2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</row>
    <row r="21" spans="1:136" s="53" customFormat="1" ht="16.95" customHeight="1">
      <c r="A21" s="56"/>
      <c r="B21" s="519">
        <v>12</v>
      </c>
      <c r="C21" s="520">
        <v>1250</v>
      </c>
      <c r="D21" s="520" t="s">
        <v>77</v>
      </c>
      <c r="E21" s="521" t="s">
        <v>70</v>
      </c>
      <c r="F21" s="71"/>
      <c r="G21" s="522">
        <v>338</v>
      </c>
      <c r="H21" s="523" t="s">
        <v>39</v>
      </c>
      <c r="I21" s="524">
        <v>4.6725000000000003</v>
      </c>
      <c r="J21" s="525">
        <f t="shared" si="1"/>
        <v>1579.31</v>
      </c>
      <c r="K21" s="525">
        <f t="shared" si="0"/>
        <v>6317.24</v>
      </c>
      <c r="L21" s="72"/>
      <c r="M21" s="157">
        <f t="shared" si="2"/>
        <v>0</v>
      </c>
      <c r="N21" s="158">
        <f t="shared" si="3"/>
        <v>0</v>
      </c>
      <c r="O21" s="56"/>
      <c r="P21" s="52"/>
      <c r="Q21" s="52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2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</row>
    <row r="22" spans="1:136" s="53" customFormat="1" ht="16.95" customHeight="1">
      <c r="A22" s="56"/>
      <c r="B22" s="519">
        <v>13</v>
      </c>
      <c r="C22" s="520">
        <v>1255</v>
      </c>
      <c r="D22" s="520" t="s">
        <v>82</v>
      </c>
      <c r="E22" s="521" t="s">
        <v>71</v>
      </c>
      <c r="F22" s="71"/>
      <c r="G22" s="522">
        <v>961</v>
      </c>
      <c r="H22" s="523" t="s">
        <v>39</v>
      </c>
      <c r="I22" s="524">
        <v>4.6725000000000003</v>
      </c>
      <c r="J22" s="525">
        <f t="shared" si="1"/>
        <v>4490.2700000000004</v>
      </c>
      <c r="K22" s="525">
        <f t="shared" si="0"/>
        <v>17961.080000000002</v>
      </c>
      <c r="L22" s="72"/>
      <c r="M22" s="157">
        <f t="shared" si="2"/>
        <v>0</v>
      </c>
      <c r="N22" s="158">
        <f t="shared" si="3"/>
        <v>0</v>
      </c>
      <c r="O22" s="56"/>
      <c r="P22" s="52"/>
      <c r="Q22" s="52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2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</row>
    <row r="23" spans="1:136" s="53" customFormat="1" ht="16.95" customHeight="1">
      <c r="A23" s="56"/>
      <c r="B23" s="519">
        <v>14</v>
      </c>
      <c r="C23" s="520">
        <v>5111</v>
      </c>
      <c r="D23" s="520" t="s">
        <v>77</v>
      </c>
      <c r="E23" s="521" t="s">
        <v>72</v>
      </c>
      <c r="F23" s="71"/>
      <c r="G23" s="522">
        <v>835</v>
      </c>
      <c r="H23" s="523" t="s">
        <v>39</v>
      </c>
      <c r="I23" s="524">
        <v>3.6225000000000005</v>
      </c>
      <c r="J23" s="525">
        <f t="shared" si="1"/>
        <v>3024.79</v>
      </c>
      <c r="K23" s="525">
        <f t="shared" si="0"/>
        <v>12099.16</v>
      </c>
      <c r="L23" s="72"/>
      <c r="M23" s="157">
        <f t="shared" si="2"/>
        <v>0</v>
      </c>
      <c r="N23" s="158">
        <f t="shared" si="3"/>
        <v>0</v>
      </c>
      <c r="O23" s="56"/>
      <c r="P23" s="52"/>
      <c r="Q23" s="52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2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</row>
    <row r="24" spans="1:136" s="53" customFormat="1" ht="31.2" thickBot="1">
      <c r="A24" s="56"/>
      <c r="B24" s="528"/>
      <c r="C24" s="529"/>
      <c r="D24" s="529"/>
      <c r="E24" s="335" t="s">
        <v>132</v>
      </c>
      <c r="F24" s="76"/>
      <c r="G24" s="530"/>
      <c r="H24" s="531"/>
      <c r="I24" s="532"/>
      <c r="J24" s="533">
        <f>(SUM(J10:J23))*0.2</f>
        <v>86942.73</v>
      </c>
      <c r="K24" s="533">
        <f t="shared" si="0"/>
        <v>347770.92</v>
      </c>
      <c r="L24" s="534" t="s">
        <v>76</v>
      </c>
      <c r="M24" s="535">
        <f>+J24</f>
        <v>86942.73</v>
      </c>
      <c r="N24" s="536">
        <f t="shared" ref="N24" si="4">+M24*$L$6</f>
        <v>347770.92</v>
      </c>
      <c r="O24" s="56"/>
      <c r="P24" s="5"/>
      <c r="Q24" s="52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2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</row>
    <row r="25" spans="1:136" s="62" customFormat="1" ht="4.95" customHeight="1" thickBot="1">
      <c r="A25" s="58"/>
      <c r="B25" s="58"/>
      <c r="C25" s="58"/>
      <c r="D25" s="58"/>
      <c r="E25" s="58"/>
      <c r="F25" s="36"/>
      <c r="G25" s="58"/>
      <c r="H25" s="58"/>
      <c r="I25" s="58"/>
      <c r="J25" s="58"/>
      <c r="K25" s="58"/>
      <c r="L25" s="58"/>
      <c r="M25" s="58"/>
      <c r="N25" s="58"/>
      <c r="O25" s="4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9"/>
      <c r="AB25" s="59"/>
      <c r="AC25" s="59"/>
      <c r="AD25" s="59"/>
      <c r="AE25" s="59"/>
      <c r="AF25" s="59"/>
      <c r="AG25" s="59"/>
      <c r="AH25" s="60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</row>
    <row r="26" spans="1:136" s="62" customFormat="1" ht="16.95" customHeight="1" thickBot="1">
      <c r="A26" s="58"/>
      <c r="B26" s="537"/>
      <c r="C26" s="538"/>
      <c r="D26" s="539"/>
      <c r="E26" s="540" t="s">
        <v>12</v>
      </c>
      <c r="F26" s="58"/>
      <c r="G26" s="58"/>
      <c r="H26" s="58"/>
      <c r="I26" s="541" t="s">
        <v>9</v>
      </c>
      <c r="J26" s="542">
        <f>SUM(J10:J24)</f>
        <v>521656.37999999995</v>
      </c>
      <c r="K26" s="542">
        <f>SUM(K10:K24)</f>
        <v>2086625.5199999998</v>
      </c>
      <c r="L26" s="541" t="s">
        <v>17</v>
      </c>
      <c r="M26" s="543">
        <f>SUM(M10:M24)</f>
        <v>86942.73</v>
      </c>
      <c r="N26" s="543">
        <f>SUM(N10:N24)</f>
        <v>347770.92</v>
      </c>
      <c r="O26" s="4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30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</row>
    <row r="27" spans="1:136" s="20" customFormat="1" ht="4.95" customHeight="1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1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</row>
    <row r="28" spans="1:136" s="5" customFormat="1" ht="16.2" thickBot="1">
      <c r="A28" s="21"/>
      <c r="B28" s="340"/>
      <c r="C28" s="340"/>
      <c r="D28" s="340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16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1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</row>
    <row r="29" spans="1:136" s="1" customFormat="1" ht="15.6" thickTop="1" thickBot="1">
      <c r="B29" s="544"/>
      <c r="C29" s="545"/>
      <c r="D29" s="545"/>
      <c r="E29" s="545"/>
      <c r="F29" s="545"/>
      <c r="G29" s="545"/>
      <c r="H29" s="545"/>
      <c r="I29" s="545"/>
      <c r="J29" s="545"/>
      <c r="K29" s="545"/>
      <c r="L29" s="545"/>
      <c r="M29" s="545"/>
      <c r="N29" s="546"/>
      <c r="R29" s="10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</row>
    <row r="30" spans="1:136" s="1" customFormat="1" ht="15.6" thickTop="1" thickBot="1">
      <c r="B30" s="341" t="s">
        <v>21</v>
      </c>
      <c r="C30" s="342"/>
      <c r="D30" s="547"/>
      <c r="N30" s="548"/>
      <c r="R30" s="10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</row>
    <row r="31" spans="1:136" s="1" customFormat="1" ht="6.9" customHeight="1" thickTop="1" thickBot="1">
      <c r="B31" s="343"/>
      <c r="C31" s="344"/>
      <c r="D31" s="549"/>
      <c r="N31" s="548"/>
      <c r="R31" s="10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</row>
    <row r="32" spans="1:136" s="1" customFormat="1" ht="17.399999999999999" thickTop="1" thickBot="1">
      <c r="B32" s="345" t="s">
        <v>97</v>
      </c>
      <c r="C32" s="346" t="s">
        <v>99</v>
      </c>
      <c r="D32" s="550"/>
      <c r="F32" s="21"/>
      <c r="G32" s="351"/>
      <c r="H32" s="351"/>
      <c r="I32" s="351"/>
      <c r="J32" s="351"/>
      <c r="K32" s="351"/>
      <c r="L32" s="351"/>
      <c r="M32" s="351"/>
      <c r="N32" s="548"/>
      <c r="R32" s="10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</row>
    <row r="33" spans="2:136" s="1" customFormat="1" ht="17.399999999999999" thickTop="1" thickBot="1">
      <c r="B33" s="347" t="s">
        <v>98</v>
      </c>
      <c r="C33" s="346" t="s">
        <v>100</v>
      </c>
      <c r="D33" s="551"/>
      <c r="F33" s="351"/>
      <c r="G33" s="351"/>
      <c r="H33" s="351"/>
      <c r="I33" s="351"/>
      <c r="J33" s="351"/>
      <c r="K33" s="351"/>
      <c r="L33" s="351"/>
      <c r="M33" s="351"/>
      <c r="N33" s="548"/>
      <c r="R33" s="10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</row>
    <row r="34" spans="2:136" s="1" customFormat="1" ht="15.6" thickTop="1" thickBot="1">
      <c r="B34" s="348"/>
      <c r="C34" s="349" t="s">
        <v>25</v>
      </c>
      <c r="D34" s="551"/>
      <c r="F34" s="351"/>
      <c r="G34" s="351"/>
      <c r="H34" s="351"/>
      <c r="I34" s="351"/>
      <c r="J34" s="351"/>
      <c r="K34" s="351"/>
      <c r="L34" s="351"/>
      <c r="M34" s="351"/>
      <c r="N34" s="548"/>
      <c r="R34" s="10"/>
      <c r="AH34" s="3"/>
      <c r="AI34" s="3"/>
      <c r="AJ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</row>
    <row r="35" spans="2:136" s="1" customFormat="1" ht="15" thickTop="1" thickBot="1">
      <c r="B35" s="552"/>
      <c r="C35" s="553"/>
      <c r="D35" s="553"/>
      <c r="E35" s="553"/>
      <c r="F35" s="553"/>
      <c r="G35" s="553"/>
      <c r="H35" s="553"/>
      <c r="I35" s="553"/>
      <c r="J35" s="553"/>
      <c r="K35" s="553"/>
      <c r="L35" s="553"/>
      <c r="M35" s="553"/>
      <c r="N35" s="554"/>
      <c r="AH35" s="350"/>
      <c r="AI35" s="350"/>
      <c r="AJ35" s="350"/>
      <c r="AK35" s="351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</row>
    <row r="36" spans="2:136" s="1" customFormat="1" ht="14.4" thickTop="1"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</row>
    <row r="37" spans="2:136" s="22" customFormat="1" ht="20.100000000000001" customHeight="1">
      <c r="B37" s="352" t="s">
        <v>92</v>
      </c>
      <c r="G37" s="1"/>
      <c r="H37" s="1"/>
      <c r="I37" s="1"/>
      <c r="J37" s="1"/>
      <c r="K37" s="1"/>
      <c r="L37" s="1"/>
      <c r="M37" s="1"/>
      <c r="N37" s="1"/>
      <c r="AH37" s="1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353"/>
      <c r="BB37" s="353"/>
      <c r="BC37" s="353"/>
      <c r="BD37" s="353"/>
      <c r="BE37" s="353"/>
      <c r="BF37" s="353"/>
      <c r="BG37" s="353"/>
      <c r="BH37" s="353"/>
      <c r="BI37" s="353"/>
      <c r="BJ37" s="353"/>
      <c r="BK37" s="353"/>
      <c r="BL37" s="353"/>
      <c r="BM37" s="353"/>
      <c r="BN37" s="353"/>
      <c r="BO37" s="353"/>
      <c r="BP37" s="353"/>
      <c r="BQ37" s="353"/>
      <c r="BR37" s="353"/>
      <c r="BS37" s="353"/>
      <c r="BT37" s="353"/>
      <c r="BU37" s="353"/>
      <c r="BV37" s="353"/>
      <c r="BW37" s="353"/>
      <c r="BX37" s="353"/>
      <c r="BY37" s="353"/>
      <c r="BZ37" s="353"/>
      <c r="CA37" s="353"/>
      <c r="CB37" s="353"/>
      <c r="CC37" s="353"/>
      <c r="CD37" s="353"/>
      <c r="CE37" s="353"/>
      <c r="CF37" s="353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3"/>
      <c r="CZ37" s="353"/>
      <c r="DA37" s="353"/>
      <c r="DB37" s="353"/>
      <c r="DC37" s="353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</row>
    <row r="38" spans="2:136" s="1" customFormat="1" ht="14.4" thickBot="1"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</row>
    <row r="39" spans="2:136" s="1" customFormat="1" ht="91.5" customHeight="1" thickBot="1">
      <c r="P39" s="555" t="str">
        <f>+B2</f>
        <v>EXPD. CLILAB
2025/06</v>
      </c>
      <c r="Q39" s="556"/>
      <c r="R39" s="557" t="str">
        <f>+E2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S39" s="354"/>
      <c r="T39" s="354"/>
      <c r="U39" s="354"/>
      <c r="V39" s="354"/>
      <c r="W39" s="354"/>
      <c r="X39" s="354"/>
      <c r="Y39" s="354"/>
      <c r="Z39" s="354"/>
      <c r="AA39" s="354"/>
      <c r="AB39" s="354"/>
      <c r="AC39" s="354"/>
      <c r="AD39" s="354"/>
      <c r="AE39" s="354"/>
      <c r="AF39" s="354"/>
      <c r="AG39" s="355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</row>
    <row r="40" spans="2:136" s="1" customFormat="1" ht="31.2" thickBot="1">
      <c r="P40" s="558" t="s">
        <v>113</v>
      </c>
      <c r="Q40" s="559"/>
      <c r="R40" s="559"/>
      <c r="S40" s="559"/>
      <c r="T40" s="559"/>
      <c r="U40" s="559"/>
      <c r="V40" s="559"/>
      <c r="W40" s="559"/>
      <c r="X40" s="559"/>
      <c r="Y40" s="559"/>
      <c r="Z40" s="559"/>
      <c r="AA40" s="559"/>
      <c r="AB40" s="559"/>
      <c r="AC40" s="559"/>
      <c r="AD40" s="559"/>
      <c r="AE40" s="559"/>
      <c r="AF40" s="559"/>
      <c r="AG40" s="560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</row>
    <row r="41" spans="2:136" s="1" customFormat="1" ht="16.5" customHeight="1" thickBot="1">
      <c r="P41" s="561" t="s">
        <v>5</v>
      </c>
      <c r="Q41" s="562"/>
      <c r="R41" s="562"/>
      <c r="S41" s="562"/>
      <c r="T41" s="562"/>
      <c r="U41" s="562"/>
      <c r="V41" s="562"/>
      <c r="W41" s="562"/>
      <c r="X41" s="562"/>
      <c r="Y41" s="563"/>
      <c r="Z41" s="24"/>
      <c r="AA41" s="24"/>
      <c r="AB41" s="24"/>
      <c r="AC41" s="24"/>
      <c r="AD41" s="24"/>
      <c r="AE41" s="24"/>
      <c r="AF41" s="24"/>
      <c r="AG41" s="356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</row>
    <row r="42" spans="2:136" s="1" customFormat="1" ht="18.600000000000001" thickBot="1">
      <c r="P42" s="564" t="s">
        <v>33</v>
      </c>
      <c r="Q42" s="565"/>
      <c r="R42" s="565"/>
      <c r="S42" s="565"/>
      <c r="T42" s="565"/>
      <c r="U42" s="565"/>
      <c r="V42" s="565"/>
      <c r="W42" s="566"/>
      <c r="X42" s="357" t="s">
        <v>34</v>
      </c>
      <c r="Y42" s="358"/>
      <c r="Z42" s="567" t="s">
        <v>5</v>
      </c>
      <c r="AA42" s="359"/>
      <c r="AB42" s="359"/>
      <c r="AC42" s="359"/>
      <c r="AD42" s="360"/>
      <c r="AE42" s="361"/>
      <c r="AF42" s="362" t="s">
        <v>6</v>
      </c>
      <c r="AG42" s="36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</row>
    <row r="43" spans="2:136" s="1" customFormat="1" ht="14.4" thickBot="1">
      <c r="P43" s="568" t="s">
        <v>28</v>
      </c>
      <c r="Q43" s="569"/>
      <c r="R43" s="569" t="s">
        <v>29</v>
      </c>
      <c r="S43" s="569"/>
      <c r="T43" s="569" t="s">
        <v>30</v>
      </c>
      <c r="U43" s="569"/>
      <c r="V43" s="569" t="s">
        <v>31</v>
      </c>
      <c r="W43" s="570"/>
      <c r="X43" s="364" t="s">
        <v>32</v>
      </c>
      <c r="Y43" s="571"/>
      <c r="Z43" s="365" t="s">
        <v>114</v>
      </c>
      <c r="AA43" s="366"/>
      <c r="AB43" s="366"/>
      <c r="AC43" s="366"/>
      <c r="AD43" s="367"/>
      <c r="AE43" s="368"/>
      <c r="AF43" s="369" t="s">
        <v>115</v>
      </c>
      <c r="AG43" s="370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</row>
    <row r="44" spans="2:136" s="1" customFormat="1" ht="28.2" thickBot="1">
      <c r="P44" s="572" t="s">
        <v>20</v>
      </c>
      <c r="Q44" s="371" t="s">
        <v>36</v>
      </c>
      <c r="R44" s="371" t="s">
        <v>20</v>
      </c>
      <c r="S44" s="371" t="s">
        <v>36</v>
      </c>
      <c r="T44" s="371" t="s">
        <v>20</v>
      </c>
      <c r="U44" s="573" t="s">
        <v>36</v>
      </c>
      <c r="V44" s="371" t="s">
        <v>20</v>
      </c>
      <c r="W44" s="573" t="s">
        <v>36</v>
      </c>
      <c r="X44" s="574" t="s">
        <v>20</v>
      </c>
      <c r="Y44" s="575" t="s">
        <v>36</v>
      </c>
      <c r="Z44" s="576" t="s">
        <v>26</v>
      </c>
      <c r="AA44" s="372" t="s">
        <v>35</v>
      </c>
      <c r="AB44" s="373" t="s">
        <v>116</v>
      </c>
      <c r="AC44" s="374" t="s">
        <v>37</v>
      </c>
      <c r="AD44" s="375" t="s">
        <v>10</v>
      </c>
      <c r="AE44" s="376" t="s">
        <v>11</v>
      </c>
      <c r="AF44" s="377" t="s">
        <v>26</v>
      </c>
      <c r="AG44" s="378" t="s">
        <v>10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</row>
    <row r="45" spans="2:136" s="577" customFormat="1" ht="16.95" customHeight="1" thickBot="1">
      <c r="P45" s="578">
        <f>+J26</f>
        <v>521656.37999999995</v>
      </c>
      <c r="Q45" s="579">
        <v>0</v>
      </c>
      <c r="R45" s="579">
        <f>+J26</f>
        <v>521656.37999999995</v>
      </c>
      <c r="S45" s="579">
        <v>0</v>
      </c>
      <c r="T45" s="579">
        <f>+J26</f>
        <v>521656.37999999995</v>
      </c>
      <c r="U45" s="579"/>
      <c r="V45" s="579">
        <f>+J26</f>
        <v>521656.37999999995</v>
      </c>
      <c r="W45" s="580">
        <f>+(P45+R45+T45+V45)*0.2</f>
        <v>417325.10399999999</v>
      </c>
      <c r="X45" s="581">
        <f>+J26</f>
        <v>521656.37999999995</v>
      </c>
      <c r="Y45" s="582">
        <f>+W45</f>
        <v>417325.10399999999</v>
      </c>
      <c r="Z45" s="583">
        <f>+P45*$L$6</f>
        <v>2086625.5199999998</v>
      </c>
      <c r="AA45" s="379">
        <f>+Z45*0.2</f>
        <v>417325.10399999999</v>
      </c>
      <c r="AB45" s="379">
        <f>X45</f>
        <v>521656.37999999995</v>
      </c>
      <c r="AC45" s="380">
        <f>+AA45</f>
        <v>417325.10399999999</v>
      </c>
      <c r="AD45" s="381">
        <f>+Z45+AA45+X45+Y45</f>
        <v>3442932.1079999995</v>
      </c>
      <c r="AE45" s="382">
        <v>0.21</v>
      </c>
      <c r="AF45" s="583">
        <f>+Z45*AE45+Z45</f>
        <v>2524816.8791999999</v>
      </c>
      <c r="AG45" s="584">
        <f>+AD45*(1+AE45)</f>
        <v>4165947.8506799992</v>
      </c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/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/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5"/>
      <c r="CJ45" s="585"/>
      <c r="CK45" s="585"/>
      <c r="CL45" s="585"/>
      <c r="CM45" s="585"/>
      <c r="CN45" s="585"/>
      <c r="CO45" s="585"/>
      <c r="CP45" s="585"/>
      <c r="CQ45" s="585"/>
      <c r="CR45" s="585"/>
      <c r="CS45" s="585"/>
      <c r="CT45" s="585"/>
      <c r="CU45" s="585"/>
      <c r="CV45" s="585"/>
      <c r="CW45" s="585"/>
      <c r="CX45" s="585"/>
      <c r="CY45" s="585"/>
      <c r="CZ45" s="585"/>
      <c r="DA45" s="585"/>
      <c r="DB45" s="585"/>
      <c r="DC45" s="585"/>
      <c r="DD45" s="585"/>
      <c r="DE45" s="585"/>
      <c r="DF45" s="585"/>
      <c r="DG45" s="585"/>
      <c r="DH45" s="585"/>
      <c r="DI45" s="585"/>
      <c r="DJ45" s="585"/>
      <c r="DK45" s="585"/>
      <c r="DL45" s="585"/>
      <c r="DM45" s="585"/>
      <c r="DN45" s="585"/>
      <c r="DO45" s="585"/>
      <c r="DP45" s="585"/>
      <c r="DQ45" s="585"/>
      <c r="DR45" s="585"/>
      <c r="DS45" s="585"/>
      <c r="DT45" s="585"/>
      <c r="DU45" s="585"/>
      <c r="DV45" s="585"/>
      <c r="DW45" s="585"/>
      <c r="DX45" s="585"/>
      <c r="DY45" s="585"/>
      <c r="DZ45" s="585"/>
      <c r="EA45" s="585"/>
      <c r="EB45" s="585"/>
      <c r="EC45" s="585"/>
    </row>
    <row r="46" spans="2:136" s="1" customFormat="1" ht="4.95" customHeight="1"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</row>
    <row r="47" spans="2:136" s="1" customFormat="1" ht="36.6" customHeight="1">
      <c r="P47" s="586" t="s">
        <v>95</v>
      </c>
      <c r="Q47" s="586"/>
      <c r="R47" s="586"/>
      <c r="S47" s="586"/>
      <c r="T47" s="586"/>
      <c r="U47" s="586"/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7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</row>
    <row r="48" spans="2:136" s="1" customFormat="1" ht="16.5" customHeight="1"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</row>
    <row r="49" spans="16:133" s="1" customFormat="1" ht="16.5" customHeight="1">
      <c r="P49" s="352" t="s">
        <v>92</v>
      </c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</row>
    <row r="50" spans="16:133" s="1" customFormat="1" ht="17.25" customHeight="1"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</row>
    <row r="51" spans="16:133" s="1" customFormat="1"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</row>
    <row r="52" spans="16:133" s="1" customFormat="1"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</row>
    <row r="53" spans="16:133" s="1" customFormat="1"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</row>
    <row r="54" spans="16:133" s="1" customFormat="1"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</row>
    <row r="55" spans="16:133" s="1" customFormat="1"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</row>
    <row r="56" spans="16:133" s="1" customFormat="1"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</row>
    <row r="57" spans="16:133" s="1" customFormat="1"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</row>
    <row r="58" spans="16:133" s="1" customFormat="1"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</row>
    <row r="59" spans="16:133" s="1" customFormat="1"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</row>
    <row r="60" spans="16:133" s="1" customFormat="1"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</row>
    <row r="61" spans="16:133" s="1" customFormat="1"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</row>
    <row r="62" spans="16:133" s="1" customFormat="1"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</row>
    <row r="63" spans="16:133" s="1" customFormat="1"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</row>
    <row r="64" spans="16:133" s="1" customFormat="1"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</row>
    <row r="65" spans="16:133" s="1" customFormat="1"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</row>
    <row r="66" spans="16:133" s="1" customFormat="1"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</row>
    <row r="67" spans="16:133" s="1" customFormat="1"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</row>
    <row r="68" spans="16:133" s="1" customFormat="1"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</row>
    <row r="69" spans="16:133" s="1" customFormat="1"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</row>
    <row r="70" spans="16:133" s="1" customFormat="1"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</row>
    <row r="71" spans="16:133" s="1" customFormat="1"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</row>
    <row r="72" spans="16:133" s="1" customFormat="1"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</row>
    <row r="73" spans="16:133" s="1" customFormat="1"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</row>
    <row r="74" spans="16:133" s="1" customFormat="1"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</row>
    <row r="75" spans="16:133" s="1" customFormat="1"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</row>
    <row r="76" spans="16:133" s="1" customFormat="1"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</row>
    <row r="77" spans="16:133" s="1" customFormat="1"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</row>
    <row r="78" spans="16:133" s="1" customFormat="1"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</row>
    <row r="79" spans="16:133" s="1" customFormat="1"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</row>
    <row r="80" spans="16:133" s="1" customFormat="1"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</row>
    <row r="81" spans="16:133" s="1" customFormat="1"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</row>
    <row r="82" spans="16:133" s="1" customFormat="1"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</row>
    <row r="83" spans="16:133" s="1" customFormat="1"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</row>
    <row r="84" spans="16:133" s="1" customFormat="1"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</row>
    <row r="85" spans="16:133" s="1" customFormat="1"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</row>
    <row r="86" spans="16:133" s="1" customFormat="1"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</row>
    <row r="87" spans="16:133" s="1" customFormat="1"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</row>
    <row r="88" spans="16:133" s="1" customFormat="1"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</row>
    <row r="89" spans="16:133" s="1" customFormat="1"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</row>
    <row r="90" spans="16:133" s="1" customFormat="1"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</row>
    <row r="91" spans="16:133" s="1" customFormat="1"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</row>
    <row r="92" spans="16:133" s="1" customFormat="1"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</row>
    <row r="93" spans="16:133" s="1" customFormat="1"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</row>
    <row r="94" spans="16:133" s="1" customFormat="1"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</row>
    <row r="95" spans="16:133" s="1" customFormat="1"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</row>
    <row r="96" spans="16:133" s="1" customFormat="1"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</row>
    <row r="97" spans="16:133" s="1" customFormat="1"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</row>
    <row r="98" spans="16:133" s="1" customFormat="1"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</row>
    <row r="99" spans="16:133" s="1" customFormat="1"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</row>
    <row r="100" spans="16:133" s="1" customFormat="1"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</row>
    <row r="101" spans="16:133" s="1" customFormat="1"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</row>
    <row r="102" spans="16:133" s="1" customFormat="1"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</row>
    <row r="103" spans="16:133" s="1" customFormat="1"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4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</row>
    <row r="104" spans="16:133" s="1" customFormat="1"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4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</row>
    <row r="105" spans="16:133" s="1" customFormat="1"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4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</row>
    <row r="106" spans="16:133" s="1" customFormat="1"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4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</row>
    <row r="107" spans="16:133" s="24" customFormat="1"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</row>
    <row r="108" spans="16:133" s="24" customFormat="1"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</row>
    <row r="109" spans="16:133" s="24" customFormat="1"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</row>
    <row r="110" spans="16:133" s="24" customFormat="1"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</row>
    <row r="111" spans="16:133" s="24" customFormat="1"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</row>
    <row r="112" spans="16:133" s="24" customFormat="1"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</row>
    <row r="113" spans="16:133" s="24" customFormat="1"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</row>
    <row r="114" spans="16:133" s="24" customFormat="1"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</row>
    <row r="115" spans="16:133" s="24" customFormat="1"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</row>
    <row r="116" spans="16:133" s="24" customFormat="1"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</row>
    <row r="117" spans="16:133" s="24" customFormat="1"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</row>
    <row r="118" spans="16:133" s="24" customFormat="1"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</row>
    <row r="119" spans="16:133" s="24" customFormat="1"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</row>
    <row r="120" spans="16:133" s="24" customFormat="1"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</row>
    <row r="121" spans="16:133" s="24" customFormat="1"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</row>
    <row r="122" spans="16:133" s="24" customFormat="1"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</row>
    <row r="123" spans="16:133" s="24" customFormat="1"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</row>
    <row r="124" spans="16:133" s="24" customFormat="1"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</row>
    <row r="125" spans="16:133" s="24" customFormat="1"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</row>
    <row r="126" spans="16:133" s="24" customFormat="1"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</row>
    <row r="127" spans="16:133" s="24" customFormat="1"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</row>
    <row r="128" spans="16:133" s="24" customFormat="1"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</row>
    <row r="129" spans="16:133" s="24" customFormat="1"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</row>
    <row r="130" spans="16:133" s="24" customFormat="1"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</row>
    <row r="131" spans="16:133" s="24" customFormat="1"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</row>
    <row r="132" spans="16:133" s="24" customFormat="1"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</row>
    <row r="133" spans="16:133" s="24" customFormat="1"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</row>
    <row r="134" spans="16:133" s="24" customFormat="1"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</row>
    <row r="135" spans="16:133" s="24" customFormat="1"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</row>
    <row r="136" spans="16:133" s="24" customFormat="1"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</row>
    <row r="137" spans="16:133" s="24" customFormat="1"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</row>
    <row r="138" spans="16:133" s="24" customFormat="1"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</row>
    <row r="139" spans="16:133" s="24" customFormat="1"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</row>
    <row r="140" spans="16:133" s="24" customFormat="1"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</row>
    <row r="141" spans="16:133" s="24" customFormat="1"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</row>
    <row r="142" spans="16:133" s="24" customFormat="1"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</row>
    <row r="143" spans="16:133" s="24" customFormat="1"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</row>
    <row r="144" spans="16:133" s="24" customFormat="1"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</row>
    <row r="145" spans="16:133" s="24" customFormat="1"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</row>
    <row r="146" spans="16:133" s="24" customFormat="1"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</row>
    <row r="147" spans="16:133" s="24" customFormat="1"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</row>
    <row r="148" spans="16:133" s="24" customFormat="1"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</row>
    <row r="149" spans="16:133" s="24" customFormat="1"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</row>
    <row r="150" spans="16:133" s="24" customFormat="1"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</row>
    <row r="151" spans="16:133" s="24" customFormat="1"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</row>
    <row r="152" spans="16:133" s="24" customFormat="1"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</row>
    <row r="153" spans="16:133" s="24" customFormat="1"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</row>
    <row r="154" spans="16:133" s="24" customFormat="1"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</row>
    <row r="155" spans="16:133" s="24" customFormat="1"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</row>
    <row r="156" spans="16:133" s="24" customFormat="1"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</row>
    <row r="157" spans="16:133" s="24" customFormat="1"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</row>
    <row r="158" spans="16:133" s="24" customFormat="1"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</row>
    <row r="159" spans="16:133" s="24" customFormat="1"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</row>
    <row r="160" spans="16:133" s="24" customFormat="1"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</row>
    <row r="161" spans="16:133" s="24" customFormat="1"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</row>
    <row r="162" spans="16:133" s="24" customFormat="1"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</row>
    <row r="163" spans="16:133" s="24" customFormat="1"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</row>
    <row r="164" spans="16:133" s="24" customFormat="1"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</row>
    <row r="165" spans="16:133" s="24" customFormat="1"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</row>
    <row r="166" spans="16:133" s="24" customFormat="1"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</row>
    <row r="167" spans="16:133" s="24" customFormat="1"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</row>
    <row r="168" spans="16:133" s="24" customFormat="1"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</row>
    <row r="169" spans="16:133" s="24" customFormat="1"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</row>
    <row r="170" spans="16:133" s="24" customFormat="1"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</row>
    <row r="171" spans="16:133" s="24" customFormat="1"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</row>
    <row r="172" spans="16:133" s="24" customFormat="1"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</row>
    <row r="173" spans="16:133" s="24" customFormat="1"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</row>
    <row r="174" spans="16:133" s="24" customFormat="1"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</row>
    <row r="175" spans="16:133" s="24" customFormat="1"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</row>
    <row r="176" spans="16:133" s="24" customFormat="1"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</row>
    <row r="177" spans="16:133" s="24" customFormat="1"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</row>
    <row r="178" spans="16:133" s="24" customFormat="1"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</row>
    <row r="179" spans="16:133" s="24" customFormat="1"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</row>
    <row r="180" spans="16:133" s="24" customFormat="1"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</row>
    <row r="181" spans="16:133" s="24" customFormat="1"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</row>
    <row r="182" spans="16:133" s="24" customFormat="1"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</row>
    <row r="183" spans="16:133" s="24" customFormat="1"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</row>
    <row r="184" spans="16:133" s="24" customFormat="1"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</row>
    <row r="185" spans="16:133" s="24" customFormat="1"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</row>
    <row r="186" spans="16:133" s="24" customFormat="1"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</row>
    <row r="187" spans="16:133" s="24" customFormat="1"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</row>
    <row r="188" spans="16:133" s="24" customFormat="1"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</row>
    <row r="189" spans="16:133" s="24" customFormat="1"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</row>
    <row r="190" spans="16:133" s="24" customFormat="1"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</row>
    <row r="191" spans="16:133" s="24" customFormat="1"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</row>
    <row r="192" spans="16:133" s="24" customFormat="1"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</row>
    <row r="193" spans="16:133" s="24" customFormat="1"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</row>
    <row r="194" spans="16:133" s="24" customFormat="1"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</row>
    <row r="195" spans="16:133" s="24" customFormat="1"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</row>
    <row r="196" spans="16:133" s="24" customFormat="1"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</row>
    <row r="197" spans="16:133" s="24" customFormat="1"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</row>
    <row r="198" spans="16:133" s="24" customFormat="1"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</row>
    <row r="199" spans="16:133" s="24" customFormat="1"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</row>
    <row r="200" spans="16:133" s="24" customFormat="1"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</row>
    <row r="201" spans="16:133" s="24" customFormat="1"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</row>
    <row r="202" spans="16:133" s="24" customFormat="1"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</row>
    <row r="203" spans="16:133" s="24" customFormat="1"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</row>
    <row r="204" spans="16:133" s="24" customFormat="1"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</row>
    <row r="205" spans="16:133" s="24" customFormat="1"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</row>
    <row r="206" spans="16:133" s="24" customFormat="1"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</row>
    <row r="207" spans="16:133" s="24" customFormat="1"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</row>
    <row r="208" spans="16:133" s="24" customFormat="1"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</row>
    <row r="209" spans="16:133" s="24" customFormat="1"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</row>
    <row r="210" spans="16:133" s="24" customFormat="1"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</row>
    <row r="211" spans="16:133" s="24" customFormat="1"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</row>
    <row r="212" spans="16:133" s="24" customFormat="1"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</row>
    <row r="213" spans="16:133" s="24" customFormat="1"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</row>
    <row r="214" spans="16:133" s="24" customFormat="1"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</row>
    <row r="215" spans="16:133" s="24" customFormat="1"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</row>
    <row r="216" spans="16:133" s="24" customFormat="1"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</row>
    <row r="217" spans="16:133" s="24" customFormat="1"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</row>
    <row r="218" spans="16:133" s="24" customFormat="1"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</row>
    <row r="219" spans="16:133" s="24" customFormat="1"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</row>
    <row r="220" spans="16:133" s="24" customFormat="1"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</row>
    <row r="221" spans="16:133" s="24" customFormat="1"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</row>
    <row r="222" spans="16:133" s="24" customFormat="1"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</row>
    <row r="223" spans="16:133" s="24" customFormat="1"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</row>
    <row r="224" spans="16:133" s="24" customFormat="1"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</row>
    <row r="225" spans="16:133" s="24" customFormat="1"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</row>
    <row r="226" spans="16:133" s="24" customFormat="1"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</row>
    <row r="227" spans="16:133" s="24" customFormat="1"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</row>
    <row r="228" spans="16:133" s="24" customFormat="1"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</row>
    <row r="229" spans="16:133" s="24" customFormat="1"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</row>
    <row r="230" spans="16:133" s="24" customFormat="1"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</row>
    <row r="231" spans="16:133" s="24" customFormat="1"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</row>
    <row r="232" spans="16:133" s="24" customFormat="1"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</row>
    <row r="233" spans="16:133" s="24" customFormat="1"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</row>
    <row r="234" spans="16:133" s="24" customFormat="1"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</row>
    <row r="235" spans="16:133" s="24" customFormat="1"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</row>
    <row r="236" spans="16:133" s="24" customFormat="1"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</row>
    <row r="237" spans="16:133" s="24" customFormat="1"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</row>
    <row r="238" spans="16:133" s="24" customFormat="1"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</row>
    <row r="239" spans="16:133" s="24" customFormat="1"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</row>
    <row r="240" spans="16:133" s="24" customFormat="1"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</row>
    <row r="241" spans="16:133" s="24" customFormat="1"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</row>
    <row r="242" spans="16:133" s="24" customFormat="1"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</row>
    <row r="243" spans="16:133" s="24" customFormat="1"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</row>
    <row r="244" spans="16:133" s="24" customFormat="1"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</row>
    <row r="245" spans="16:133" s="24" customFormat="1"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</row>
    <row r="246" spans="16:133" s="24" customFormat="1"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</row>
    <row r="247" spans="16:133" s="24" customFormat="1"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</row>
    <row r="248" spans="16:133" s="24" customFormat="1"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</row>
    <row r="249" spans="16:133" s="24" customFormat="1"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</row>
    <row r="250" spans="16:133" s="24" customFormat="1"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</row>
    <row r="251" spans="16:133" s="24" customFormat="1"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</row>
    <row r="252" spans="16:133" s="24" customFormat="1"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</row>
    <row r="253" spans="16:133" s="24" customFormat="1"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</row>
    <row r="254" spans="16:133" s="24" customFormat="1"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</row>
    <row r="255" spans="16:133" s="24" customFormat="1"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</row>
    <row r="256" spans="16:133" s="24" customFormat="1"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</row>
    <row r="257" spans="16:133" s="24" customFormat="1"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</row>
    <row r="258" spans="16:133" s="24" customFormat="1"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</row>
    <row r="259" spans="16:133" s="24" customFormat="1"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</row>
    <row r="260" spans="16:133" s="24" customFormat="1"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</row>
    <row r="261" spans="16:133" s="24" customFormat="1"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</row>
    <row r="262" spans="16:133" s="24" customFormat="1"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</row>
    <row r="263" spans="16:133" s="24" customFormat="1"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</row>
    <row r="264" spans="16:133" s="24" customFormat="1"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</row>
    <row r="265" spans="16:133" s="24" customFormat="1"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</row>
    <row r="266" spans="16:133" s="24" customFormat="1"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</row>
    <row r="267" spans="16:133" s="24" customFormat="1"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</row>
    <row r="268" spans="16:133" s="24" customFormat="1"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</row>
    <row r="269" spans="16:133" s="24" customFormat="1"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</row>
    <row r="270" spans="16:133" s="24" customFormat="1"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</row>
    <row r="271" spans="16:133" s="24" customFormat="1"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</row>
    <row r="272" spans="16:133" s="24" customFormat="1"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</row>
    <row r="273" spans="16:133" s="24" customFormat="1"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</row>
    <row r="274" spans="16:133" s="24" customFormat="1"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</row>
    <row r="275" spans="16:133" s="24" customFormat="1"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</row>
    <row r="276" spans="16:133" s="24" customFormat="1"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</row>
    <row r="277" spans="16:133" s="24" customFormat="1"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</row>
    <row r="278" spans="16:133" s="24" customFormat="1"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</row>
    <row r="279" spans="16:133" s="24" customFormat="1"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</row>
    <row r="280" spans="16:133" s="24" customFormat="1"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</row>
    <row r="281" spans="16:133" s="24" customFormat="1"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</row>
    <row r="282" spans="16:133" s="24" customFormat="1"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</row>
    <row r="283" spans="16:133" s="24" customFormat="1"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</row>
    <row r="284" spans="16:133" s="24" customFormat="1"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</row>
    <row r="285" spans="16:133" s="24" customFormat="1"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</row>
    <row r="286" spans="16:133" s="24" customFormat="1"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</row>
    <row r="287" spans="16:133" s="24" customFormat="1"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</row>
    <row r="288" spans="16:133" s="24" customFormat="1"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</row>
    <row r="289" spans="16:133" s="24" customFormat="1"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</row>
    <row r="290" spans="16:133" s="24" customFormat="1"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</row>
    <row r="291" spans="16:133" s="24" customFormat="1"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</row>
    <row r="292" spans="16:133" s="24" customFormat="1"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</row>
    <row r="293" spans="16:133" s="24" customFormat="1"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</row>
    <row r="294" spans="16:133" s="24" customFormat="1"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</row>
    <row r="295" spans="16:133" s="24" customFormat="1"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</row>
    <row r="296" spans="16:133" s="24" customFormat="1"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</row>
    <row r="297" spans="16:133" s="24" customFormat="1"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</row>
    <row r="298" spans="16:133" s="24" customFormat="1"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</row>
    <row r="299" spans="16:133" s="24" customFormat="1"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</row>
    <row r="300" spans="16:133" s="24" customFormat="1"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</row>
    <row r="301" spans="16:133" s="24" customFormat="1"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</row>
    <row r="302" spans="16:133" s="24" customFormat="1"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</row>
    <row r="303" spans="16:133" s="24" customFormat="1"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</row>
    <row r="304" spans="16:133" s="24" customFormat="1"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</row>
    <row r="305" spans="16:133" s="24" customFormat="1"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</row>
    <row r="306" spans="16:133" s="24" customFormat="1"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</row>
    <row r="307" spans="16:133" s="24" customFormat="1"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</row>
    <row r="308" spans="16:133" s="24" customFormat="1"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</row>
    <row r="309" spans="16:133" s="24" customFormat="1"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</row>
    <row r="310" spans="16:133" s="24" customFormat="1"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</row>
    <row r="311" spans="16:133" s="24" customFormat="1"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</row>
    <row r="312" spans="16:133" s="24" customFormat="1"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</row>
    <row r="313" spans="16:133" s="24" customFormat="1"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</row>
    <row r="314" spans="16:133" s="24" customFormat="1"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</row>
    <row r="315" spans="16:133" s="24" customFormat="1"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</row>
    <row r="316" spans="16:133" s="24" customFormat="1"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</row>
    <row r="317" spans="16:133" s="24" customFormat="1"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</row>
    <row r="318" spans="16:133" s="24" customFormat="1"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</row>
    <row r="319" spans="16:133" s="24" customFormat="1"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</row>
    <row r="320" spans="16:133" s="24" customFormat="1"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</row>
    <row r="321" spans="16:133" s="24" customFormat="1"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</row>
    <row r="322" spans="16:133" s="24" customFormat="1"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</row>
    <row r="323" spans="16:133" s="24" customFormat="1"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</row>
    <row r="324" spans="16:133" s="24" customFormat="1"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</row>
    <row r="325" spans="16:133" s="24" customFormat="1"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</row>
    <row r="326" spans="16:133" s="24" customFormat="1"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</row>
    <row r="327" spans="16:133" s="24" customFormat="1"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</row>
    <row r="328" spans="16:133" s="24" customFormat="1"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</row>
    <row r="329" spans="16:133" s="24" customFormat="1"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</row>
    <row r="330" spans="16:133" s="24" customFormat="1"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</row>
    <row r="331" spans="16:133" s="24" customFormat="1"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</row>
    <row r="332" spans="16:133" s="24" customFormat="1"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</row>
    <row r="333" spans="16:133" s="24" customFormat="1"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</row>
    <row r="334" spans="16:133" s="24" customFormat="1"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</row>
    <row r="335" spans="16:133" s="24" customFormat="1"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</row>
    <row r="336" spans="16:133" s="24" customFormat="1"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</row>
    <row r="337" spans="16:133" s="24" customFormat="1"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</row>
    <row r="338" spans="16:133" s="24" customFormat="1"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</row>
    <row r="339" spans="16:133" s="24" customFormat="1"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</row>
    <row r="340" spans="16:133" s="24" customFormat="1"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</row>
    <row r="341" spans="16:133" s="24" customFormat="1"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</row>
    <row r="342" spans="16:133" s="24" customFormat="1"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</row>
    <row r="343" spans="16:133" s="24" customFormat="1"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</row>
    <row r="344" spans="16:133" s="24" customFormat="1"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</row>
    <row r="345" spans="16:133" s="24" customFormat="1"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</row>
    <row r="346" spans="16:133" s="24" customFormat="1"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</row>
    <row r="347" spans="16:133" s="24" customFormat="1"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</row>
    <row r="348" spans="16:133" s="24" customFormat="1"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</row>
    <row r="349" spans="16:133" s="24" customFormat="1"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</row>
    <row r="350" spans="16:133" s="24" customFormat="1"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</row>
    <row r="351" spans="16:133" s="24" customFormat="1"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</row>
    <row r="352" spans="16:133" s="24" customFormat="1"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</row>
    <row r="353" spans="16:133" s="24" customFormat="1"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</row>
    <row r="354" spans="16:133" s="24" customFormat="1"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</row>
    <row r="355" spans="16:133" s="24" customFormat="1"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</row>
    <row r="356" spans="16:133" s="24" customFormat="1"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</row>
    <row r="357" spans="16:133" s="24" customFormat="1"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</row>
    <row r="358" spans="16:133" s="24" customFormat="1"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</row>
    <row r="359" spans="16:133" s="24" customFormat="1"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</row>
    <row r="360" spans="16:133" s="24" customFormat="1"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</row>
    <row r="361" spans="16:133" s="24" customFormat="1"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</row>
    <row r="362" spans="16:133" s="24" customFormat="1"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</row>
    <row r="363" spans="16:133" s="24" customFormat="1"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</row>
    <row r="364" spans="16:133" s="24" customFormat="1"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</row>
    <row r="365" spans="16:133" s="24" customFormat="1"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</row>
    <row r="366" spans="16:133" s="24" customFormat="1"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</row>
    <row r="367" spans="16:133" s="24" customFormat="1"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</row>
    <row r="368" spans="16:133" s="24" customFormat="1"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</row>
    <row r="369" spans="16:133" s="24" customFormat="1"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</row>
    <row r="370" spans="16:133" s="24" customFormat="1"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</row>
    <row r="371" spans="16:133" s="24" customFormat="1"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</row>
    <row r="372" spans="16:133" s="24" customFormat="1"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</row>
    <row r="373" spans="16:133" s="24" customFormat="1"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</row>
    <row r="374" spans="16:133" s="24" customFormat="1"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</row>
    <row r="375" spans="16:133" s="24" customFormat="1"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</row>
    <row r="376" spans="16:133" s="24" customFormat="1"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</row>
    <row r="377" spans="16:133" s="24" customFormat="1"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</row>
    <row r="378" spans="16:133" s="24" customFormat="1"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</row>
    <row r="379" spans="16:133" s="24" customFormat="1"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</row>
    <row r="380" spans="16:133" s="24" customFormat="1"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</row>
    <row r="381" spans="16:133" s="24" customFormat="1"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</row>
    <row r="382" spans="16:133" s="24" customFormat="1"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</row>
    <row r="383" spans="16:133" s="24" customFormat="1"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</row>
    <row r="384" spans="16:133" s="24" customFormat="1"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</row>
    <row r="385" spans="16:133" s="24" customFormat="1"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</row>
    <row r="386" spans="16:133" s="24" customFormat="1"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</row>
    <row r="387" spans="16:133" s="24" customFormat="1"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</row>
    <row r="388" spans="16:133" s="24" customFormat="1"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</row>
    <row r="389" spans="16:133" s="24" customFormat="1"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</row>
    <row r="390" spans="16:133" s="24" customFormat="1"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</row>
    <row r="391" spans="16:133" s="24" customFormat="1"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</row>
    <row r="392" spans="16:133" s="24" customFormat="1"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</row>
    <row r="393" spans="16:133" s="24" customFormat="1"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</row>
    <row r="394" spans="16:133" s="24" customFormat="1"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</row>
    <row r="395" spans="16:133" s="24" customFormat="1"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</row>
    <row r="396" spans="16:133" s="24" customFormat="1"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</row>
    <row r="397" spans="16:133" s="24" customFormat="1"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</row>
    <row r="398" spans="16:133" s="24" customFormat="1"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</row>
    <row r="399" spans="16:133" s="24" customFormat="1"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</row>
    <row r="400" spans="16:133" s="24" customFormat="1"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</row>
    <row r="401" spans="16:133" s="24" customFormat="1"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</row>
    <row r="402" spans="16:133" s="24" customFormat="1"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</row>
    <row r="403" spans="16:133" s="24" customFormat="1"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</row>
    <row r="404" spans="16:133" s="24" customFormat="1"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</row>
    <row r="405" spans="16:133" s="24" customFormat="1"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</row>
    <row r="406" spans="16:133" s="24" customFormat="1"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</row>
    <row r="407" spans="16:133" s="24" customFormat="1"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</row>
    <row r="408" spans="16:133" s="24" customFormat="1"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</row>
    <row r="409" spans="16:133" s="24" customFormat="1"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</row>
    <row r="410" spans="16:133" s="24" customFormat="1"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</row>
    <row r="411" spans="16:133" s="24" customFormat="1"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</row>
    <row r="412" spans="16:133" s="24" customFormat="1"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</row>
    <row r="413" spans="16:133" s="24" customFormat="1"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</row>
    <row r="414" spans="16:133" s="24" customFormat="1"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</row>
    <row r="415" spans="16:133" s="24" customFormat="1"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</row>
    <row r="416" spans="16:133" s="24" customFormat="1"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</row>
    <row r="417" spans="16:133" s="24" customFormat="1"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</row>
    <row r="418" spans="16:133" s="24" customFormat="1"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</row>
    <row r="419" spans="16:133" s="24" customFormat="1"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</row>
    <row r="420" spans="16:133" s="24" customFormat="1"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</row>
    <row r="421" spans="16:133" s="24" customFormat="1"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</row>
    <row r="422" spans="16:133" s="24" customFormat="1"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</row>
    <row r="423" spans="16:133" s="24" customFormat="1"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</row>
    <row r="424" spans="16:133" s="24" customFormat="1"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</row>
    <row r="425" spans="16:133" s="24" customFormat="1"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</row>
    <row r="426" spans="16:133" s="24" customFormat="1"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</row>
    <row r="427" spans="16:133" s="24" customFormat="1"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</row>
    <row r="428" spans="16:133" s="24" customFormat="1"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</row>
    <row r="429" spans="16:133" s="24" customFormat="1"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</row>
    <row r="430" spans="16:133" s="24" customFormat="1"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</row>
    <row r="431" spans="16:133" s="24" customFormat="1"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</row>
    <row r="432" spans="16:133" s="24" customFormat="1"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</row>
    <row r="433" spans="16:133" s="24" customFormat="1"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</row>
    <row r="434" spans="16:133" s="24" customFormat="1"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</row>
    <row r="435" spans="16:133" s="24" customFormat="1"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</row>
    <row r="436" spans="16:133" s="24" customFormat="1"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</row>
    <row r="437" spans="16:133" s="24" customFormat="1"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</row>
    <row r="438" spans="16:133" s="24" customFormat="1"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</row>
    <row r="439" spans="16:133" s="24" customFormat="1"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</row>
    <row r="440" spans="16:133" s="24" customFormat="1"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</row>
    <row r="441" spans="16:133" s="24" customFormat="1"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</row>
    <row r="442" spans="16:133" s="24" customFormat="1"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</row>
    <row r="443" spans="16:133" s="24" customFormat="1"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</row>
    <row r="444" spans="16:133" s="24" customFormat="1"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</row>
    <row r="445" spans="16:133" s="24" customFormat="1"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</row>
    <row r="446" spans="16:133" s="24" customFormat="1"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</row>
    <row r="447" spans="16:133" s="24" customFormat="1"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</row>
    <row r="448" spans="16:133" s="24" customFormat="1"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</row>
    <row r="449" spans="16:133" s="24" customFormat="1"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</row>
    <row r="450" spans="16:133" s="24" customFormat="1"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</row>
    <row r="451" spans="16:133" s="24" customFormat="1"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</row>
    <row r="452" spans="16:133" s="24" customFormat="1"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</row>
    <row r="453" spans="16:133" s="24" customFormat="1"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</row>
    <row r="454" spans="16:133" s="24" customFormat="1"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</row>
    <row r="455" spans="16:133" s="24" customFormat="1"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</row>
    <row r="456" spans="16:133" s="24" customFormat="1"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</row>
    <row r="457" spans="16:133" s="24" customFormat="1"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</row>
    <row r="458" spans="16:133" s="24" customFormat="1"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</row>
    <row r="459" spans="16:133" s="24" customFormat="1"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</row>
    <row r="460" spans="16:133" s="24" customFormat="1"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</row>
    <row r="461" spans="16:133" s="24" customFormat="1"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</row>
    <row r="462" spans="16:133" s="24" customFormat="1"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</row>
    <row r="463" spans="16:133" s="24" customFormat="1"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</row>
    <row r="464" spans="16:133" s="24" customFormat="1"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</row>
    <row r="465" spans="16:133" s="24" customFormat="1"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</row>
    <row r="466" spans="16:133" s="24" customFormat="1"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</row>
    <row r="467" spans="16:133" s="24" customFormat="1"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</row>
    <row r="468" spans="16:133" s="24" customFormat="1"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</row>
    <row r="469" spans="16:133" s="24" customFormat="1"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</row>
    <row r="470" spans="16:133" s="24" customFormat="1"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</row>
    <row r="471" spans="16:133" s="24" customFormat="1"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</row>
    <row r="472" spans="16:133" s="24" customFormat="1"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</row>
    <row r="473" spans="16:133" s="24" customFormat="1"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</row>
    <row r="474" spans="16:133" s="24" customFormat="1"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</row>
    <row r="475" spans="16:133" s="24" customFormat="1"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</row>
    <row r="476" spans="16:133" s="24" customFormat="1"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</row>
    <row r="477" spans="16:133" s="24" customFormat="1"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</row>
    <row r="478" spans="16:133" s="24" customFormat="1"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</row>
    <row r="479" spans="16:133" s="24" customFormat="1"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</row>
    <row r="480" spans="16:133" s="24" customFormat="1"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</row>
    <row r="481" spans="16:133" s="24" customFormat="1"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</row>
    <row r="482" spans="16:133" s="24" customFormat="1"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</row>
    <row r="483" spans="16:133" s="24" customFormat="1"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</row>
    <row r="484" spans="16:133" s="24" customFormat="1"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</row>
    <row r="485" spans="16:133" s="24" customFormat="1"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</row>
    <row r="486" spans="16:133" s="24" customFormat="1"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</row>
    <row r="487" spans="16:133" s="24" customFormat="1"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</row>
    <row r="488" spans="16:133" s="24" customFormat="1"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</row>
    <row r="489" spans="16:133" s="24" customFormat="1"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</row>
    <row r="490" spans="16:133" s="24" customFormat="1"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</row>
    <row r="491" spans="16:133" s="24" customFormat="1"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</row>
    <row r="492" spans="16:133" s="24" customFormat="1"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</row>
    <row r="493" spans="16:133" s="24" customFormat="1"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</row>
    <row r="494" spans="16:133" s="24" customFormat="1"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</row>
    <row r="495" spans="16:133" s="24" customFormat="1"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</row>
    <row r="496" spans="16:133" s="24" customFormat="1"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</row>
    <row r="497" spans="16:133" s="24" customFormat="1"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</row>
    <row r="498" spans="16:133" s="24" customFormat="1"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</row>
    <row r="499" spans="16:133" s="24" customFormat="1"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</row>
    <row r="500" spans="16:133" s="24" customFormat="1"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</row>
    <row r="501" spans="16:133" s="24" customFormat="1"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</row>
    <row r="502" spans="16:133" s="24" customFormat="1"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</row>
    <row r="503" spans="16:133" s="24" customFormat="1"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</row>
    <row r="504" spans="16:133" s="24" customFormat="1"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</row>
    <row r="505" spans="16:133" s="24" customFormat="1"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</row>
    <row r="506" spans="16:133" s="24" customFormat="1"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</row>
    <row r="507" spans="16:133" s="24" customFormat="1"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</row>
    <row r="508" spans="16:133" s="24" customFormat="1"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</row>
    <row r="509" spans="16:133" s="24" customFormat="1"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</row>
    <row r="510" spans="16:133" s="24" customFormat="1"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</row>
    <row r="511" spans="16:133" s="24" customFormat="1"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</row>
    <row r="512" spans="16:133" s="24" customFormat="1"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</row>
    <row r="513" spans="16:133" s="24" customFormat="1"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</row>
    <row r="514" spans="16:133" s="24" customFormat="1"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</row>
    <row r="515" spans="16:133" s="24" customFormat="1"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</row>
    <row r="516" spans="16:133" s="24" customFormat="1"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</row>
    <row r="517" spans="16:133" s="24" customFormat="1"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</row>
    <row r="518" spans="16:133" s="24" customFormat="1"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</row>
    <row r="519" spans="16:133" s="24" customFormat="1"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</row>
    <row r="520" spans="16:133" s="24" customFormat="1"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</row>
    <row r="521" spans="16:133" s="24" customFormat="1"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</row>
    <row r="522" spans="16:133" s="24" customFormat="1"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</row>
    <row r="523" spans="16:133" s="24" customFormat="1"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</row>
    <row r="524" spans="16:133" s="24" customFormat="1"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</row>
    <row r="525" spans="16:133" s="24" customFormat="1"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</row>
    <row r="526" spans="16:133" s="24" customFormat="1"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</row>
    <row r="527" spans="16:133" s="24" customFormat="1"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</row>
    <row r="528" spans="16:133" s="24" customFormat="1"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</row>
    <row r="529" spans="16:133" s="24" customFormat="1"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</row>
    <row r="530" spans="16:133" s="24" customFormat="1"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</row>
    <row r="531" spans="16:133" s="24" customFormat="1"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</row>
    <row r="532" spans="16:133" s="24" customFormat="1"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</row>
    <row r="533" spans="16:133" s="24" customFormat="1"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</row>
    <row r="534" spans="16:133" s="24" customFormat="1"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</row>
    <row r="535" spans="16:133" s="24" customFormat="1"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</row>
    <row r="536" spans="16:133" s="24" customFormat="1"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</row>
    <row r="537" spans="16:133" s="24" customFormat="1"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</row>
    <row r="538" spans="16:133" s="24" customFormat="1"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</row>
    <row r="539" spans="16:133" s="24" customFormat="1"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</row>
    <row r="540" spans="16:133" s="24" customFormat="1"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</row>
    <row r="541" spans="16:133" s="24" customFormat="1"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</row>
    <row r="542" spans="16:133" s="24" customFormat="1"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</row>
    <row r="543" spans="16:133" s="24" customFormat="1"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</row>
    <row r="544" spans="16:133" s="24" customFormat="1"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</row>
    <row r="545" spans="16:133" s="24" customFormat="1"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</row>
    <row r="546" spans="16:133" s="24" customFormat="1"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</row>
    <row r="547" spans="16:133" s="24" customFormat="1"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</row>
    <row r="548" spans="16:133" s="24" customFormat="1"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</row>
    <row r="549" spans="16:133" s="24" customFormat="1"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</row>
    <row r="550" spans="16:133" s="24" customFormat="1"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</row>
    <row r="551" spans="16:133" s="24" customFormat="1"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</row>
    <row r="552" spans="16:133" s="24" customFormat="1"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</row>
    <row r="553" spans="16:133" s="24" customFormat="1"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</row>
    <row r="554" spans="16:133" s="24" customFormat="1"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</row>
    <row r="555" spans="16:133" s="24" customFormat="1"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</row>
    <row r="556" spans="16:133" s="24" customFormat="1"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</row>
    <row r="557" spans="16:133" s="24" customFormat="1"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</row>
    <row r="558" spans="16:133" s="24" customFormat="1"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</row>
    <row r="559" spans="16:133" s="24" customFormat="1"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</row>
    <row r="560" spans="16:133" s="24" customFormat="1"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</row>
    <row r="561" spans="16:133" s="24" customFormat="1"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</row>
    <row r="562" spans="16:133" s="24" customFormat="1"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</row>
    <row r="563" spans="16:133" s="24" customFormat="1"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</row>
    <row r="564" spans="16:133" s="24" customFormat="1"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</row>
    <row r="565" spans="16:133" s="24" customFormat="1"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</row>
    <row r="566" spans="16:133" s="24" customFormat="1"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</row>
    <row r="567" spans="16:133" s="24" customFormat="1"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</row>
    <row r="568" spans="16:133" s="24" customFormat="1"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</row>
    <row r="569" spans="16:133" s="24" customFormat="1"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</row>
    <row r="570" spans="16:133" s="24" customFormat="1"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</row>
    <row r="571" spans="16:133" s="24" customFormat="1"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</row>
    <row r="572" spans="16:133" s="24" customFormat="1"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</row>
    <row r="573" spans="16:133" s="24" customFormat="1"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</row>
    <row r="574" spans="16:133" s="24" customFormat="1"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</row>
    <row r="575" spans="16:133" s="24" customFormat="1"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</row>
    <row r="576" spans="16:133" s="24" customFormat="1"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</row>
    <row r="577" spans="16:133" s="24" customFormat="1"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</row>
    <row r="578" spans="16:133" s="24" customFormat="1"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</row>
    <row r="579" spans="16:133" s="24" customFormat="1"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</row>
    <row r="580" spans="16:133" s="24" customFormat="1"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</row>
    <row r="581" spans="16:133" s="24" customFormat="1"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</row>
    <row r="582" spans="16:133" s="24" customFormat="1"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</row>
    <row r="583" spans="16:133" s="24" customFormat="1"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</row>
    <row r="584" spans="16:133" s="24" customFormat="1"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</row>
    <row r="585" spans="16:133" s="24" customFormat="1"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</row>
    <row r="586" spans="16:133" s="24" customFormat="1"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</row>
    <row r="587" spans="16:133" s="24" customFormat="1"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</row>
    <row r="588" spans="16:133" s="24" customFormat="1"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</row>
    <row r="589" spans="16:133" s="24" customFormat="1"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</row>
    <row r="590" spans="16:133" s="24" customFormat="1"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</row>
    <row r="591" spans="16:133" s="24" customFormat="1"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</row>
    <row r="592" spans="16:133" s="24" customFormat="1"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</row>
    <row r="593" spans="16:133" s="24" customFormat="1"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</row>
    <row r="594" spans="16:133" s="24" customFormat="1"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</row>
    <row r="595" spans="16:133" s="24" customFormat="1"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</row>
    <row r="596" spans="16:133" s="24" customFormat="1"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</row>
    <row r="597" spans="16:133" s="24" customFormat="1"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</row>
    <row r="598" spans="16:133" s="24" customFormat="1"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</row>
    <row r="599" spans="16:133" s="24" customFormat="1"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</row>
    <row r="600" spans="16:133" s="24" customFormat="1"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</row>
    <row r="601" spans="16:133" s="24" customFormat="1"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</row>
    <row r="602" spans="16:133" s="24" customFormat="1"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</row>
    <row r="603" spans="16:133" s="24" customFormat="1"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</row>
    <row r="604" spans="16:133" s="24" customFormat="1"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</row>
    <row r="605" spans="16:133" s="24" customFormat="1"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</row>
    <row r="606" spans="16:133" s="24" customFormat="1"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</row>
    <row r="607" spans="16:133" s="24" customFormat="1"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</row>
    <row r="608" spans="16:133" s="24" customFormat="1"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</row>
    <row r="609" spans="16:133" s="24" customFormat="1"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</row>
    <row r="610" spans="16:133" s="24" customFormat="1"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</row>
    <row r="611" spans="16:133" s="24" customFormat="1"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</row>
    <row r="612" spans="16:133" s="24" customFormat="1"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</row>
    <row r="613" spans="16:133" s="24" customFormat="1"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</row>
    <row r="614" spans="16:133" s="24" customFormat="1"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</row>
    <row r="615" spans="16:133" s="24" customFormat="1"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</row>
    <row r="616" spans="16:133" s="24" customFormat="1"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</row>
    <row r="617" spans="16:133" s="24" customFormat="1"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</row>
    <row r="618" spans="16:133" s="24" customFormat="1"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</row>
    <row r="619" spans="16:133" s="24" customFormat="1"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</row>
    <row r="620" spans="16:133" s="24" customFormat="1"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</row>
    <row r="621" spans="16:133" s="24" customFormat="1"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</row>
    <row r="622" spans="16:133" s="24" customFormat="1"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</row>
    <row r="623" spans="16:133" s="24" customFormat="1"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</row>
    <row r="624" spans="16:133" s="24" customFormat="1"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</row>
    <row r="625" spans="16:133" s="24" customFormat="1"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</row>
    <row r="626" spans="16:133" s="24" customFormat="1"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</row>
    <row r="627" spans="16:133" s="24" customFormat="1"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</row>
    <row r="628" spans="16:133" s="24" customFormat="1"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</row>
    <row r="629" spans="16:133" s="24" customFormat="1"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</row>
    <row r="630" spans="16:133" s="24" customFormat="1"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</row>
    <row r="631" spans="16:133" s="24" customFormat="1"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</row>
    <row r="632" spans="16:133" s="24" customFormat="1"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</row>
    <row r="633" spans="16:133" s="24" customFormat="1"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</row>
    <row r="634" spans="16:133" s="24" customFormat="1"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</row>
    <row r="635" spans="16:133" s="24" customFormat="1"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</row>
    <row r="636" spans="16:133" s="24" customFormat="1"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</row>
    <row r="637" spans="16:133" s="24" customFormat="1"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</row>
    <row r="638" spans="16:133" s="24" customFormat="1"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</row>
    <row r="639" spans="16:133" s="24" customFormat="1"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</row>
    <row r="640" spans="16:133" s="24" customFormat="1"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</row>
    <row r="641" spans="16:133" s="24" customFormat="1"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</row>
    <row r="642" spans="16:133" s="24" customFormat="1"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</row>
    <row r="643" spans="16:133" s="24" customFormat="1"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</row>
    <row r="644" spans="16:133" s="24" customFormat="1"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</row>
    <row r="645" spans="16:133" s="24" customFormat="1"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</row>
    <row r="646" spans="16:133" s="24" customFormat="1"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</row>
    <row r="647" spans="16:133" s="24" customFormat="1"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</row>
    <row r="648" spans="16:133" s="24" customFormat="1"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</row>
    <row r="649" spans="16:133" s="24" customFormat="1"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</row>
    <row r="650" spans="16:133" s="24" customFormat="1"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</row>
    <row r="651" spans="16:133" s="24" customFormat="1"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</row>
    <row r="652" spans="16:133" s="24" customFormat="1"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</row>
    <row r="653" spans="16:133" s="24" customFormat="1"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</row>
    <row r="654" spans="16:133" s="24" customFormat="1"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</row>
    <row r="655" spans="16:133" s="24" customFormat="1"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</row>
    <row r="656" spans="16:133" s="24" customFormat="1"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</row>
    <row r="657" spans="16:133" s="24" customFormat="1"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</row>
    <row r="658" spans="16:133" s="24" customFormat="1"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</row>
    <row r="659" spans="16:133" s="24" customFormat="1"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</row>
    <row r="660" spans="16:133" s="24" customFormat="1"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</row>
    <row r="661" spans="16:133" s="24" customFormat="1"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</row>
    <row r="662" spans="16:133" s="24" customFormat="1"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</row>
    <row r="663" spans="16:133" s="24" customFormat="1"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</row>
    <row r="664" spans="16:133" s="24" customFormat="1"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</row>
    <row r="665" spans="16:133" s="24" customFormat="1"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</row>
    <row r="666" spans="16:133" s="24" customFormat="1"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</row>
    <row r="667" spans="16:133" s="24" customFormat="1"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</row>
    <row r="668" spans="16:133" s="24" customFormat="1"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</row>
    <row r="669" spans="16:133" s="24" customFormat="1"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</row>
    <row r="670" spans="16:133" s="24" customFormat="1"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</row>
    <row r="671" spans="16:133" s="24" customFormat="1"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</row>
    <row r="672" spans="16:133" s="24" customFormat="1"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</row>
    <row r="673" spans="16:133" s="24" customFormat="1"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</row>
    <row r="674" spans="16:133" s="24" customFormat="1"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</row>
    <row r="675" spans="16:133" s="24" customFormat="1"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</row>
    <row r="676" spans="16:133" s="24" customFormat="1"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</row>
    <row r="677" spans="16:133" s="24" customFormat="1"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</row>
    <row r="678" spans="16:133" s="24" customFormat="1"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</row>
    <row r="679" spans="16:133" s="24" customFormat="1"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</row>
    <row r="680" spans="16:133" s="24" customFormat="1"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</row>
    <row r="681" spans="16:133" s="24" customFormat="1"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</row>
    <row r="682" spans="16:133" s="24" customFormat="1"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</row>
    <row r="683" spans="16:133" s="24" customFormat="1"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</row>
    <row r="684" spans="16:133" s="24" customFormat="1"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</row>
    <row r="685" spans="16:133" s="24" customFormat="1"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</row>
    <row r="686" spans="16:133" s="24" customFormat="1"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</row>
    <row r="687" spans="16:133" s="24" customFormat="1"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</row>
    <row r="688" spans="16:133" s="24" customFormat="1"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</row>
    <row r="689" spans="16:133" s="24" customFormat="1"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</row>
    <row r="690" spans="16:133" s="24" customFormat="1"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</row>
    <row r="691" spans="16:133" s="24" customFormat="1"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</row>
    <row r="692" spans="16:133" s="24" customFormat="1"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</row>
    <row r="693" spans="16:133" s="24" customFormat="1"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</row>
    <row r="694" spans="16:133" s="24" customFormat="1"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</row>
    <row r="695" spans="16:133" s="24" customFormat="1"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</row>
    <row r="696" spans="16:133" s="24" customFormat="1"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</row>
    <row r="697" spans="16:133" s="24" customFormat="1"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</row>
    <row r="698" spans="16:133" s="24" customFormat="1"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</row>
    <row r="699" spans="16:133" s="24" customFormat="1"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</row>
    <row r="700" spans="16:133" s="24" customFormat="1"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</row>
    <row r="701" spans="16:133" s="24" customFormat="1"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</row>
    <row r="702" spans="16:133" s="24" customFormat="1"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</row>
    <row r="703" spans="16:133" s="24" customFormat="1"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</row>
    <row r="704" spans="16:133" s="24" customFormat="1"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</row>
    <row r="705" spans="16:133" s="24" customFormat="1"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</row>
    <row r="706" spans="16:133" s="24" customFormat="1"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</row>
    <row r="707" spans="16:133" s="24" customFormat="1"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</row>
    <row r="708" spans="16:133" s="24" customFormat="1"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</row>
    <row r="709" spans="16:133" s="24" customFormat="1"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</row>
    <row r="710" spans="16:133" s="24" customFormat="1"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</row>
    <row r="711" spans="16:133" s="24" customFormat="1"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</row>
    <row r="712" spans="16:133" s="24" customFormat="1"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</row>
    <row r="713" spans="16:133" s="24" customFormat="1"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</row>
    <row r="714" spans="16:133" s="24" customFormat="1"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</row>
    <row r="715" spans="16:133" s="24" customFormat="1"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</row>
    <row r="716" spans="16:133" s="24" customFormat="1"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</row>
    <row r="717" spans="16:133" s="24" customFormat="1"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</row>
    <row r="718" spans="16:133" s="24" customFormat="1"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</row>
    <row r="719" spans="16:133" s="24" customFormat="1"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</row>
    <row r="720" spans="16:133" s="24" customFormat="1"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</row>
    <row r="721" spans="16:133" s="24" customFormat="1"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</row>
    <row r="722" spans="16:133" s="24" customFormat="1"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</row>
    <row r="723" spans="16:133" s="24" customFormat="1"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</row>
    <row r="724" spans="16:133" s="24" customFormat="1"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</row>
    <row r="725" spans="16:133" s="24" customFormat="1"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</row>
    <row r="726" spans="16:133" s="24" customFormat="1"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</row>
    <row r="727" spans="16:133" s="24" customFormat="1"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</row>
    <row r="728" spans="16:133" s="24" customFormat="1"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</row>
    <row r="729" spans="16:133" s="24" customFormat="1"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</row>
    <row r="730" spans="16:133" s="24" customFormat="1"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</row>
    <row r="731" spans="16:133" s="24" customFormat="1"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</row>
    <row r="732" spans="16:133" s="24" customFormat="1"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</row>
    <row r="733" spans="16:133" s="24" customFormat="1"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</row>
    <row r="734" spans="16:133" s="24" customFormat="1"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</row>
    <row r="735" spans="16:133" s="24" customFormat="1"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</row>
    <row r="736" spans="16:133" s="24" customFormat="1"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</row>
    <row r="737" spans="16:133" s="24" customFormat="1"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</row>
    <row r="738" spans="16:133" s="24" customFormat="1"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</row>
    <row r="739" spans="16:133" s="24" customFormat="1"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</row>
    <row r="740" spans="16:133" s="24" customFormat="1"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</row>
    <row r="741" spans="16:133" s="24" customFormat="1"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</row>
    <row r="742" spans="16:133" s="24" customFormat="1"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</row>
    <row r="743" spans="16:133" s="24" customFormat="1"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</row>
    <row r="744" spans="16:133" s="24" customFormat="1"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</row>
    <row r="745" spans="16:133" s="24" customFormat="1"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</row>
    <row r="746" spans="16:133" s="24" customFormat="1"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</row>
    <row r="747" spans="16:133" s="24" customFormat="1"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</row>
    <row r="748" spans="16:133" s="24" customFormat="1"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</row>
    <row r="749" spans="16:133" s="24" customFormat="1"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</row>
    <row r="750" spans="16:133" s="24" customFormat="1"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</row>
    <row r="751" spans="16:133" s="24" customFormat="1"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</row>
    <row r="752" spans="16:133" s="24" customFormat="1"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</row>
    <row r="753" spans="16:133" s="24" customFormat="1"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</row>
    <row r="754" spans="16:133" s="24" customFormat="1"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</row>
    <row r="755" spans="16:133" s="24" customFormat="1"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</row>
    <row r="756" spans="16:133" s="24" customFormat="1"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</row>
    <row r="757" spans="16:133" s="24" customFormat="1"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</row>
    <row r="758" spans="16:133" s="24" customFormat="1"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</row>
    <row r="759" spans="16:133" s="24" customFormat="1"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</row>
    <row r="760" spans="16:133" s="24" customFormat="1"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</row>
    <row r="761" spans="16:133" s="24" customFormat="1"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</row>
    <row r="762" spans="16:133" s="24" customFormat="1"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</row>
    <row r="763" spans="16:133" s="24" customFormat="1"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</row>
    <row r="764" spans="16:133" s="24" customFormat="1"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</row>
    <row r="765" spans="16:133" s="24" customFormat="1">
      <c r="P765" s="23"/>
      <c r="Q765" s="23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5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</row>
    <row r="766" spans="16:133" s="24" customFormat="1">
      <c r="P766" s="23"/>
      <c r="Q766" s="23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5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</row>
    <row r="767" spans="16:133" s="24" customFormat="1">
      <c r="P767" s="23"/>
      <c r="Q767" s="23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5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</row>
    <row r="768" spans="16:133" s="24" customFormat="1">
      <c r="P768" s="23"/>
      <c r="Q768" s="23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5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</row>
  </sheetData>
  <mergeCells count="23">
    <mergeCell ref="P47:AG47"/>
    <mergeCell ref="Z42:AD42"/>
    <mergeCell ref="AF42:AG42"/>
    <mergeCell ref="X42:Y42"/>
    <mergeCell ref="P43:Q43"/>
    <mergeCell ref="R43:S43"/>
    <mergeCell ref="T43:U43"/>
    <mergeCell ref="V43:W43"/>
    <mergeCell ref="X43:Y43"/>
    <mergeCell ref="P42:W42"/>
    <mergeCell ref="Z43:AD43"/>
    <mergeCell ref="AF43:AG43"/>
    <mergeCell ref="P41:Y41"/>
    <mergeCell ref="E2:N2"/>
    <mergeCell ref="B4:N4"/>
    <mergeCell ref="E5:H5"/>
    <mergeCell ref="P39:Q39"/>
    <mergeCell ref="R39:AG39"/>
    <mergeCell ref="B2:C2"/>
    <mergeCell ref="B5:C5"/>
    <mergeCell ref="B6:C6"/>
    <mergeCell ref="B26:C26"/>
    <mergeCell ref="P40:AG40"/>
  </mergeCells>
  <printOptions horizontalCentered="1"/>
  <pageMargins left="7.874015748031496E-2" right="7.874015748031496E-2" top="0.59055118110236227" bottom="0.59055118110236227" header="0.31496062992125984" footer="0.31496062992125984"/>
  <pageSetup paperSize="9" scale="52" orientation="landscape" r:id="rId1"/>
  <headerFooter>
    <oddHeader>&amp;R&amp;P / &amp;N</oddHeader>
  </headerFooter>
  <ignoredErrors>
    <ignoredError sqref="J11:N26 B2 E2 P39 R39 J10:K10 M10:N10 P45 R45 T45 V45:Y45 Z45:AG45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BO66"/>
  <sheetViews>
    <sheetView zoomScale="80" zoomScaleNormal="80" zoomScaleSheetLayoutView="80" workbookViewId="0">
      <pane ySplit="9" topLeftCell="A10" activePane="bottomLeft" state="frozen"/>
      <selection activeCell="B34" sqref="B34:B35"/>
      <selection pane="bottomLeft" activeCell="C6" sqref="C6:E6"/>
    </sheetView>
  </sheetViews>
  <sheetFormatPr baseColWidth="10" defaultColWidth="11.33203125" defaultRowHeight="14.4"/>
  <cols>
    <col min="1" max="1" width="3.6640625" style="88" customWidth="1"/>
    <col min="2" max="2" width="19.109375" style="88" customWidth="1"/>
    <col min="3" max="3" width="49.33203125" style="88" customWidth="1"/>
    <col min="4" max="4" width="19.88671875" style="88" customWidth="1"/>
    <col min="5" max="5" width="54.5546875" style="88" customWidth="1"/>
    <col min="6" max="8" width="15" style="88" customWidth="1"/>
    <col min="9" max="9" width="11.6640625" style="88" customWidth="1"/>
    <col min="10" max="10" width="19.44140625" style="88" bestFit="1" customWidth="1"/>
    <col min="11" max="11" width="11.5546875" style="88" customWidth="1"/>
    <col min="12" max="14" width="15.33203125" style="88" customWidth="1"/>
    <col min="15" max="15" width="18.33203125" style="88" customWidth="1"/>
    <col min="16" max="16" width="15.88671875" style="88" customWidth="1"/>
    <col min="17" max="17" width="8.44140625" style="88" customWidth="1"/>
    <col min="18" max="16384" width="11.33203125" style="88"/>
  </cols>
  <sheetData>
    <row r="1" spans="1:67" ht="15" thickBot="1">
      <c r="O1" s="10"/>
      <c r="P1" s="10"/>
    </row>
    <row r="2" spans="1:67" s="129" customFormat="1" ht="71.400000000000006" customHeight="1" thickBot="1">
      <c r="A2" s="127"/>
      <c r="B2" s="165" t="str">
        <f>+'Indicacions prèvies'!B2</f>
        <v>EXPD. CLILAB
2025/06</v>
      </c>
      <c r="C2" s="293" t="str">
        <f>+'CLILAB 2025-06. Lot 2.CLIAPMAT'!E2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</row>
    <row r="3" spans="1:67" s="25" customFormat="1" ht="6.9" customHeight="1" thickBo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</row>
    <row r="4" spans="1:67" s="25" customFormat="1" ht="27.15" customHeight="1">
      <c r="A4" s="24"/>
      <c r="B4" s="296" t="str">
        <f>+'CLILAB 2025-06. Lot 2.CLIAPMAT'!B4</f>
        <v>Lot 2.      CLIA I PMAT</v>
      </c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8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</row>
    <row r="5" spans="1:67" s="25" customFormat="1" ht="27.15" customHeight="1">
      <c r="A5" s="24"/>
      <c r="B5" s="299" t="s">
        <v>27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</row>
    <row r="6" spans="1:67" s="131" customFormat="1" ht="20.100000000000001" customHeight="1">
      <c r="A6" s="22"/>
      <c r="B6" s="166" t="s">
        <v>0</v>
      </c>
      <c r="C6" s="290"/>
      <c r="D6" s="291"/>
      <c r="E6" s="292"/>
      <c r="F6" s="167"/>
      <c r="G6" s="168"/>
      <c r="H6" s="168"/>
      <c r="I6" s="168"/>
      <c r="J6" s="168"/>
      <c r="K6" s="168"/>
      <c r="L6" s="168"/>
      <c r="M6" s="168"/>
      <c r="N6" s="169"/>
      <c r="O6" s="169"/>
      <c r="P6" s="169"/>
      <c r="Q6" s="17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</row>
    <row r="7" spans="1:67" s="131" customFormat="1" ht="20.100000000000001" customHeight="1" thickBot="1">
      <c r="A7" s="22"/>
      <c r="B7" s="171" t="s">
        <v>1</v>
      </c>
      <c r="C7" s="172"/>
      <c r="D7" s="173"/>
      <c r="E7" s="173"/>
      <c r="F7" s="174"/>
      <c r="G7" s="174"/>
      <c r="H7" s="174"/>
      <c r="I7" s="174"/>
      <c r="J7" s="174"/>
      <c r="K7" s="175" t="s">
        <v>2</v>
      </c>
      <c r="L7" s="176">
        <v>4</v>
      </c>
      <c r="M7" s="177" t="s">
        <v>3</v>
      </c>
      <c r="N7" s="178">
        <v>1</v>
      </c>
      <c r="O7" s="179"/>
      <c r="P7" s="180"/>
      <c r="Q7" s="181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</row>
    <row r="8" spans="1:67" s="5" customFormat="1" ht="1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 spans="1:67" ht="81.75" customHeight="1" thickBot="1">
      <c r="B9" s="182" t="s">
        <v>38</v>
      </c>
      <c r="C9" s="183" t="s">
        <v>41</v>
      </c>
      <c r="D9" s="184" t="s">
        <v>43</v>
      </c>
      <c r="E9" s="184" t="s">
        <v>42</v>
      </c>
      <c r="F9" s="184" t="s">
        <v>44</v>
      </c>
      <c r="G9" s="185" t="s">
        <v>117</v>
      </c>
      <c r="H9" s="185" t="s">
        <v>118</v>
      </c>
      <c r="I9" s="185" t="s">
        <v>119</v>
      </c>
      <c r="J9" s="184" t="s">
        <v>45</v>
      </c>
      <c r="K9" s="184" t="s">
        <v>46</v>
      </c>
      <c r="L9" s="184" t="s">
        <v>47</v>
      </c>
      <c r="M9" s="184" t="s">
        <v>120</v>
      </c>
      <c r="N9" s="184" t="s">
        <v>121</v>
      </c>
      <c r="O9" s="186" t="s">
        <v>122</v>
      </c>
      <c r="P9" s="186" t="s">
        <v>123</v>
      </c>
      <c r="Q9" s="187" t="s">
        <v>124</v>
      </c>
      <c r="R9" s="188" t="s">
        <v>11</v>
      </c>
    </row>
    <row r="10" spans="1:67" ht="5.0999999999999996" customHeight="1" thickBot="1">
      <c r="B10" s="1"/>
      <c r="C10" s="1"/>
      <c r="D10" s="1"/>
      <c r="E10" s="1"/>
      <c r="F10" s="1"/>
      <c r="G10" s="1"/>
      <c r="H10" s="1"/>
      <c r="M10" s="11"/>
      <c r="N10" s="15"/>
      <c r="O10" s="1"/>
      <c r="P10" s="1"/>
    </row>
    <row r="11" spans="1:67" ht="15" customHeight="1">
      <c r="B11" s="132"/>
      <c r="C11" s="133"/>
      <c r="D11" s="134"/>
      <c r="E11" s="134"/>
      <c r="F11" s="134"/>
      <c r="G11" s="134"/>
      <c r="H11" s="134"/>
      <c r="I11" s="250"/>
      <c r="J11" s="251"/>
      <c r="K11" s="252"/>
      <c r="L11" s="252"/>
      <c r="M11" s="253"/>
      <c r="N11" s="253"/>
      <c r="O11" s="253"/>
      <c r="P11" s="254"/>
      <c r="Q11" s="255"/>
      <c r="R11" s="256"/>
    </row>
    <row r="12" spans="1:67" ht="15" customHeight="1">
      <c r="B12" s="135"/>
      <c r="C12" s="136"/>
      <c r="D12" s="137"/>
      <c r="E12" s="138"/>
      <c r="F12" s="138"/>
      <c r="G12" s="138"/>
      <c r="H12" s="138"/>
      <c r="I12" s="257"/>
      <c r="J12" s="258"/>
      <c r="K12" s="259"/>
      <c r="L12" s="259"/>
      <c r="M12" s="260"/>
      <c r="N12" s="260"/>
      <c r="O12" s="260"/>
      <c r="P12" s="261"/>
      <c r="Q12" s="262"/>
      <c r="R12" s="263"/>
    </row>
    <row r="13" spans="1:67" ht="15" customHeight="1">
      <c r="B13" s="135"/>
      <c r="C13" s="136"/>
      <c r="D13" s="137"/>
      <c r="E13" s="138"/>
      <c r="F13" s="138"/>
      <c r="G13" s="138"/>
      <c r="H13" s="138"/>
      <c r="I13" s="257"/>
      <c r="J13" s="258"/>
      <c r="K13" s="259"/>
      <c r="L13" s="259"/>
      <c r="M13" s="260"/>
      <c r="N13" s="260"/>
      <c r="O13" s="260"/>
      <c r="P13" s="261"/>
      <c r="Q13" s="262"/>
      <c r="R13" s="263"/>
    </row>
    <row r="14" spans="1:67" ht="15" customHeight="1">
      <c r="B14" s="135"/>
      <c r="C14" s="136"/>
      <c r="D14" s="137"/>
      <c r="E14" s="138"/>
      <c r="F14" s="138"/>
      <c r="G14" s="138"/>
      <c r="H14" s="138"/>
      <c r="I14" s="264"/>
      <c r="J14" s="265"/>
      <c r="K14" s="259"/>
      <c r="L14" s="259"/>
      <c r="M14" s="260"/>
      <c r="N14" s="260"/>
      <c r="O14" s="260"/>
      <c r="P14" s="261"/>
      <c r="Q14" s="262"/>
      <c r="R14" s="263"/>
    </row>
    <row r="15" spans="1:67" ht="15" customHeight="1">
      <c r="B15" s="135"/>
      <c r="C15" s="136"/>
      <c r="D15" s="137"/>
      <c r="E15" s="138"/>
      <c r="F15" s="138"/>
      <c r="G15" s="138"/>
      <c r="H15" s="138"/>
      <c r="I15" s="257"/>
      <c r="J15" s="258"/>
      <c r="K15" s="259"/>
      <c r="L15" s="259"/>
      <c r="M15" s="260"/>
      <c r="N15" s="260"/>
      <c r="O15" s="260"/>
      <c r="P15" s="261"/>
      <c r="Q15" s="262"/>
      <c r="R15" s="263"/>
    </row>
    <row r="16" spans="1:67" ht="15" customHeight="1">
      <c r="B16" s="135"/>
      <c r="C16" s="136"/>
      <c r="D16" s="137"/>
      <c r="E16" s="138"/>
      <c r="F16" s="138"/>
      <c r="G16" s="138"/>
      <c r="H16" s="138"/>
      <c r="I16" s="257"/>
      <c r="J16" s="258"/>
      <c r="K16" s="259"/>
      <c r="L16" s="259"/>
      <c r="M16" s="260"/>
      <c r="N16" s="260"/>
      <c r="O16" s="260"/>
      <c r="P16" s="261"/>
      <c r="Q16" s="262"/>
      <c r="R16" s="263"/>
    </row>
    <row r="17" spans="2:18" ht="15" customHeight="1">
      <c r="B17" s="135"/>
      <c r="C17" s="136"/>
      <c r="D17" s="137"/>
      <c r="E17" s="138"/>
      <c r="F17" s="138"/>
      <c r="G17" s="138"/>
      <c r="H17" s="138"/>
      <c r="I17" s="257"/>
      <c r="J17" s="258"/>
      <c r="K17" s="259"/>
      <c r="L17" s="259"/>
      <c r="M17" s="260"/>
      <c r="N17" s="260"/>
      <c r="O17" s="260"/>
      <c r="P17" s="261"/>
      <c r="Q17" s="262"/>
      <c r="R17" s="263"/>
    </row>
    <row r="18" spans="2:18" ht="15" customHeight="1">
      <c r="B18" s="135"/>
      <c r="C18" s="136"/>
      <c r="D18" s="137"/>
      <c r="E18" s="138"/>
      <c r="F18" s="138"/>
      <c r="G18" s="138"/>
      <c r="H18" s="138"/>
      <c r="I18" s="257"/>
      <c r="J18" s="258"/>
      <c r="K18" s="259"/>
      <c r="L18" s="259"/>
      <c r="M18" s="260"/>
      <c r="N18" s="260"/>
      <c r="O18" s="260"/>
      <c r="P18" s="261"/>
      <c r="Q18" s="262"/>
      <c r="R18" s="263"/>
    </row>
    <row r="19" spans="2:18" ht="15" customHeight="1">
      <c r="B19" s="135"/>
      <c r="C19" s="136"/>
      <c r="D19" s="137"/>
      <c r="E19" s="138"/>
      <c r="F19" s="138"/>
      <c r="G19" s="138"/>
      <c r="H19" s="138"/>
      <c r="I19" s="257"/>
      <c r="J19" s="258"/>
      <c r="K19" s="259"/>
      <c r="L19" s="259"/>
      <c r="M19" s="260"/>
      <c r="N19" s="260"/>
      <c r="O19" s="260"/>
      <c r="P19" s="261"/>
      <c r="Q19" s="262"/>
      <c r="R19" s="263"/>
    </row>
    <row r="20" spans="2:18" ht="15" customHeight="1">
      <c r="B20" s="135"/>
      <c r="C20" s="136"/>
      <c r="D20" s="137"/>
      <c r="E20" s="138"/>
      <c r="F20" s="138"/>
      <c r="G20" s="138"/>
      <c r="H20" s="138"/>
      <c r="I20" s="257"/>
      <c r="J20" s="258"/>
      <c r="K20" s="259"/>
      <c r="L20" s="259"/>
      <c r="M20" s="260"/>
      <c r="N20" s="260"/>
      <c r="O20" s="260"/>
      <c r="P20" s="261"/>
      <c r="Q20" s="262"/>
      <c r="R20" s="263"/>
    </row>
    <row r="21" spans="2:18" ht="15" customHeight="1">
      <c r="B21" s="135"/>
      <c r="C21" s="136"/>
      <c r="D21" s="137"/>
      <c r="E21" s="138"/>
      <c r="F21" s="138"/>
      <c r="G21" s="138"/>
      <c r="H21" s="138"/>
      <c r="I21" s="266"/>
      <c r="J21" s="258"/>
      <c r="K21" s="259"/>
      <c r="L21" s="259"/>
      <c r="M21" s="260"/>
      <c r="N21" s="260"/>
      <c r="O21" s="260"/>
      <c r="P21" s="261"/>
      <c r="Q21" s="262"/>
      <c r="R21" s="263"/>
    </row>
    <row r="22" spans="2:18" ht="15" customHeight="1">
      <c r="B22" s="135"/>
      <c r="C22" s="136"/>
      <c r="D22" s="137"/>
      <c r="E22" s="138"/>
      <c r="F22" s="138"/>
      <c r="G22" s="138"/>
      <c r="H22" s="138"/>
      <c r="I22" s="266"/>
      <c r="J22" s="258"/>
      <c r="K22" s="259"/>
      <c r="L22" s="259"/>
      <c r="M22" s="260"/>
      <c r="N22" s="260"/>
      <c r="O22" s="260"/>
      <c r="P22" s="261"/>
      <c r="Q22" s="262"/>
      <c r="R22" s="263"/>
    </row>
    <row r="23" spans="2:18" ht="15" customHeight="1">
      <c r="B23" s="135"/>
      <c r="C23" s="136"/>
      <c r="D23" s="137"/>
      <c r="E23" s="138"/>
      <c r="F23" s="138"/>
      <c r="G23" s="138"/>
      <c r="H23" s="138"/>
      <c r="I23" s="257"/>
      <c r="J23" s="258"/>
      <c r="K23" s="259"/>
      <c r="L23" s="259"/>
      <c r="M23" s="260"/>
      <c r="N23" s="260"/>
      <c r="O23" s="260"/>
      <c r="P23" s="261"/>
      <c r="Q23" s="262"/>
      <c r="R23" s="263"/>
    </row>
    <row r="24" spans="2:18" ht="15" customHeight="1">
      <c r="B24" s="135"/>
      <c r="C24" s="136"/>
      <c r="D24" s="137"/>
      <c r="E24" s="138"/>
      <c r="F24" s="138"/>
      <c r="G24" s="138"/>
      <c r="H24" s="138"/>
      <c r="I24" s="267"/>
      <c r="J24" s="268"/>
      <c r="K24" s="269"/>
      <c r="L24" s="269"/>
      <c r="M24" s="270"/>
      <c r="N24" s="270"/>
      <c r="O24" s="270"/>
      <c r="P24" s="271"/>
      <c r="Q24" s="272"/>
      <c r="R24" s="273"/>
    </row>
    <row r="25" spans="2:18" ht="15" customHeight="1">
      <c r="B25" s="135"/>
      <c r="C25" s="136"/>
      <c r="D25" s="137"/>
      <c r="E25" s="138"/>
      <c r="F25" s="138"/>
      <c r="G25" s="138"/>
      <c r="H25" s="138"/>
      <c r="I25" s="266"/>
      <c r="J25" s="258"/>
      <c r="K25" s="259"/>
      <c r="L25" s="259"/>
      <c r="M25" s="260"/>
      <c r="N25" s="260"/>
      <c r="O25" s="260"/>
      <c r="P25" s="261"/>
      <c r="Q25" s="262"/>
      <c r="R25" s="263"/>
    </row>
    <row r="26" spans="2:18" ht="15" customHeight="1">
      <c r="B26" s="135"/>
      <c r="C26" s="136"/>
      <c r="D26" s="137"/>
      <c r="E26" s="138"/>
      <c r="F26" s="138"/>
      <c r="G26" s="138"/>
      <c r="H26" s="138"/>
      <c r="I26" s="257"/>
      <c r="J26" s="258"/>
      <c r="K26" s="259"/>
      <c r="L26" s="259"/>
      <c r="M26" s="260"/>
      <c r="N26" s="260"/>
      <c r="O26" s="260"/>
      <c r="P26" s="261"/>
      <c r="Q26" s="262"/>
      <c r="R26" s="263"/>
    </row>
    <row r="27" spans="2:18" ht="15" customHeight="1">
      <c r="B27" s="135"/>
      <c r="C27" s="136"/>
      <c r="D27" s="137"/>
      <c r="E27" s="138"/>
      <c r="F27" s="138"/>
      <c r="G27" s="138"/>
      <c r="H27" s="138"/>
      <c r="I27" s="257"/>
      <c r="J27" s="258"/>
      <c r="K27" s="259"/>
      <c r="L27" s="259"/>
      <c r="M27" s="260"/>
      <c r="N27" s="260"/>
      <c r="O27" s="260"/>
      <c r="P27" s="261"/>
      <c r="Q27" s="262"/>
      <c r="R27" s="263"/>
    </row>
    <row r="28" spans="2:18" ht="15" customHeight="1">
      <c r="B28" s="135"/>
      <c r="C28" s="136"/>
      <c r="D28" s="137"/>
      <c r="E28" s="138"/>
      <c r="F28" s="138"/>
      <c r="G28" s="138"/>
      <c r="H28" s="138"/>
      <c r="I28" s="257"/>
      <c r="J28" s="258"/>
      <c r="K28" s="259"/>
      <c r="L28" s="259"/>
      <c r="M28" s="260"/>
      <c r="N28" s="260"/>
      <c r="O28" s="260"/>
      <c r="P28" s="261"/>
      <c r="Q28" s="262"/>
      <c r="R28" s="263"/>
    </row>
    <row r="29" spans="2:18" ht="15" customHeight="1">
      <c r="B29" s="135"/>
      <c r="C29" s="136"/>
      <c r="D29" s="137"/>
      <c r="E29" s="138"/>
      <c r="F29" s="138"/>
      <c r="G29" s="138"/>
      <c r="H29" s="138"/>
      <c r="I29" s="266"/>
      <c r="J29" s="258"/>
      <c r="K29" s="259"/>
      <c r="L29" s="259"/>
      <c r="M29" s="260"/>
      <c r="N29" s="260"/>
      <c r="O29" s="260"/>
      <c r="P29" s="261"/>
      <c r="Q29" s="262"/>
      <c r="R29" s="263"/>
    </row>
    <row r="30" spans="2:18" ht="15" customHeight="1">
      <c r="B30" s="135"/>
      <c r="C30" s="136"/>
      <c r="D30" s="137"/>
      <c r="E30" s="138"/>
      <c r="F30" s="138"/>
      <c r="G30" s="138"/>
      <c r="H30" s="138"/>
      <c r="I30" s="257"/>
      <c r="J30" s="258"/>
      <c r="K30" s="259"/>
      <c r="L30" s="259"/>
      <c r="M30" s="260"/>
      <c r="N30" s="260"/>
      <c r="O30" s="260"/>
      <c r="P30" s="261"/>
      <c r="Q30" s="262"/>
      <c r="R30" s="263"/>
    </row>
    <row r="31" spans="2:18" ht="15" customHeight="1">
      <c r="B31" s="135"/>
      <c r="C31" s="136"/>
      <c r="D31" s="137"/>
      <c r="E31" s="138"/>
      <c r="F31" s="138"/>
      <c r="G31" s="138"/>
      <c r="H31" s="138"/>
      <c r="I31" s="257"/>
      <c r="J31" s="258"/>
      <c r="K31" s="259"/>
      <c r="L31" s="259"/>
      <c r="M31" s="260"/>
      <c r="N31" s="260"/>
      <c r="O31" s="260"/>
      <c r="P31" s="261"/>
      <c r="Q31" s="262"/>
      <c r="R31" s="263"/>
    </row>
    <row r="32" spans="2:18" ht="15" customHeight="1" thickBot="1">
      <c r="B32" s="139"/>
      <c r="C32" s="140"/>
      <c r="D32" s="141"/>
      <c r="E32" s="142"/>
      <c r="F32" s="142"/>
      <c r="G32" s="142"/>
      <c r="H32" s="142"/>
      <c r="I32" s="274"/>
      <c r="J32" s="275"/>
      <c r="K32" s="276"/>
      <c r="L32" s="276"/>
      <c r="M32" s="277"/>
      <c r="N32" s="277"/>
      <c r="O32" s="277"/>
      <c r="P32" s="278"/>
      <c r="Q32" s="279"/>
      <c r="R32" s="280"/>
    </row>
    <row r="33" spans="2:18" ht="5.0999999999999996" customHeight="1"/>
    <row r="34" spans="2:18" ht="14.4" customHeight="1">
      <c r="B34" s="189"/>
      <c r="C34" s="190" t="s">
        <v>12</v>
      </c>
      <c r="D34" s="305" t="s">
        <v>134</v>
      </c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</row>
    <row r="35" spans="2:18" ht="52.5" customHeight="1" thickBot="1">
      <c r="B35" s="191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</row>
    <row r="36" spans="2:18" ht="15.6" customHeight="1" thickTop="1" thickBot="1">
      <c r="B36" s="192"/>
      <c r="C36" s="193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5"/>
      <c r="R36" s="588"/>
    </row>
    <row r="37" spans="2:18" ht="15.6" thickTop="1" thickBot="1">
      <c r="B37" s="197" t="s">
        <v>21</v>
      </c>
      <c r="C37" s="198"/>
      <c r="D37" s="199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200"/>
      <c r="P37" s="200"/>
      <c r="Q37" s="201"/>
    </row>
    <row r="38" spans="2:18" ht="5.0999999999999996" customHeight="1" thickTop="1" thickBot="1">
      <c r="B38" s="197"/>
      <c r="C38" s="198"/>
      <c r="D38" s="199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200"/>
      <c r="P38" s="200"/>
      <c r="Q38" s="201"/>
    </row>
    <row r="39" spans="2:18" ht="18" thickTop="1" thickBot="1">
      <c r="B39" s="202" t="s">
        <v>48</v>
      </c>
      <c r="C39" s="198"/>
      <c r="D39" s="199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200"/>
      <c r="P39" s="200"/>
      <c r="Q39" s="201"/>
    </row>
    <row r="40" spans="2:18" ht="15.6" thickTop="1" thickBot="1">
      <c r="B40" s="203" t="s">
        <v>25</v>
      </c>
      <c r="C40" s="204"/>
      <c r="D40" s="205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0"/>
      <c r="P40" s="200"/>
      <c r="Q40" s="201"/>
    </row>
    <row r="41" spans="2:18" ht="18" thickTop="1" thickBot="1">
      <c r="B41" s="202" t="s">
        <v>125</v>
      </c>
      <c r="C41" s="206"/>
      <c r="D41" s="207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8"/>
      <c r="P41" s="208"/>
      <c r="Q41" s="209"/>
    </row>
    <row r="42" spans="2:18" ht="18" thickTop="1" thickBot="1">
      <c r="B42" s="202" t="s">
        <v>126</v>
      </c>
      <c r="C42" s="206"/>
      <c r="D42" s="207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8"/>
      <c r="P42" s="208"/>
      <c r="Q42" s="209"/>
    </row>
    <row r="43" spans="2:18" ht="18" thickTop="1" thickBot="1">
      <c r="B43" s="202" t="s">
        <v>127</v>
      </c>
      <c r="C43" s="206"/>
      <c r="D43" s="207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8"/>
      <c r="P43" s="208"/>
      <c r="Q43" s="209"/>
    </row>
    <row r="44" spans="2:18" ht="18" thickTop="1" thickBot="1">
      <c r="B44" s="202" t="s">
        <v>128</v>
      </c>
      <c r="C44" s="206"/>
      <c r="D44" s="207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8"/>
      <c r="P44" s="208"/>
      <c r="Q44" s="209"/>
    </row>
    <row r="45" spans="2:18" ht="18" thickTop="1" thickBot="1">
      <c r="B45" s="202" t="s">
        <v>129</v>
      </c>
      <c r="C45" s="206"/>
      <c r="D45" s="207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8"/>
      <c r="P45" s="208"/>
      <c r="Q45" s="209"/>
    </row>
    <row r="46" spans="2:18" ht="15.6" thickTop="1" thickBot="1">
      <c r="B46" s="210"/>
      <c r="C46" s="211"/>
      <c r="D46" s="211"/>
      <c r="E46" s="212"/>
      <c r="F46" s="211"/>
      <c r="G46" s="211"/>
      <c r="H46" s="211"/>
      <c r="I46" s="211"/>
      <c r="J46" s="211"/>
      <c r="K46" s="211"/>
      <c r="L46" s="211"/>
      <c r="M46" s="211"/>
      <c r="N46" s="211"/>
      <c r="O46" s="213"/>
      <c r="P46" s="213"/>
      <c r="Q46" s="214"/>
    </row>
    <row r="47" spans="2:18" ht="15" thickTop="1"/>
    <row r="49" spans="4:8" ht="15" thickBot="1"/>
    <row r="50" spans="4:8" ht="42.75" customHeight="1">
      <c r="D50" s="302" t="s">
        <v>49</v>
      </c>
      <c r="E50" s="303"/>
      <c r="F50" s="303"/>
      <c r="G50" s="303"/>
      <c r="H50" s="304"/>
    </row>
    <row r="51" spans="4:8" ht="29.4" thickBot="1">
      <c r="D51" s="215" t="s">
        <v>43</v>
      </c>
      <c r="E51" s="216" t="s">
        <v>50</v>
      </c>
      <c r="F51" s="217" t="s">
        <v>44</v>
      </c>
      <c r="G51" s="217" t="s">
        <v>51</v>
      </c>
      <c r="H51" s="218" t="s">
        <v>52</v>
      </c>
    </row>
    <row r="52" spans="4:8" ht="15.6">
      <c r="D52" s="143"/>
      <c r="E52" s="144"/>
      <c r="F52" s="145"/>
      <c r="G52" s="145"/>
      <c r="H52" s="146"/>
    </row>
    <row r="53" spans="4:8" ht="15.6">
      <c r="D53" s="147"/>
      <c r="E53" s="148"/>
      <c r="F53" s="149"/>
      <c r="G53" s="149"/>
      <c r="H53" s="150"/>
    </row>
    <row r="54" spans="4:8" ht="15.6">
      <c r="D54" s="147"/>
      <c r="E54" s="148"/>
      <c r="F54" s="149"/>
      <c r="G54" s="149"/>
      <c r="H54" s="150"/>
    </row>
    <row r="55" spans="4:8" ht="15.6">
      <c r="D55" s="147"/>
      <c r="E55" s="148"/>
      <c r="F55" s="149"/>
      <c r="G55" s="149"/>
      <c r="H55" s="150"/>
    </row>
    <row r="56" spans="4:8" ht="15.6">
      <c r="D56" s="147"/>
      <c r="E56" s="148"/>
      <c r="F56" s="149"/>
      <c r="G56" s="149"/>
      <c r="H56" s="150"/>
    </row>
    <row r="57" spans="4:8" ht="15.6">
      <c r="D57" s="147"/>
      <c r="E57" s="148"/>
      <c r="F57" s="149"/>
      <c r="G57" s="149"/>
      <c r="H57" s="150"/>
    </row>
    <row r="58" spans="4:8" ht="15.6">
      <c r="D58" s="147"/>
      <c r="E58" s="148"/>
      <c r="F58" s="149"/>
      <c r="G58" s="149"/>
      <c r="H58" s="150"/>
    </row>
    <row r="59" spans="4:8" ht="15.6">
      <c r="D59" s="147"/>
      <c r="E59" s="148"/>
      <c r="F59" s="149"/>
      <c r="G59" s="149"/>
      <c r="H59" s="150"/>
    </row>
    <row r="60" spans="4:8" ht="15.6">
      <c r="D60" s="147"/>
      <c r="E60" s="148"/>
      <c r="F60" s="149"/>
      <c r="G60" s="149"/>
      <c r="H60" s="150"/>
    </row>
    <row r="61" spans="4:8" ht="15.6">
      <c r="D61" s="147"/>
      <c r="E61" s="148"/>
      <c r="F61" s="149"/>
      <c r="G61" s="149"/>
      <c r="H61" s="150"/>
    </row>
    <row r="62" spans="4:8" ht="15.6">
      <c r="D62" s="147"/>
      <c r="E62" s="148"/>
      <c r="F62" s="149"/>
      <c r="G62" s="149"/>
      <c r="H62" s="150"/>
    </row>
    <row r="63" spans="4:8" ht="15.6">
      <c r="D63" s="147"/>
      <c r="E63" s="148"/>
      <c r="F63" s="149"/>
      <c r="G63" s="149"/>
      <c r="H63" s="150"/>
    </row>
    <row r="64" spans="4:8" ht="15.6">
      <c r="D64" s="147"/>
      <c r="E64" s="148"/>
      <c r="F64" s="149"/>
      <c r="G64" s="149"/>
      <c r="H64" s="150"/>
    </row>
    <row r="65" spans="4:8" ht="15.6">
      <c r="D65" s="147"/>
      <c r="E65" s="148"/>
      <c r="F65" s="149"/>
      <c r="G65" s="149"/>
      <c r="H65" s="150"/>
    </row>
    <row r="66" spans="4:8" ht="16.2" thickBot="1">
      <c r="D66" s="151"/>
      <c r="E66" s="152"/>
      <c r="F66" s="153"/>
      <c r="G66" s="153"/>
      <c r="H66" s="154"/>
    </row>
  </sheetData>
  <mergeCells count="6">
    <mergeCell ref="D50:H50"/>
    <mergeCell ref="C2:Q2"/>
    <mergeCell ref="B4:Q4"/>
    <mergeCell ref="B5:Q5"/>
    <mergeCell ref="C6:E6"/>
    <mergeCell ref="D34:R35"/>
  </mergeCells>
  <printOptions horizontalCentered="1"/>
  <pageMargins left="7.874015748031496E-2" right="7.874015748031496E-2" top="0.59055118110236227" bottom="0.59055118110236227" header="0.31496062992125984" footer="0.31496062992125984"/>
  <pageSetup scale="52" orientation="landscape" r:id="rId1"/>
  <headerFooter>
    <oddHeader>&amp;R&amp;P / &amp;N</oddHeader>
  </headerFooter>
  <ignoredErrors>
    <ignoredError sqref="B2:C2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ED728"/>
  <sheetViews>
    <sheetView zoomScale="80" zoomScaleNormal="80" workbookViewId="0">
      <pane ySplit="9" topLeftCell="A10" activePane="bottomLeft" state="frozen"/>
      <selection activeCell="B34" sqref="B34:B35"/>
      <selection pane="bottomLeft" activeCell="E5" sqref="E5:H5"/>
    </sheetView>
  </sheetViews>
  <sheetFormatPr baseColWidth="10" defaultColWidth="11" defaultRowHeight="13.8"/>
  <cols>
    <col min="1" max="1" width="4.88671875" style="25" customWidth="1"/>
    <col min="2" max="2" width="7.33203125" style="25" customWidth="1"/>
    <col min="3" max="3" width="22.44140625" style="25" customWidth="1"/>
    <col min="4" max="4" width="20" style="25" hidden="1" customWidth="1"/>
    <col min="5" max="5" width="52.5546875" style="25" customWidth="1"/>
    <col min="6" max="6" width="19" style="25" customWidth="1"/>
    <col min="7" max="7" width="13" style="25" bestFit="1" customWidth="1"/>
    <col min="8" max="8" width="8.6640625" style="25" customWidth="1"/>
    <col min="9" max="13" width="16.109375" style="25" customWidth="1"/>
    <col min="14" max="14" width="16.6640625" style="25" customWidth="1"/>
    <col min="15" max="15" width="7.6640625" style="24" customWidth="1"/>
    <col min="16" max="17" width="13.44140625" style="23" customWidth="1"/>
    <col min="18" max="23" width="13.44140625" style="26" customWidth="1"/>
    <col min="24" max="25" width="16.6640625" style="26" customWidth="1"/>
    <col min="26" max="30" width="16.109375" style="26" customWidth="1"/>
    <col min="31" max="31" width="6.5546875" style="26" bestFit="1" customWidth="1"/>
    <col min="32" max="32" width="16.44140625" style="25" customWidth="1"/>
    <col min="33" max="33" width="13.6640625" style="26" customWidth="1"/>
    <col min="34" max="131" width="11" style="26"/>
    <col min="132" max="16384" width="11" style="25"/>
  </cols>
  <sheetData>
    <row r="1" spans="1:131" s="5" customFormat="1" ht="1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</row>
    <row r="2" spans="1:131" s="5" customFormat="1" ht="121.5" customHeight="1" thickBot="1">
      <c r="A2" s="1"/>
      <c r="B2" s="589" t="str">
        <f>+'Indicacions prèvies'!B2</f>
        <v>EXPD. CLILAB
2025/06</v>
      </c>
      <c r="C2" s="590"/>
      <c r="D2" s="308"/>
      <c r="E2" s="309" t="str">
        <f>+'Indicacions prèvies'!C2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F2" s="310"/>
      <c r="G2" s="310"/>
      <c r="H2" s="310"/>
      <c r="I2" s="310"/>
      <c r="J2" s="310"/>
      <c r="K2" s="310"/>
      <c r="L2" s="310"/>
      <c r="M2" s="310"/>
      <c r="N2" s="31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3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</row>
    <row r="3" spans="1:131" s="5" customFormat="1" ht="16.350000000000001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3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</row>
    <row r="4" spans="1:131" s="9" customFormat="1" ht="30.6">
      <c r="A4" s="6"/>
      <c r="B4" s="312" t="s">
        <v>84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4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7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</row>
    <row r="5" spans="1:131" s="5" customFormat="1" ht="20.100000000000001" customHeight="1">
      <c r="A5" s="1"/>
      <c r="B5" s="315" t="s">
        <v>0</v>
      </c>
      <c r="C5" s="316"/>
      <c r="D5" s="317"/>
      <c r="E5" s="318"/>
      <c r="F5" s="319"/>
      <c r="G5" s="319"/>
      <c r="H5" s="320"/>
      <c r="I5" s="168"/>
      <c r="J5" s="168"/>
      <c r="K5" s="168"/>
      <c r="L5" s="321"/>
      <c r="M5" s="168"/>
      <c r="N5" s="32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3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</row>
    <row r="6" spans="1:131" s="5" customFormat="1" ht="20.100000000000001" customHeight="1" thickBot="1">
      <c r="A6" s="1"/>
      <c r="B6" s="323" t="s">
        <v>1</v>
      </c>
      <c r="C6" s="324"/>
      <c r="D6" s="325"/>
      <c r="E6" s="326"/>
      <c r="F6" s="327"/>
      <c r="G6" s="327"/>
      <c r="H6" s="327"/>
      <c r="I6" s="327"/>
      <c r="J6" s="327"/>
      <c r="K6" s="328" t="s">
        <v>2</v>
      </c>
      <c r="L6" s="329">
        <v>4</v>
      </c>
      <c r="M6" s="330" t="s">
        <v>3</v>
      </c>
      <c r="N6" s="331">
        <v>1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</row>
    <row r="7" spans="1:131" s="5" customFormat="1" ht="5.0999999999999996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2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3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14" customFormat="1" ht="48.75" customHeight="1" thickBot="1">
      <c r="A8" s="12"/>
      <c r="B8" s="509" t="s">
        <v>4</v>
      </c>
      <c r="C8" s="510" t="s">
        <v>53</v>
      </c>
      <c r="D8" s="510" t="s">
        <v>81</v>
      </c>
      <c r="E8" s="511" t="s">
        <v>41</v>
      </c>
      <c r="F8" s="511" t="s">
        <v>40</v>
      </c>
      <c r="G8" s="332" t="s">
        <v>96</v>
      </c>
      <c r="H8" s="511" t="s">
        <v>19</v>
      </c>
      <c r="I8" s="333" t="s">
        <v>22</v>
      </c>
      <c r="J8" s="333" t="s">
        <v>13</v>
      </c>
      <c r="K8" s="333" t="s">
        <v>14</v>
      </c>
      <c r="L8" s="333" t="s">
        <v>23</v>
      </c>
      <c r="M8" s="333" t="s">
        <v>15</v>
      </c>
      <c r="N8" s="334" t="s">
        <v>16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</row>
    <row r="9" spans="1:131" s="5" customFormat="1" ht="4.95" customHeight="1" thickBot="1">
      <c r="A9" s="1"/>
      <c r="B9" s="33"/>
      <c r="C9" s="33"/>
      <c r="D9" s="33"/>
      <c r="E9" s="33"/>
      <c r="F9" s="33"/>
      <c r="G9" s="34"/>
      <c r="H9" s="35"/>
      <c r="I9" s="33"/>
      <c r="J9" s="33"/>
      <c r="K9" s="33"/>
      <c r="L9" s="33"/>
      <c r="M9" s="33"/>
      <c r="N9" s="3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</row>
    <row r="10" spans="1:131" s="67" customFormat="1" ht="16.95" customHeight="1">
      <c r="A10" s="63"/>
      <c r="B10" s="512">
        <v>1</v>
      </c>
      <c r="C10" s="591" t="s">
        <v>109</v>
      </c>
      <c r="D10" s="591" t="s">
        <v>83</v>
      </c>
      <c r="E10" s="514" t="s">
        <v>106</v>
      </c>
      <c r="F10" s="69"/>
      <c r="G10" s="592">
        <v>620</v>
      </c>
      <c r="H10" s="513" t="s">
        <v>39</v>
      </c>
      <c r="I10" s="593">
        <v>13.2</v>
      </c>
      <c r="J10" s="594">
        <f>+ROUND(G10*I10,2)</f>
        <v>8184</v>
      </c>
      <c r="K10" s="595">
        <f>+ROUND(J10*$L$6,2)</f>
        <v>32736</v>
      </c>
      <c r="L10" s="77"/>
      <c r="M10" s="629">
        <f>+ROUND(G10*L10,2)</f>
        <v>0</v>
      </c>
      <c r="N10" s="630">
        <f>+M10*$L$6</f>
        <v>0</v>
      </c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5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</row>
    <row r="11" spans="1:131" s="67" customFormat="1" ht="16.95" customHeight="1">
      <c r="A11" s="63"/>
      <c r="B11" s="596">
        <v>2</v>
      </c>
      <c r="C11" s="597" t="s">
        <v>108</v>
      </c>
      <c r="D11" s="597"/>
      <c r="E11" s="626" t="s">
        <v>107</v>
      </c>
      <c r="F11" s="83"/>
      <c r="G11" s="598">
        <v>620</v>
      </c>
      <c r="H11" s="599" t="s">
        <v>39</v>
      </c>
      <c r="I11" s="600">
        <v>13.2</v>
      </c>
      <c r="J11" s="601">
        <f>+ROUND(G11*I11,2)</f>
        <v>8184</v>
      </c>
      <c r="K11" s="602">
        <f>+ROUND(J11*$L$6,2)</f>
        <v>32736</v>
      </c>
      <c r="L11" s="84"/>
      <c r="M11" s="627">
        <f>+ROUND(G11*L11,2)</f>
        <v>0</v>
      </c>
      <c r="N11" s="628">
        <f>+M11*$L$6</f>
        <v>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5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</row>
    <row r="12" spans="1:131" s="67" customFormat="1" ht="31.2" thickBot="1">
      <c r="A12" s="63"/>
      <c r="B12" s="528"/>
      <c r="C12" s="603"/>
      <c r="D12" s="603"/>
      <c r="E12" s="335" t="s">
        <v>132</v>
      </c>
      <c r="F12" s="76"/>
      <c r="G12" s="604"/>
      <c r="H12" s="603"/>
      <c r="I12" s="605"/>
      <c r="J12" s="606">
        <f>SUM((J10+J11)*0.1)</f>
        <v>1636.8000000000002</v>
      </c>
      <c r="K12" s="606">
        <f>J12*L6</f>
        <v>6547.2000000000007</v>
      </c>
      <c r="L12" s="607" t="s">
        <v>76</v>
      </c>
      <c r="M12" s="608">
        <f>+J12</f>
        <v>1636.8000000000002</v>
      </c>
      <c r="N12" s="609">
        <f>+M12*$L$6</f>
        <v>6547.2000000000007</v>
      </c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8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</row>
    <row r="13" spans="1:131" s="20" customFormat="1" ht="4.95" customHeight="1" thickBot="1">
      <c r="A13" s="17"/>
      <c r="B13" s="17"/>
      <c r="C13" s="17"/>
      <c r="D13" s="17"/>
      <c r="E13" s="17"/>
      <c r="F13" s="18"/>
      <c r="G13" s="17"/>
      <c r="H13" s="17"/>
      <c r="I13" s="17"/>
      <c r="J13" s="17"/>
      <c r="K13" s="17"/>
      <c r="L13" s="17"/>
      <c r="M13" s="17"/>
      <c r="N13" s="17"/>
      <c r="O13" s="16"/>
      <c r="P13" s="3"/>
      <c r="Q13" s="3"/>
      <c r="R13" s="3"/>
      <c r="S13" s="3"/>
      <c r="T13" s="3"/>
      <c r="U13" s="3"/>
      <c r="V13" s="3"/>
      <c r="W13" s="3"/>
      <c r="X13" s="3"/>
      <c r="Y13" s="4"/>
      <c r="Z13" s="4"/>
      <c r="AA13" s="4"/>
      <c r="AB13" s="4"/>
      <c r="AC13" s="4"/>
      <c r="AD13" s="4"/>
      <c r="AE13" s="4"/>
      <c r="AF13" s="5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</row>
    <row r="14" spans="1:131" s="20" customFormat="1" ht="16.95" customHeight="1" thickBot="1">
      <c r="A14" s="17"/>
      <c r="B14" s="336"/>
      <c r="C14" s="337"/>
      <c r="D14" s="338"/>
      <c r="E14" s="610" t="s">
        <v>12</v>
      </c>
      <c r="F14" s="17"/>
      <c r="G14" s="17"/>
      <c r="H14" s="17"/>
      <c r="I14" s="339" t="s">
        <v>9</v>
      </c>
      <c r="J14" s="611">
        <f>SUM(J10:J12)</f>
        <v>18004.8</v>
      </c>
      <c r="K14" s="611">
        <f>SUM(K10:K12)</f>
        <v>72019.199999999997</v>
      </c>
      <c r="L14" s="612" t="s">
        <v>17</v>
      </c>
      <c r="M14" s="611">
        <f>SUM(M10:M12)</f>
        <v>1636.8000000000002</v>
      </c>
      <c r="N14" s="611">
        <f>SUM(N10:N12)</f>
        <v>6547.2000000000007</v>
      </c>
      <c r="O14" s="16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1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</row>
    <row r="15" spans="1:131" s="20" customFormat="1" ht="4.95" customHeight="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1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</row>
    <row r="16" spans="1:131" s="5" customFormat="1" ht="16.2" thickBot="1">
      <c r="A16" s="21"/>
      <c r="B16" s="340"/>
      <c r="C16" s="340"/>
      <c r="D16" s="34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16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1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</row>
    <row r="17" spans="2:134" s="1" customFormat="1" ht="15.6" thickTop="1" thickBot="1">
      <c r="B17" s="544"/>
      <c r="C17" s="545"/>
      <c r="D17" s="545"/>
      <c r="E17" s="545"/>
      <c r="F17" s="545"/>
      <c r="G17" s="545"/>
      <c r="H17" s="545"/>
      <c r="I17" s="545"/>
      <c r="J17" s="545"/>
      <c r="K17" s="545"/>
      <c r="L17" s="545"/>
      <c r="M17" s="545"/>
      <c r="N17" s="546"/>
      <c r="R17" s="10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2:134" s="1" customFormat="1" ht="15.6" thickTop="1" thickBot="1">
      <c r="B18" s="341" t="s">
        <v>21</v>
      </c>
      <c r="C18" s="342"/>
      <c r="D18" s="547"/>
      <c r="N18" s="548"/>
      <c r="R18" s="10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2:134" s="1" customFormat="1" ht="6.9" customHeight="1" thickTop="1" thickBot="1">
      <c r="B19" s="343"/>
      <c r="C19" s="344"/>
      <c r="D19" s="549"/>
      <c r="N19" s="548"/>
      <c r="R19" s="10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2:134" s="1" customFormat="1" ht="17.399999999999999" thickTop="1" thickBot="1">
      <c r="B20" s="345" t="s">
        <v>97</v>
      </c>
      <c r="C20" s="346" t="s">
        <v>99</v>
      </c>
      <c r="D20" s="550"/>
      <c r="F20" s="21"/>
      <c r="G20" s="351"/>
      <c r="H20" s="351"/>
      <c r="I20" s="351"/>
      <c r="J20" s="351"/>
      <c r="K20" s="351"/>
      <c r="L20" s="351"/>
      <c r="M20" s="351"/>
      <c r="N20" s="548"/>
      <c r="R20" s="10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</row>
    <row r="21" spans="2:134" s="1" customFormat="1" ht="17.399999999999999" thickTop="1" thickBot="1">
      <c r="B21" s="347" t="s">
        <v>98</v>
      </c>
      <c r="C21" s="346" t="s">
        <v>100</v>
      </c>
      <c r="D21" s="551"/>
      <c r="F21" s="351"/>
      <c r="G21" s="351"/>
      <c r="H21" s="351"/>
      <c r="I21" s="351"/>
      <c r="J21" s="351"/>
      <c r="K21" s="351"/>
      <c r="L21" s="351"/>
      <c r="M21" s="351"/>
      <c r="N21" s="548"/>
      <c r="R21" s="10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</row>
    <row r="22" spans="2:134" s="1" customFormat="1" ht="15.6" thickTop="1" thickBot="1">
      <c r="B22" s="348"/>
      <c r="C22" s="349" t="s">
        <v>25</v>
      </c>
      <c r="D22" s="551"/>
      <c r="F22" s="351"/>
      <c r="G22" s="351"/>
      <c r="H22" s="351"/>
      <c r="I22" s="351"/>
      <c r="J22" s="351"/>
      <c r="K22" s="351"/>
      <c r="L22" s="351"/>
      <c r="M22" s="351"/>
      <c r="N22" s="548"/>
      <c r="AF22" s="350"/>
      <c r="AG22" s="350"/>
      <c r="AH22" s="350"/>
      <c r="AI22" s="351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</row>
    <row r="23" spans="2:134" s="1" customFormat="1" ht="15" thickTop="1" thickBot="1">
      <c r="B23" s="552"/>
      <c r="C23" s="553"/>
      <c r="D23" s="553"/>
      <c r="E23" s="553"/>
      <c r="F23" s="553"/>
      <c r="G23" s="553"/>
      <c r="H23" s="553"/>
      <c r="I23" s="553"/>
      <c r="J23" s="553"/>
      <c r="K23" s="553"/>
      <c r="L23" s="553"/>
      <c r="M23" s="553"/>
      <c r="N23" s="554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</row>
    <row r="24" spans="2:134" s="22" customFormat="1" ht="20.100000000000001" customHeight="1" thickTop="1">
      <c r="G24" s="1"/>
      <c r="H24" s="1"/>
      <c r="I24" s="1"/>
      <c r="J24" s="1"/>
      <c r="K24" s="1"/>
      <c r="L24" s="1"/>
      <c r="M24" s="1"/>
      <c r="N24" s="1"/>
      <c r="AF24" s="1"/>
      <c r="AG24" s="353"/>
      <c r="AH24" s="353"/>
      <c r="AI24" s="353"/>
      <c r="AJ24" s="353"/>
      <c r="AK24" s="353"/>
      <c r="AL24" s="353"/>
      <c r="AM24" s="353"/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353"/>
      <c r="BB24" s="353"/>
      <c r="BC24" s="353"/>
      <c r="BD24" s="353"/>
      <c r="BE24" s="353"/>
      <c r="BF24" s="353"/>
      <c r="BG24" s="353"/>
      <c r="BH24" s="353"/>
      <c r="BI24" s="353"/>
      <c r="BJ24" s="353"/>
      <c r="BK24" s="353"/>
      <c r="BL24" s="353"/>
      <c r="BM24" s="353"/>
      <c r="BN24" s="353"/>
      <c r="BO24" s="353"/>
      <c r="BP24" s="353"/>
      <c r="BQ24" s="353"/>
      <c r="BR24" s="353"/>
      <c r="BS24" s="353"/>
      <c r="BT24" s="353"/>
      <c r="BU24" s="353"/>
      <c r="BV24" s="353"/>
      <c r="BW24" s="353"/>
      <c r="BX24" s="353"/>
      <c r="BY24" s="353"/>
      <c r="BZ24" s="353"/>
      <c r="CA24" s="353"/>
      <c r="CB24" s="353"/>
      <c r="CC24" s="353"/>
      <c r="CD24" s="353"/>
      <c r="CE24" s="353"/>
      <c r="CF24" s="353"/>
      <c r="CG24" s="353"/>
      <c r="CH24" s="353"/>
      <c r="CI24" s="353"/>
      <c r="CJ24" s="353"/>
      <c r="CK24" s="353"/>
      <c r="CL24" s="353"/>
      <c r="CM24" s="353"/>
      <c r="CN24" s="353"/>
      <c r="CO24" s="353"/>
      <c r="CP24" s="353"/>
      <c r="CQ24" s="353"/>
      <c r="CR24" s="353"/>
      <c r="CS24" s="353"/>
      <c r="CT24" s="353"/>
      <c r="CU24" s="353"/>
      <c r="CV24" s="353"/>
      <c r="CW24" s="353"/>
      <c r="CX24" s="353"/>
      <c r="CY24" s="353"/>
      <c r="CZ24" s="353"/>
      <c r="DA24" s="353"/>
      <c r="DB24" s="353"/>
      <c r="DC24" s="353"/>
      <c r="DD24" s="353"/>
      <c r="DE24" s="353"/>
      <c r="DF24" s="353"/>
      <c r="DG24" s="353"/>
      <c r="DH24" s="353"/>
      <c r="DI24" s="353"/>
      <c r="DJ24" s="353"/>
      <c r="DK24" s="353"/>
      <c r="DL24" s="353"/>
      <c r="DM24" s="353"/>
      <c r="DN24" s="353"/>
      <c r="DO24" s="353"/>
      <c r="DP24" s="353"/>
      <c r="DQ24" s="353"/>
      <c r="DR24" s="353"/>
      <c r="DS24" s="353"/>
      <c r="DT24" s="353"/>
      <c r="DU24" s="353"/>
      <c r="DV24" s="353"/>
      <c r="DW24" s="353"/>
      <c r="DX24" s="353"/>
      <c r="DY24" s="353"/>
      <c r="DZ24" s="353"/>
      <c r="EA24" s="353"/>
    </row>
    <row r="25" spans="2:134" s="1" customFormat="1" ht="14.4" thickBot="1">
      <c r="B25" s="352" t="s">
        <v>92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</row>
    <row r="26" spans="2:134" s="1" customFormat="1" ht="96" customHeight="1" thickBot="1">
      <c r="P26" s="613" t="str">
        <f>+B2</f>
        <v>EXPD. CLILAB
2025/06</v>
      </c>
      <c r="Q26" s="614"/>
      <c r="R26" s="557" t="str">
        <f>+'Indicacions prèvies'!C2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S26" s="354"/>
      <c r="T26" s="354"/>
      <c r="U26" s="354"/>
      <c r="V26" s="354"/>
      <c r="W26" s="354"/>
      <c r="X26" s="354"/>
      <c r="Y26" s="354"/>
      <c r="Z26" s="354"/>
      <c r="AA26" s="354"/>
      <c r="AB26" s="354"/>
      <c r="AC26" s="354"/>
      <c r="AD26" s="354"/>
      <c r="AE26" s="354"/>
      <c r="AF26" s="354"/>
      <c r="AG26" s="355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</row>
    <row r="27" spans="2:134" s="1" customFormat="1" ht="31.2" thickBot="1">
      <c r="P27" s="558" t="s">
        <v>84</v>
      </c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60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</row>
    <row r="28" spans="2:134" s="1" customFormat="1" ht="18.600000000000001" thickBot="1">
      <c r="P28" s="561" t="s">
        <v>5</v>
      </c>
      <c r="Q28" s="562"/>
      <c r="R28" s="562"/>
      <c r="S28" s="562"/>
      <c r="T28" s="562"/>
      <c r="U28" s="562"/>
      <c r="V28" s="562"/>
      <c r="W28" s="562"/>
      <c r="X28" s="562"/>
      <c r="Y28" s="563"/>
      <c r="Z28" s="24"/>
      <c r="AA28" s="24"/>
      <c r="AB28" s="24"/>
      <c r="AC28" s="24"/>
      <c r="AD28" s="24"/>
      <c r="AE28" s="24"/>
      <c r="AF28" s="24"/>
      <c r="AG28" s="356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</row>
    <row r="29" spans="2:134" s="1" customFormat="1" ht="18.600000000000001" thickBot="1">
      <c r="P29" s="564" t="s">
        <v>33</v>
      </c>
      <c r="Q29" s="565"/>
      <c r="R29" s="565"/>
      <c r="S29" s="565"/>
      <c r="T29" s="565"/>
      <c r="U29" s="565"/>
      <c r="V29" s="565"/>
      <c r="W29" s="566"/>
      <c r="X29" s="357" t="s">
        <v>34</v>
      </c>
      <c r="Y29" s="358"/>
      <c r="Z29" s="567" t="s">
        <v>5</v>
      </c>
      <c r="AA29" s="359"/>
      <c r="AB29" s="359"/>
      <c r="AC29" s="359"/>
      <c r="AD29" s="360"/>
      <c r="AE29" s="361"/>
      <c r="AF29" s="362" t="s">
        <v>6</v>
      </c>
      <c r="AG29" s="36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</row>
    <row r="30" spans="2:134" s="1" customFormat="1" ht="14.4" thickBot="1">
      <c r="P30" s="568" t="s">
        <v>28</v>
      </c>
      <c r="Q30" s="569"/>
      <c r="R30" s="569" t="s">
        <v>29</v>
      </c>
      <c r="S30" s="569"/>
      <c r="T30" s="569" t="s">
        <v>30</v>
      </c>
      <c r="U30" s="569"/>
      <c r="V30" s="569" t="s">
        <v>31</v>
      </c>
      <c r="W30" s="570"/>
      <c r="X30" s="364" t="s">
        <v>32</v>
      </c>
      <c r="Y30" s="571"/>
      <c r="Z30" s="365" t="s">
        <v>114</v>
      </c>
      <c r="AA30" s="366"/>
      <c r="AB30" s="366"/>
      <c r="AC30" s="366"/>
      <c r="AD30" s="367"/>
      <c r="AE30" s="368"/>
      <c r="AF30" s="369" t="s">
        <v>115</v>
      </c>
      <c r="AG30" s="370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</row>
    <row r="31" spans="2:134" s="1" customFormat="1" ht="28.2" thickBot="1">
      <c r="P31" s="572" t="s">
        <v>20</v>
      </c>
      <c r="Q31" s="371" t="s">
        <v>36</v>
      </c>
      <c r="R31" s="371" t="s">
        <v>20</v>
      </c>
      <c r="S31" s="371" t="s">
        <v>36</v>
      </c>
      <c r="T31" s="371" t="s">
        <v>20</v>
      </c>
      <c r="U31" s="573" t="s">
        <v>36</v>
      </c>
      <c r="V31" s="371" t="s">
        <v>20</v>
      </c>
      <c r="W31" s="573" t="s">
        <v>36</v>
      </c>
      <c r="X31" s="574" t="s">
        <v>20</v>
      </c>
      <c r="Y31" s="575" t="s">
        <v>36</v>
      </c>
      <c r="Z31" s="576" t="s">
        <v>26</v>
      </c>
      <c r="AA31" s="372" t="s">
        <v>35</v>
      </c>
      <c r="AB31" s="373" t="s">
        <v>116</v>
      </c>
      <c r="AC31" s="374" t="s">
        <v>37</v>
      </c>
      <c r="AD31" s="375" t="s">
        <v>10</v>
      </c>
      <c r="AE31" s="376" t="s">
        <v>11</v>
      </c>
      <c r="AF31" s="377" t="s">
        <v>26</v>
      </c>
      <c r="AG31" s="378" t="s">
        <v>10</v>
      </c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</row>
    <row r="32" spans="2:134" s="1" customFormat="1" ht="16.95" customHeight="1" thickBot="1">
      <c r="P32" s="578">
        <f>+J14</f>
        <v>18004.8</v>
      </c>
      <c r="Q32" s="615">
        <v>0</v>
      </c>
      <c r="R32" s="616">
        <f>+J14</f>
        <v>18004.8</v>
      </c>
      <c r="S32" s="615">
        <v>0</v>
      </c>
      <c r="T32" s="616">
        <f>+J14</f>
        <v>18004.8</v>
      </c>
      <c r="U32" s="615"/>
      <c r="V32" s="616">
        <f>+J14</f>
        <v>18004.8</v>
      </c>
      <c r="W32" s="617">
        <f>+(P32+R32+T32+V32)*0.2</f>
        <v>14403.84</v>
      </c>
      <c r="X32" s="618">
        <f>+J14</f>
        <v>18004.8</v>
      </c>
      <c r="Y32" s="619">
        <f>+W32</f>
        <v>14403.84</v>
      </c>
      <c r="Z32" s="383">
        <f>+P32*$L$6</f>
        <v>72019.199999999997</v>
      </c>
      <c r="AA32" s="620">
        <f>+Z32*0.2</f>
        <v>14403.84</v>
      </c>
      <c r="AB32" s="621">
        <f>X32</f>
        <v>18004.8</v>
      </c>
      <c r="AC32" s="622">
        <f>+AA32</f>
        <v>14403.84</v>
      </c>
      <c r="AD32" s="623">
        <f>+Z32+AA32+X32+Y32</f>
        <v>118831.67999999999</v>
      </c>
      <c r="AE32" s="382">
        <v>0.21</v>
      </c>
      <c r="AF32" s="383">
        <f>+Z32*AE32+Z32</f>
        <v>87143.231999999989</v>
      </c>
      <c r="AG32" s="384">
        <f>+AD32*(1+AE32)</f>
        <v>143786.33279999997</v>
      </c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</row>
    <row r="33" spans="16:131" s="1" customFormat="1" ht="4.95" customHeight="1"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</row>
    <row r="34" spans="16:131" s="1" customFormat="1" ht="46.95" customHeight="1">
      <c r="P34" s="624" t="s">
        <v>95</v>
      </c>
      <c r="Q34" s="624"/>
      <c r="R34" s="624"/>
      <c r="S34" s="624"/>
      <c r="T34" s="624"/>
      <c r="U34" s="624"/>
      <c r="V34" s="624"/>
      <c r="W34" s="624"/>
      <c r="X34" s="624"/>
      <c r="Y34" s="624"/>
      <c r="Z34" s="624"/>
      <c r="AA34" s="624"/>
      <c r="AB34" s="624"/>
      <c r="AC34" s="624"/>
      <c r="AD34" s="624"/>
      <c r="AE34" s="624"/>
      <c r="AF34" s="624"/>
      <c r="AG34" s="625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</row>
    <row r="35" spans="16:131" s="1" customFormat="1"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</row>
    <row r="36" spans="16:131" s="1" customFormat="1">
      <c r="P36" s="352" t="s">
        <v>92</v>
      </c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</row>
    <row r="37" spans="16:131" s="1" customFormat="1"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</row>
    <row r="38" spans="16:131" s="1" customFormat="1"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</row>
    <row r="39" spans="16:131" s="1" customFormat="1"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</row>
    <row r="40" spans="16:131" s="1" customFormat="1"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</row>
    <row r="41" spans="16:131" s="1" customFormat="1"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</row>
    <row r="42" spans="16:131" s="1" customFormat="1"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</row>
    <row r="43" spans="16:131" s="1" customFormat="1"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</row>
    <row r="44" spans="16:131" s="1" customFormat="1"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</row>
    <row r="45" spans="16:131" s="1" customFormat="1"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</row>
    <row r="46" spans="16:131" s="1" customFormat="1"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</row>
    <row r="47" spans="16:131" s="1" customFormat="1"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</row>
    <row r="48" spans="16:131" s="1" customFormat="1"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</row>
    <row r="49" spans="16:131" s="1" customFormat="1"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</row>
    <row r="50" spans="16:131" s="1" customFormat="1"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</row>
    <row r="51" spans="16:131" s="1" customFormat="1"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</row>
    <row r="52" spans="16:131" s="1" customFormat="1"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</row>
    <row r="53" spans="16:131" s="1" customFormat="1"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</row>
    <row r="54" spans="16:131" s="1" customFormat="1"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</row>
    <row r="55" spans="16:131" s="1" customFormat="1"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</row>
    <row r="56" spans="16:131" s="1" customFormat="1"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</row>
    <row r="57" spans="16:131" s="1" customFormat="1"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</row>
    <row r="58" spans="16:131" s="1" customFormat="1"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</row>
    <row r="59" spans="16:131" s="1" customFormat="1"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</row>
    <row r="60" spans="16:131" s="1" customFormat="1"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</row>
    <row r="61" spans="16:131" s="1" customFormat="1"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</row>
    <row r="62" spans="16:131" s="1" customFormat="1"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</row>
    <row r="63" spans="16:131" s="1" customFormat="1"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</row>
    <row r="64" spans="16:131" s="1" customFormat="1"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</row>
    <row r="65" spans="16:131" s="1" customFormat="1"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</row>
    <row r="66" spans="16:131" s="1" customFormat="1"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</row>
    <row r="67" spans="16:131" s="24" customFormat="1"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</row>
    <row r="68" spans="16:131" s="24" customFormat="1"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</row>
    <row r="69" spans="16:131" s="24" customFormat="1"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</row>
    <row r="70" spans="16:131" s="24" customFormat="1"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</row>
    <row r="71" spans="16:131" s="24" customFormat="1"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</row>
    <row r="72" spans="16:131" s="24" customFormat="1"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</row>
    <row r="73" spans="16:131" s="24" customFormat="1"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</row>
    <row r="74" spans="16:131" s="24" customFormat="1"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</row>
    <row r="75" spans="16:131" s="24" customFormat="1"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</row>
    <row r="76" spans="16:131" s="24" customFormat="1"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</row>
    <row r="77" spans="16:131" s="24" customFormat="1"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</row>
    <row r="78" spans="16:131" s="24" customFormat="1"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</row>
    <row r="79" spans="16:131" s="24" customFormat="1"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</row>
    <row r="80" spans="16:131" s="24" customFormat="1"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</row>
    <row r="81" spans="16:131" s="24" customFormat="1"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</row>
    <row r="82" spans="16:131" s="24" customFormat="1"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</row>
    <row r="83" spans="16:131" s="24" customFormat="1"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</row>
    <row r="84" spans="16:131" s="24" customFormat="1"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</row>
    <row r="85" spans="16:131" s="24" customFormat="1"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</row>
    <row r="86" spans="16:131" s="24" customFormat="1"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</row>
    <row r="87" spans="16:131" s="24" customFormat="1"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</row>
    <row r="88" spans="16:131" s="24" customFormat="1"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</row>
    <row r="89" spans="16:131" s="24" customFormat="1"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</row>
    <row r="90" spans="16:131" s="24" customFormat="1"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</row>
    <row r="91" spans="16:131" s="24" customFormat="1"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</row>
    <row r="92" spans="16:131" s="24" customFormat="1"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</row>
    <row r="93" spans="16:131" s="24" customFormat="1"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</row>
    <row r="94" spans="16:131" s="24" customFormat="1"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</row>
    <row r="95" spans="16:131" s="24" customFormat="1"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</row>
    <row r="96" spans="16:131" s="24" customFormat="1"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</row>
    <row r="97" spans="16:131" s="24" customFormat="1"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</row>
    <row r="98" spans="16:131" s="24" customFormat="1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</row>
    <row r="99" spans="16:131" s="24" customFormat="1"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</row>
    <row r="100" spans="16:131" s="24" customFormat="1"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</row>
    <row r="101" spans="16:131" s="24" customFormat="1"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</row>
    <row r="102" spans="16:131" s="24" customFormat="1"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</row>
    <row r="103" spans="16:131" s="24" customFormat="1"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</row>
    <row r="104" spans="16:131" s="24" customFormat="1"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</row>
    <row r="105" spans="16:131" s="24" customFormat="1"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</row>
    <row r="106" spans="16:131" s="24" customFormat="1"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</row>
    <row r="107" spans="16:131" s="24" customFormat="1"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</row>
    <row r="108" spans="16:131" s="24" customFormat="1"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</row>
    <row r="109" spans="16:131" s="24" customFormat="1"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</row>
    <row r="110" spans="16:131" s="24" customFormat="1"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</row>
    <row r="111" spans="16:131" s="24" customFormat="1"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</row>
    <row r="112" spans="16:131" s="24" customFormat="1"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</row>
    <row r="113" spans="16:131" s="24" customFormat="1"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</row>
    <row r="114" spans="16:131" s="24" customFormat="1"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</row>
    <row r="115" spans="16:131" s="24" customFormat="1"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</row>
    <row r="116" spans="16:131" s="24" customFormat="1"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</row>
    <row r="117" spans="16:131" s="24" customFormat="1"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</row>
    <row r="118" spans="16:131" s="24" customFormat="1"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</row>
    <row r="119" spans="16:131" s="24" customFormat="1"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</row>
    <row r="120" spans="16:131" s="24" customFormat="1"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</row>
    <row r="121" spans="16:131" s="24" customFormat="1"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</row>
    <row r="122" spans="16:131" s="24" customFormat="1"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</row>
    <row r="123" spans="16:131" s="24" customFormat="1"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</row>
    <row r="124" spans="16:131" s="24" customFormat="1"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</row>
    <row r="125" spans="16:131" s="24" customFormat="1"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</row>
    <row r="126" spans="16:131" s="24" customFormat="1"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</row>
    <row r="127" spans="16:131" s="24" customFormat="1"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</row>
    <row r="128" spans="16:131" s="24" customFormat="1"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</row>
    <row r="129" spans="16:131" s="24" customFormat="1"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</row>
    <row r="130" spans="16:131" s="24" customFormat="1"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</row>
    <row r="131" spans="16:131" s="24" customFormat="1"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</row>
    <row r="132" spans="16:131" s="24" customFormat="1"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</row>
    <row r="133" spans="16:131" s="24" customFormat="1"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</row>
    <row r="134" spans="16:131" s="24" customFormat="1"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</row>
    <row r="135" spans="16:131" s="24" customFormat="1"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</row>
    <row r="136" spans="16:131" s="24" customFormat="1"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</row>
    <row r="137" spans="16:131" s="24" customFormat="1"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</row>
    <row r="138" spans="16:131" s="24" customFormat="1"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</row>
    <row r="139" spans="16:131" s="24" customFormat="1"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</row>
    <row r="140" spans="16:131" s="24" customFormat="1"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</row>
    <row r="141" spans="16:131" s="24" customFormat="1"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</row>
    <row r="142" spans="16:131" s="24" customFormat="1"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</row>
    <row r="143" spans="16:131" s="24" customFormat="1"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</row>
    <row r="144" spans="16:131" s="24" customFormat="1"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</row>
    <row r="145" spans="16:131" s="24" customFormat="1"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</row>
    <row r="146" spans="16:131" s="24" customFormat="1"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</row>
    <row r="147" spans="16:131" s="24" customFormat="1"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</row>
    <row r="148" spans="16:131" s="24" customFormat="1"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</row>
    <row r="149" spans="16:131" s="24" customFormat="1"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</row>
    <row r="150" spans="16:131" s="24" customFormat="1"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</row>
    <row r="151" spans="16:131" s="24" customFormat="1"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</row>
    <row r="152" spans="16:131" s="24" customFormat="1"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</row>
    <row r="153" spans="16:131" s="24" customFormat="1"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</row>
    <row r="154" spans="16:131" s="24" customFormat="1"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</row>
    <row r="155" spans="16:131" s="24" customFormat="1"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</row>
    <row r="156" spans="16:131" s="24" customFormat="1"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</row>
    <row r="157" spans="16:131" s="24" customFormat="1"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</row>
    <row r="158" spans="16:131" s="24" customFormat="1"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</row>
    <row r="159" spans="16:131" s="24" customFormat="1"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</row>
    <row r="160" spans="16:131" s="24" customFormat="1"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</row>
    <row r="161" spans="16:131" s="24" customFormat="1"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</row>
    <row r="162" spans="16:131" s="24" customFormat="1"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</row>
    <row r="163" spans="16:131" s="24" customFormat="1"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</row>
    <row r="164" spans="16:131" s="24" customFormat="1"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</row>
    <row r="165" spans="16:131" s="24" customFormat="1"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</row>
    <row r="166" spans="16:131" s="24" customFormat="1"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</row>
    <row r="167" spans="16:131" s="24" customFormat="1"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</row>
    <row r="168" spans="16:131" s="24" customFormat="1"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</row>
    <row r="169" spans="16:131" s="24" customFormat="1"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</row>
    <row r="170" spans="16:131" s="24" customFormat="1"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</row>
    <row r="171" spans="16:131" s="24" customFormat="1"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</row>
    <row r="172" spans="16:131" s="24" customFormat="1"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</row>
    <row r="173" spans="16:131" s="24" customFormat="1"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</row>
    <row r="174" spans="16:131" s="24" customFormat="1"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</row>
    <row r="175" spans="16:131" s="24" customFormat="1"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</row>
    <row r="176" spans="16:131" s="24" customFormat="1"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</row>
    <row r="177" spans="16:131" s="24" customFormat="1"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</row>
    <row r="178" spans="16:131" s="24" customFormat="1"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</row>
    <row r="179" spans="16:131" s="24" customFormat="1"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</row>
    <row r="180" spans="16:131" s="24" customFormat="1"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</row>
    <row r="181" spans="16:131" s="24" customFormat="1"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</row>
    <row r="182" spans="16:131" s="24" customFormat="1"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</row>
    <row r="183" spans="16:131" s="24" customFormat="1"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</row>
    <row r="184" spans="16:131" s="24" customFormat="1"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</row>
    <row r="185" spans="16:131" s="24" customFormat="1"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</row>
    <row r="186" spans="16:131" s="24" customFormat="1"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</row>
    <row r="187" spans="16:131" s="24" customFormat="1"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</row>
    <row r="188" spans="16:131" s="24" customFormat="1"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</row>
    <row r="189" spans="16:131" s="24" customFormat="1"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</row>
    <row r="190" spans="16:131" s="24" customFormat="1"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</row>
    <row r="191" spans="16:131" s="24" customFormat="1"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</row>
    <row r="192" spans="16:131" s="24" customFormat="1"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</row>
    <row r="193" spans="16:131" s="24" customFormat="1"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</row>
    <row r="194" spans="16:131" s="24" customFormat="1"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</row>
    <row r="195" spans="16:131" s="24" customFormat="1"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</row>
    <row r="196" spans="16:131" s="24" customFormat="1"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</row>
    <row r="197" spans="16:131" s="24" customFormat="1"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</row>
    <row r="198" spans="16:131" s="24" customFormat="1"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</row>
    <row r="199" spans="16:131" s="24" customFormat="1"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</row>
    <row r="200" spans="16:131" s="24" customFormat="1"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</row>
    <row r="201" spans="16:131" s="24" customFormat="1"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</row>
    <row r="202" spans="16:131" s="24" customFormat="1"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</row>
    <row r="203" spans="16:131" s="24" customFormat="1"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</row>
    <row r="204" spans="16:131" s="24" customFormat="1"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</row>
    <row r="205" spans="16:131" s="24" customFormat="1"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</row>
    <row r="206" spans="16:131" s="24" customFormat="1"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</row>
    <row r="207" spans="16:131" s="24" customFormat="1"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</row>
    <row r="208" spans="16:131" s="24" customFormat="1"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</row>
    <row r="209" spans="16:131" s="24" customFormat="1"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</row>
    <row r="210" spans="16:131" s="24" customFormat="1"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</row>
    <row r="211" spans="16:131" s="24" customFormat="1"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</row>
    <row r="212" spans="16:131" s="24" customFormat="1"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</row>
    <row r="213" spans="16:131" s="24" customFormat="1"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</row>
    <row r="214" spans="16:131" s="24" customFormat="1"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</row>
    <row r="215" spans="16:131" s="24" customFormat="1"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</row>
    <row r="216" spans="16:131" s="24" customFormat="1"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</row>
    <row r="217" spans="16:131" s="24" customFormat="1"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</row>
    <row r="218" spans="16:131" s="24" customFormat="1"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</row>
    <row r="219" spans="16:131" s="24" customFormat="1"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</row>
    <row r="220" spans="16:131" s="24" customFormat="1"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</row>
    <row r="221" spans="16:131" s="24" customFormat="1"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</row>
    <row r="222" spans="16:131" s="24" customFormat="1"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</row>
    <row r="223" spans="16:131" s="24" customFormat="1"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</row>
    <row r="224" spans="16:131" s="24" customFormat="1"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</row>
    <row r="225" spans="16:131" s="24" customFormat="1"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</row>
    <row r="226" spans="16:131" s="24" customFormat="1"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</row>
    <row r="227" spans="16:131" s="24" customFormat="1"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</row>
    <row r="228" spans="16:131" s="24" customFormat="1"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</row>
    <row r="229" spans="16:131" s="24" customFormat="1"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</row>
    <row r="230" spans="16:131" s="24" customFormat="1"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</row>
    <row r="231" spans="16:131" s="24" customFormat="1"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</row>
    <row r="232" spans="16:131" s="24" customFormat="1"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</row>
    <row r="233" spans="16:131" s="24" customFormat="1"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</row>
    <row r="234" spans="16:131" s="24" customFormat="1"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</row>
    <row r="235" spans="16:131" s="24" customFormat="1"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</row>
    <row r="236" spans="16:131" s="24" customFormat="1"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</row>
    <row r="237" spans="16:131" s="24" customFormat="1"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</row>
    <row r="238" spans="16:131" s="24" customFormat="1"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</row>
    <row r="239" spans="16:131" s="24" customFormat="1"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</row>
    <row r="240" spans="16:131" s="24" customFormat="1"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</row>
    <row r="241" spans="16:131" s="24" customFormat="1"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</row>
    <row r="242" spans="16:131" s="24" customFormat="1"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</row>
    <row r="243" spans="16:131" s="24" customFormat="1"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</row>
    <row r="244" spans="16:131" s="24" customFormat="1"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</row>
    <row r="245" spans="16:131" s="24" customFormat="1"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</row>
    <row r="246" spans="16:131" s="24" customFormat="1"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</row>
    <row r="247" spans="16:131" s="24" customFormat="1"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</row>
    <row r="248" spans="16:131" s="24" customFormat="1"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</row>
    <row r="249" spans="16:131" s="24" customFormat="1"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</row>
    <row r="250" spans="16:131" s="24" customFormat="1"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</row>
    <row r="251" spans="16:131" s="24" customFormat="1"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</row>
    <row r="252" spans="16:131" s="24" customFormat="1"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</row>
    <row r="253" spans="16:131" s="24" customFormat="1"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</row>
    <row r="254" spans="16:131" s="24" customFormat="1"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</row>
    <row r="255" spans="16:131" s="24" customFormat="1"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</row>
    <row r="256" spans="16:131" s="24" customFormat="1"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</row>
    <row r="257" spans="16:131" s="24" customFormat="1"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</row>
    <row r="258" spans="16:131" s="24" customFormat="1"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</row>
    <row r="259" spans="16:131" s="24" customFormat="1"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</row>
    <row r="260" spans="16:131" s="24" customFormat="1"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</row>
    <row r="261" spans="16:131" s="24" customFormat="1"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</row>
    <row r="262" spans="16:131" s="24" customFormat="1"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</row>
    <row r="263" spans="16:131" s="24" customFormat="1"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</row>
    <row r="264" spans="16:131" s="24" customFormat="1"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</row>
    <row r="265" spans="16:131" s="24" customFormat="1"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</row>
    <row r="266" spans="16:131" s="24" customFormat="1"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</row>
    <row r="267" spans="16:131" s="24" customFormat="1"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</row>
    <row r="268" spans="16:131" s="24" customFormat="1"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</row>
    <row r="269" spans="16:131" s="24" customFormat="1"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</row>
    <row r="270" spans="16:131" s="24" customFormat="1"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</row>
    <row r="271" spans="16:131" s="24" customFormat="1"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</row>
    <row r="272" spans="16:131" s="24" customFormat="1"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</row>
    <row r="273" spans="16:131" s="24" customFormat="1"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</row>
    <row r="274" spans="16:131" s="24" customFormat="1"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</row>
    <row r="275" spans="16:131" s="24" customFormat="1"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</row>
    <row r="276" spans="16:131" s="24" customFormat="1"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</row>
    <row r="277" spans="16:131" s="24" customFormat="1"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</row>
    <row r="278" spans="16:131" s="24" customFormat="1"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</row>
    <row r="279" spans="16:131" s="24" customFormat="1"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</row>
    <row r="280" spans="16:131" s="24" customFormat="1"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</row>
    <row r="281" spans="16:131" s="24" customFormat="1"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</row>
    <row r="282" spans="16:131" s="24" customFormat="1"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</row>
    <row r="283" spans="16:131" s="24" customFormat="1"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</row>
    <row r="284" spans="16:131" s="24" customFormat="1"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</row>
    <row r="285" spans="16:131" s="24" customFormat="1"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</row>
    <row r="286" spans="16:131" s="24" customFormat="1"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</row>
    <row r="287" spans="16:131" s="24" customFormat="1"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</row>
    <row r="288" spans="16:131" s="24" customFormat="1"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</row>
    <row r="289" spans="16:131" s="24" customFormat="1"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</row>
    <row r="290" spans="16:131" s="24" customFormat="1"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</row>
    <row r="291" spans="16:131" s="24" customFormat="1"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</row>
    <row r="292" spans="16:131" s="24" customFormat="1"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</row>
    <row r="293" spans="16:131" s="24" customFormat="1"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</row>
    <row r="294" spans="16:131" s="24" customFormat="1"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</row>
    <row r="295" spans="16:131" s="24" customFormat="1"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</row>
    <row r="296" spans="16:131" s="24" customFormat="1"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</row>
    <row r="297" spans="16:131" s="24" customFormat="1"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</row>
    <row r="298" spans="16:131" s="24" customFormat="1"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</row>
    <row r="299" spans="16:131" s="24" customFormat="1"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</row>
    <row r="300" spans="16:131" s="24" customFormat="1"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</row>
    <row r="301" spans="16:131" s="24" customFormat="1"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</row>
    <row r="302" spans="16:131" s="24" customFormat="1"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</row>
    <row r="303" spans="16:131" s="24" customFormat="1"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</row>
    <row r="304" spans="16:131" s="24" customFormat="1"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</row>
    <row r="305" spans="16:131" s="24" customFormat="1"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</row>
    <row r="306" spans="16:131" s="24" customFormat="1"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</row>
    <row r="307" spans="16:131" s="24" customFormat="1"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</row>
    <row r="308" spans="16:131" s="24" customFormat="1"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</row>
    <row r="309" spans="16:131" s="24" customFormat="1"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</row>
    <row r="310" spans="16:131" s="24" customFormat="1"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</row>
    <row r="311" spans="16:131" s="24" customFormat="1"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</row>
    <row r="312" spans="16:131" s="24" customFormat="1"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</row>
    <row r="313" spans="16:131" s="24" customFormat="1"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</row>
    <row r="314" spans="16:131" s="24" customFormat="1"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</row>
    <row r="315" spans="16:131" s="24" customFormat="1"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</row>
    <row r="316" spans="16:131" s="24" customFormat="1"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</row>
    <row r="317" spans="16:131" s="24" customFormat="1"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</row>
    <row r="318" spans="16:131" s="24" customFormat="1"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</row>
    <row r="319" spans="16:131" s="24" customFormat="1"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</row>
    <row r="320" spans="16:131" s="24" customFormat="1"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</row>
    <row r="321" spans="16:131" s="24" customFormat="1"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</row>
    <row r="322" spans="16:131" s="24" customFormat="1"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</row>
    <row r="323" spans="16:131" s="24" customFormat="1"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</row>
    <row r="324" spans="16:131" s="24" customFormat="1"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</row>
    <row r="325" spans="16:131" s="24" customFormat="1"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</row>
    <row r="326" spans="16:131" s="24" customFormat="1"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</row>
    <row r="327" spans="16:131" s="24" customFormat="1"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</row>
    <row r="328" spans="16:131" s="24" customFormat="1"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</row>
    <row r="329" spans="16:131" s="24" customFormat="1"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</row>
    <row r="330" spans="16:131" s="24" customFormat="1"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</row>
    <row r="331" spans="16:131" s="24" customFormat="1"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</row>
    <row r="332" spans="16:131" s="24" customFormat="1"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</row>
    <row r="333" spans="16:131" s="24" customFormat="1"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</row>
    <row r="334" spans="16:131" s="24" customFormat="1"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</row>
    <row r="335" spans="16:131" s="24" customFormat="1"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</row>
    <row r="336" spans="16:131" s="24" customFormat="1"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</row>
    <row r="337" spans="16:131" s="24" customFormat="1"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</row>
    <row r="338" spans="16:131" s="24" customFormat="1"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</row>
    <row r="339" spans="16:131" s="24" customFormat="1"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</row>
    <row r="340" spans="16:131" s="24" customFormat="1"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</row>
    <row r="341" spans="16:131" s="24" customFormat="1"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</row>
    <row r="342" spans="16:131" s="24" customFormat="1"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</row>
    <row r="343" spans="16:131" s="24" customFormat="1"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</row>
    <row r="344" spans="16:131" s="24" customFormat="1"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</row>
    <row r="345" spans="16:131" s="24" customFormat="1"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</row>
    <row r="346" spans="16:131" s="24" customFormat="1"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</row>
    <row r="347" spans="16:131" s="24" customFormat="1"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</row>
    <row r="348" spans="16:131" s="24" customFormat="1"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</row>
    <row r="349" spans="16:131" s="24" customFormat="1"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</row>
    <row r="350" spans="16:131" s="24" customFormat="1"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</row>
    <row r="351" spans="16:131" s="24" customFormat="1"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</row>
    <row r="352" spans="16:131" s="24" customFormat="1"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</row>
    <row r="353" spans="16:131" s="24" customFormat="1"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</row>
    <row r="354" spans="16:131" s="24" customFormat="1"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</row>
    <row r="355" spans="16:131" s="24" customFormat="1"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</row>
    <row r="356" spans="16:131" s="24" customFormat="1"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</row>
    <row r="357" spans="16:131" s="24" customFormat="1"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</row>
    <row r="358" spans="16:131" s="24" customFormat="1"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</row>
    <row r="359" spans="16:131" s="24" customFormat="1"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</row>
    <row r="360" spans="16:131" s="24" customFormat="1"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</row>
    <row r="361" spans="16:131" s="24" customFormat="1"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</row>
    <row r="362" spans="16:131" s="24" customFormat="1"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</row>
    <row r="363" spans="16:131" s="24" customFormat="1"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</row>
    <row r="364" spans="16:131" s="24" customFormat="1"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</row>
    <row r="365" spans="16:131" s="24" customFormat="1"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</row>
    <row r="366" spans="16:131" s="24" customFormat="1"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</row>
    <row r="367" spans="16:131" s="24" customFormat="1"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</row>
    <row r="368" spans="16:131" s="24" customFormat="1"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</row>
    <row r="369" spans="16:131" s="24" customFormat="1"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</row>
    <row r="370" spans="16:131" s="24" customFormat="1"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</row>
    <row r="371" spans="16:131" s="24" customFormat="1"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</row>
    <row r="372" spans="16:131" s="24" customFormat="1"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</row>
    <row r="373" spans="16:131" s="24" customFormat="1"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</row>
    <row r="374" spans="16:131" s="24" customFormat="1"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</row>
    <row r="375" spans="16:131" s="24" customFormat="1"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</row>
    <row r="376" spans="16:131" s="24" customFormat="1"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</row>
    <row r="377" spans="16:131" s="24" customFormat="1"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</row>
    <row r="378" spans="16:131" s="24" customFormat="1"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</row>
    <row r="379" spans="16:131" s="24" customFormat="1"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</row>
    <row r="380" spans="16:131" s="24" customFormat="1"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</row>
    <row r="381" spans="16:131" s="24" customFormat="1"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</row>
    <row r="382" spans="16:131" s="24" customFormat="1"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</row>
    <row r="383" spans="16:131" s="24" customFormat="1"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</row>
    <row r="384" spans="16:131" s="24" customFormat="1"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</row>
    <row r="385" spans="16:131" s="24" customFormat="1"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</row>
    <row r="386" spans="16:131" s="24" customFormat="1"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</row>
    <row r="387" spans="16:131" s="24" customFormat="1"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</row>
    <row r="388" spans="16:131" s="24" customFormat="1"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</row>
    <row r="389" spans="16:131" s="24" customFormat="1"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</row>
    <row r="390" spans="16:131" s="24" customFormat="1"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</row>
    <row r="391" spans="16:131" s="24" customFormat="1"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</row>
    <row r="392" spans="16:131" s="24" customFormat="1"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</row>
    <row r="393" spans="16:131" s="24" customFormat="1"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</row>
    <row r="394" spans="16:131" s="24" customFormat="1"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</row>
    <row r="395" spans="16:131" s="24" customFormat="1"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</row>
    <row r="396" spans="16:131" s="24" customFormat="1"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</row>
    <row r="397" spans="16:131" s="24" customFormat="1"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</row>
    <row r="398" spans="16:131" s="24" customFormat="1"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</row>
    <row r="399" spans="16:131" s="24" customFormat="1"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</row>
    <row r="400" spans="16:131" s="24" customFormat="1"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</row>
    <row r="401" spans="16:131" s="24" customFormat="1"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</row>
    <row r="402" spans="16:131" s="24" customFormat="1"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</row>
    <row r="403" spans="16:131" s="24" customFormat="1"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</row>
    <row r="404" spans="16:131" s="24" customFormat="1"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</row>
    <row r="405" spans="16:131" s="24" customFormat="1"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</row>
    <row r="406" spans="16:131" s="24" customFormat="1"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</row>
    <row r="407" spans="16:131" s="24" customFormat="1"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</row>
    <row r="408" spans="16:131" s="24" customFormat="1"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</row>
    <row r="409" spans="16:131" s="24" customFormat="1"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</row>
    <row r="410" spans="16:131" s="24" customFormat="1"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</row>
    <row r="411" spans="16:131" s="24" customFormat="1"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</row>
    <row r="412" spans="16:131" s="24" customFormat="1"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</row>
    <row r="413" spans="16:131" s="24" customFormat="1"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</row>
    <row r="414" spans="16:131" s="24" customFormat="1"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</row>
    <row r="415" spans="16:131" s="24" customFormat="1"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</row>
    <row r="416" spans="16:131" s="24" customFormat="1"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</row>
    <row r="417" spans="16:131" s="24" customFormat="1"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</row>
    <row r="418" spans="16:131" s="24" customFormat="1"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</row>
    <row r="419" spans="16:131" s="24" customFormat="1"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</row>
    <row r="420" spans="16:131" s="24" customFormat="1"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</row>
    <row r="421" spans="16:131" s="24" customFormat="1"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</row>
    <row r="422" spans="16:131" s="24" customFormat="1"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</row>
    <row r="423" spans="16:131" s="24" customFormat="1"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</row>
    <row r="424" spans="16:131" s="24" customFormat="1"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</row>
    <row r="425" spans="16:131" s="24" customFormat="1"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</row>
    <row r="426" spans="16:131" s="24" customFormat="1"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</row>
    <row r="427" spans="16:131" s="24" customFormat="1"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</row>
    <row r="428" spans="16:131" s="24" customFormat="1"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</row>
    <row r="429" spans="16:131" s="24" customFormat="1"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</row>
    <row r="430" spans="16:131" s="24" customFormat="1"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</row>
    <row r="431" spans="16:131" s="24" customFormat="1"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</row>
    <row r="432" spans="16:131" s="24" customFormat="1"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</row>
    <row r="433" spans="16:131" s="24" customFormat="1"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</row>
    <row r="434" spans="16:131" s="24" customFormat="1"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</row>
    <row r="435" spans="16:131" s="24" customFormat="1"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</row>
    <row r="436" spans="16:131" s="24" customFormat="1"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</row>
    <row r="437" spans="16:131" s="24" customFormat="1"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</row>
    <row r="438" spans="16:131" s="24" customFormat="1"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</row>
    <row r="439" spans="16:131" s="24" customFormat="1"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</row>
    <row r="440" spans="16:131" s="24" customFormat="1"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</row>
    <row r="441" spans="16:131" s="24" customFormat="1"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</row>
    <row r="442" spans="16:131" s="24" customFormat="1"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</row>
    <row r="443" spans="16:131" s="24" customFormat="1"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</row>
    <row r="444" spans="16:131" s="24" customFormat="1"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</row>
    <row r="445" spans="16:131" s="24" customFormat="1"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</row>
    <row r="446" spans="16:131" s="24" customFormat="1"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</row>
    <row r="447" spans="16:131" s="24" customFormat="1"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</row>
    <row r="448" spans="16:131" s="24" customFormat="1"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</row>
    <row r="449" spans="16:131" s="24" customFormat="1"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</row>
    <row r="450" spans="16:131" s="24" customFormat="1"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</row>
    <row r="451" spans="16:131" s="24" customFormat="1"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</row>
    <row r="452" spans="16:131" s="24" customFormat="1"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</row>
    <row r="453" spans="16:131" s="24" customFormat="1"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</row>
    <row r="454" spans="16:131" s="24" customFormat="1"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</row>
    <row r="455" spans="16:131" s="24" customFormat="1"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</row>
    <row r="456" spans="16:131" s="24" customFormat="1"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</row>
    <row r="457" spans="16:131" s="24" customFormat="1"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</row>
    <row r="458" spans="16:131" s="24" customFormat="1"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</row>
    <row r="459" spans="16:131" s="24" customFormat="1"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</row>
    <row r="460" spans="16:131" s="24" customFormat="1"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</row>
    <row r="461" spans="16:131" s="24" customFormat="1"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</row>
    <row r="462" spans="16:131" s="24" customFormat="1"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</row>
    <row r="463" spans="16:131" s="24" customFormat="1"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</row>
    <row r="464" spans="16:131" s="24" customFormat="1"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</row>
    <row r="465" spans="16:131" s="24" customFormat="1"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</row>
    <row r="466" spans="16:131" s="24" customFormat="1"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</row>
    <row r="467" spans="16:131" s="24" customFormat="1"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</row>
    <row r="468" spans="16:131" s="24" customFormat="1"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</row>
    <row r="469" spans="16:131" s="24" customFormat="1"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</row>
    <row r="470" spans="16:131" s="24" customFormat="1"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</row>
    <row r="471" spans="16:131" s="24" customFormat="1"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</row>
    <row r="472" spans="16:131" s="24" customFormat="1"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</row>
    <row r="473" spans="16:131" s="24" customFormat="1"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</row>
    <row r="474" spans="16:131" s="24" customFormat="1"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</row>
    <row r="475" spans="16:131" s="24" customFormat="1"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</row>
    <row r="476" spans="16:131" s="24" customFormat="1"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</row>
    <row r="477" spans="16:131" s="24" customFormat="1"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</row>
    <row r="478" spans="16:131" s="24" customFormat="1"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</row>
    <row r="479" spans="16:131" s="24" customFormat="1"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</row>
    <row r="480" spans="16:131" s="24" customFormat="1"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</row>
    <row r="481" spans="16:131" s="24" customFormat="1"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</row>
    <row r="482" spans="16:131" s="24" customFormat="1"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</row>
    <row r="483" spans="16:131" s="24" customFormat="1"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</row>
    <row r="484" spans="16:131" s="24" customFormat="1"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</row>
    <row r="485" spans="16:131" s="24" customFormat="1"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</row>
    <row r="486" spans="16:131" s="24" customFormat="1"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</row>
    <row r="487" spans="16:131" s="24" customFormat="1"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</row>
    <row r="488" spans="16:131" s="24" customFormat="1"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</row>
    <row r="489" spans="16:131" s="24" customFormat="1"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</row>
    <row r="490" spans="16:131" s="24" customFormat="1"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</row>
    <row r="491" spans="16:131" s="24" customFormat="1"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</row>
    <row r="492" spans="16:131" s="24" customFormat="1"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</row>
    <row r="493" spans="16:131" s="24" customFormat="1"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</row>
    <row r="494" spans="16:131" s="24" customFormat="1"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</row>
    <row r="495" spans="16:131" s="24" customFormat="1"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</row>
    <row r="496" spans="16:131" s="24" customFormat="1"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</row>
    <row r="497" spans="16:131" s="24" customFormat="1"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</row>
    <row r="498" spans="16:131" s="24" customFormat="1"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</row>
    <row r="499" spans="16:131" s="24" customFormat="1"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</row>
    <row r="500" spans="16:131" s="24" customFormat="1"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</row>
    <row r="501" spans="16:131" s="24" customFormat="1"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</row>
    <row r="502" spans="16:131" s="24" customFormat="1"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</row>
    <row r="503" spans="16:131" s="24" customFormat="1"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</row>
    <row r="504" spans="16:131" s="24" customFormat="1"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</row>
    <row r="505" spans="16:131" s="24" customFormat="1"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</row>
    <row r="506" spans="16:131" s="24" customFormat="1"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</row>
    <row r="507" spans="16:131" s="24" customFormat="1"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</row>
    <row r="508" spans="16:131" s="24" customFormat="1"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</row>
    <row r="509" spans="16:131" s="24" customFormat="1"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</row>
    <row r="510" spans="16:131" s="24" customFormat="1"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</row>
    <row r="511" spans="16:131" s="24" customFormat="1"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</row>
    <row r="512" spans="16:131" s="24" customFormat="1"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</row>
    <row r="513" spans="16:131" s="24" customFormat="1"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</row>
    <row r="514" spans="16:131" s="24" customFormat="1"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</row>
    <row r="515" spans="16:131" s="24" customFormat="1"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</row>
    <row r="516" spans="16:131" s="24" customFormat="1"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</row>
    <row r="517" spans="16:131" s="24" customFormat="1"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</row>
    <row r="518" spans="16:131" s="24" customFormat="1"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</row>
    <row r="519" spans="16:131" s="24" customFormat="1"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</row>
    <row r="520" spans="16:131" s="24" customFormat="1"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</row>
    <row r="521" spans="16:131" s="24" customFormat="1"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</row>
    <row r="522" spans="16:131" s="24" customFormat="1"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</row>
    <row r="523" spans="16:131" s="24" customFormat="1"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</row>
    <row r="524" spans="16:131" s="24" customFormat="1"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</row>
    <row r="525" spans="16:131" s="24" customFormat="1"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</row>
    <row r="526" spans="16:131" s="24" customFormat="1"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</row>
    <row r="527" spans="16:131" s="24" customFormat="1"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</row>
    <row r="528" spans="16:131" s="24" customFormat="1"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</row>
    <row r="529" spans="16:131" s="24" customFormat="1"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</row>
    <row r="530" spans="16:131" s="24" customFormat="1"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</row>
    <row r="531" spans="16:131" s="24" customFormat="1"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</row>
    <row r="532" spans="16:131" s="24" customFormat="1"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</row>
    <row r="533" spans="16:131" s="24" customFormat="1"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</row>
    <row r="534" spans="16:131" s="24" customFormat="1"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</row>
    <row r="535" spans="16:131" s="24" customFormat="1"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</row>
    <row r="536" spans="16:131" s="24" customFormat="1"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</row>
    <row r="537" spans="16:131" s="24" customFormat="1"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</row>
    <row r="538" spans="16:131" s="24" customFormat="1"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</row>
    <row r="539" spans="16:131" s="24" customFormat="1"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</row>
    <row r="540" spans="16:131" s="24" customFormat="1"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</row>
    <row r="541" spans="16:131" s="24" customFormat="1"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</row>
    <row r="542" spans="16:131" s="24" customFormat="1"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</row>
    <row r="543" spans="16:131" s="24" customFormat="1"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</row>
    <row r="544" spans="16:131" s="24" customFormat="1"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</row>
    <row r="545" spans="16:131" s="24" customFormat="1"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</row>
    <row r="546" spans="16:131" s="24" customFormat="1"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</row>
    <row r="547" spans="16:131" s="24" customFormat="1"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</row>
    <row r="548" spans="16:131" s="24" customFormat="1"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</row>
    <row r="549" spans="16:131" s="24" customFormat="1"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</row>
    <row r="550" spans="16:131" s="24" customFormat="1"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</row>
    <row r="551" spans="16:131" s="24" customFormat="1"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</row>
    <row r="552" spans="16:131" s="24" customFormat="1"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</row>
    <row r="553" spans="16:131" s="24" customFormat="1"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</row>
    <row r="554" spans="16:131" s="24" customFormat="1"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</row>
    <row r="555" spans="16:131" s="24" customFormat="1"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</row>
    <row r="556" spans="16:131" s="24" customFormat="1"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</row>
    <row r="557" spans="16:131" s="24" customFormat="1"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</row>
    <row r="558" spans="16:131" s="24" customFormat="1"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</row>
    <row r="559" spans="16:131" s="24" customFormat="1"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</row>
    <row r="560" spans="16:131" s="24" customFormat="1"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</row>
    <row r="561" spans="16:131" s="24" customFormat="1"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</row>
    <row r="562" spans="16:131" s="24" customFormat="1"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</row>
    <row r="563" spans="16:131" s="24" customFormat="1"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</row>
    <row r="564" spans="16:131" s="24" customFormat="1"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</row>
    <row r="565" spans="16:131" s="24" customFormat="1"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</row>
    <row r="566" spans="16:131" s="24" customFormat="1"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</row>
    <row r="567" spans="16:131" s="24" customFormat="1"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</row>
    <row r="568" spans="16:131" s="24" customFormat="1"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</row>
    <row r="569" spans="16:131" s="24" customFormat="1"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</row>
    <row r="570" spans="16:131" s="24" customFormat="1"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</row>
    <row r="571" spans="16:131" s="24" customFormat="1"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</row>
    <row r="572" spans="16:131" s="24" customFormat="1"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</row>
    <row r="573" spans="16:131" s="24" customFormat="1"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</row>
    <row r="574" spans="16:131" s="24" customFormat="1"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</row>
    <row r="575" spans="16:131" s="24" customFormat="1"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</row>
    <row r="576" spans="16:131" s="24" customFormat="1"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</row>
    <row r="577" spans="16:131" s="24" customFormat="1"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</row>
    <row r="578" spans="16:131" s="24" customFormat="1"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</row>
    <row r="579" spans="16:131" s="24" customFormat="1"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</row>
    <row r="580" spans="16:131" s="24" customFormat="1"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</row>
    <row r="581" spans="16:131" s="24" customFormat="1"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</row>
    <row r="582" spans="16:131" s="24" customFormat="1"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</row>
    <row r="583" spans="16:131" s="24" customFormat="1"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</row>
    <row r="584" spans="16:131" s="24" customFormat="1"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</row>
    <row r="585" spans="16:131" s="24" customFormat="1"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</row>
    <row r="586" spans="16:131" s="24" customFormat="1"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</row>
    <row r="587" spans="16:131" s="24" customFormat="1"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</row>
    <row r="588" spans="16:131" s="24" customFormat="1"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</row>
    <row r="589" spans="16:131" s="24" customFormat="1"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</row>
    <row r="590" spans="16:131" s="24" customFormat="1"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</row>
    <row r="591" spans="16:131" s="24" customFormat="1"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</row>
    <row r="592" spans="16:131" s="24" customFormat="1"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</row>
    <row r="593" spans="16:131" s="24" customFormat="1"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</row>
    <row r="594" spans="16:131" s="24" customFormat="1"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</row>
    <row r="595" spans="16:131" s="24" customFormat="1"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</row>
    <row r="596" spans="16:131" s="24" customFormat="1"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</row>
    <row r="597" spans="16:131" s="24" customFormat="1"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</row>
    <row r="598" spans="16:131" s="24" customFormat="1"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</row>
    <row r="599" spans="16:131" s="24" customFormat="1"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</row>
    <row r="600" spans="16:131" s="24" customFormat="1"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</row>
    <row r="601" spans="16:131" s="24" customFormat="1"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</row>
    <row r="602" spans="16:131" s="24" customFormat="1"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</row>
    <row r="603" spans="16:131" s="24" customFormat="1"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</row>
    <row r="604" spans="16:131" s="24" customFormat="1"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</row>
    <row r="605" spans="16:131" s="24" customFormat="1"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</row>
    <row r="606" spans="16:131" s="24" customFormat="1"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</row>
    <row r="607" spans="16:131" s="24" customFormat="1"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</row>
    <row r="608" spans="16:131" s="24" customFormat="1"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</row>
    <row r="609" spans="16:131" s="24" customFormat="1"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</row>
    <row r="610" spans="16:131" s="24" customFormat="1"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</row>
    <row r="611" spans="16:131" s="24" customFormat="1"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</row>
    <row r="612" spans="16:131" s="24" customFormat="1"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</row>
    <row r="613" spans="16:131" s="24" customFormat="1"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</row>
    <row r="614" spans="16:131" s="24" customFormat="1"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</row>
    <row r="615" spans="16:131" s="24" customFormat="1"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</row>
    <row r="616" spans="16:131" s="24" customFormat="1"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</row>
    <row r="617" spans="16:131" s="24" customFormat="1"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</row>
    <row r="618" spans="16:131" s="24" customFormat="1"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</row>
    <row r="619" spans="16:131" s="24" customFormat="1"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</row>
    <row r="620" spans="16:131" s="24" customFormat="1"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</row>
    <row r="621" spans="16:131" s="24" customFormat="1"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</row>
    <row r="622" spans="16:131" s="24" customFormat="1"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</row>
    <row r="623" spans="16:131" s="24" customFormat="1"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</row>
    <row r="624" spans="16:131" s="24" customFormat="1"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</row>
    <row r="625" spans="16:131" s="24" customFormat="1"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</row>
    <row r="626" spans="16:131" s="24" customFormat="1"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</row>
    <row r="627" spans="16:131" s="24" customFormat="1"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</row>
    <row r="628" spans="16:131" s="24" customFormat="1"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</row>
    <row r="629" spans="16:131" s="24" customFormat="1"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</row>
    <row r="630" spans="16:131" s="24" customFormat="1"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</row>
    <row r="631" spans="16:131" s="24" customFormat="1"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</row>
    <row r="632" spans="16:131" s="24" customFormat="1"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</row>
    <row r="633" spans="16:131" s="24" customFormat="1"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</row>
    <row r="634" spans="16:131" s="24" customFormat="1"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</row>
    <row r="635" spans="16:131" s="24" customFormat="1"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</row>
    <row r="636" spans="16:131" s="24" customFormat="1"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</row>
    <row r="637" spans="16:131" s="24" customFormat="1"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</row>
    <row r="638" spans="16:131" s="24" customFormat="1"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</row>
    <row r="639" spans="16:131" s="24" customFormat="1"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</row>
    <row r="640" spans="16:131" s="24" customFormat="1"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</row>
    <row r="641" spans="16:131" s="24" customFormat="1"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</row>
    <row r="642" spans="16:131" s="24" customFormat="1"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</row>
    <row r="643" spans="16:131" s="24" customFormat="1"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</row>
    <row r="644" spans="16:131" s="24" customFormat="1"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</row>
    <row r="645" spans="16:131" s="24" customFormat="1"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</row>
    <row r="646" spans="16:131" s="24" customFormat="1"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</row>
    <row r="647" spans="16:131" s="24" customFormat="1"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</row>
    <row r="648" spans="16:131" s="24" customFormat="1"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</row>
    <row r="649" spans="16:131" s="24" customFormat="1"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</row>
    <row r="650" spans="16:131" s="24" customFormat="1"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</row>
    <row r="651" spans="16:131" s="24" customFormat="1"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</row>
    <row r="652" spans="16:131" s="24" customFormat="1"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</row>
    <row r="653" spans="16:131" s="24" customFormat="1"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</row>
    <row r="654" spans="16:131" s="24" customFormat="1"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</row>
    <row r="655" spans="16:131" s="24" customFormat="1"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</row>
    <row r="656" spans="16:131" s="24" customFormat="1"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</row>
    <row r="657" spans="16:131" s="24" customFormat="1"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</row>
    <row r="658" spans="16:131" s="24" customFormat="1"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</row>
    <row r="659" spans="16:131" s="24" customFormat="1"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</row>
    <row r="660" spans="16:131" s="24" customFormat="1"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</row>
    <row r="661" spans="16:131" s="24" customFormat="1"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</row>
    <row r="662" spans="16:131" s="24" customFormat="1"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</row>
    <row r="663" spans="16:131" s="24" customFormat="1"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</row>
    <row r="664" spans="16:131" s="24" customFormat="1"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</row>
    <row r="665" spans="16:131" s="24" customFormat="1"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</row>
    <row r="666" spans="16:131" s="24" customFormat="1"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</row>
    <row r="667" spans="16:131" s="24" customFormat="1"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</row>
    <row r="668" spans="16:131" s="24" customFormat="1"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</row>
    <row r="669" spans="16:131" s="24" customFormat="1"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</row>
    <row r="670" spans="16:131" s="24" customFormat="1"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</row>
    <row r="671" spans="16:131" s="24" customFormat="1"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</row>
    <row r="672" spans="16:131" s="24" customFormat="1"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</row>
    <row r="673" spans="16:131" s="24" customFormat="1"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</row>
    <row r="674" spans="16:131" s="24" customFormat="1"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</row>
    <row r="675" spans="16:131" s="24" customFormat="1"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</row>
    <row r="676" spans="16:131" s="24" customFormat="1"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</row>
    <row r="677" spans="16:131" s="24" customFormat="1"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</row>
    <row r="678" spans="16:131" s="24" customFormat="1"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</row>
    <row r="679" spans="16:131" s="24" customFormat="1"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</row>
    <row r="680" spans="16:131" s="24" customFormat="1"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</row>
    <row r="681" spans="16:131" s="24" customFormat="1"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</row>
    <row r="682" spans="16:131" s="24" customFormat="1"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</row>
    <row r="683" spans="16:131" s="24" customFormat="1"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</row>
    <row r="684" spans="16:131" s="24" customFormat="1"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</row>
    <row r="685" spans="16:131" s="24" customFormat="1"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</row>
    <row r="686" spans="16:131" s="24" customFormat="1"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</row>
    <row r="687" spans="16:131" s="24" customFormat="1"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</row>
    <row r="688" spans="16:131" s="24" customFormat="1"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</row>
    <row r="689" spans="16:131" s="24" customFormat="1"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</row>
    <row r="690" spans="16:131" s="24" customFormat="1"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</row>
    <row r="691" spans="16:131" s="24" customFormat="1"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</row>
    <row r="692" spans="16:131" s="24" customFormat="1"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</row>
    <row r="693" spans="16:131" s="24" customFormat="1"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</row>
    <row r="694" spans="16:131" s="24" customFormat="1"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</row>
    <row r="695" spans="16:131" s="24" customFormat="1"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</row>
    <row r="696" spans="16:131" s="24" customFormat="1"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</row>
    <row r="697" spans="16:131" s="24" customFormat="1"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</row>
    <row r="698" spans="16:131" s="24" customFormat="1"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</row>
    <row r="699" spans="16:131" s="24" customFormat="1"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</row>
    <row r="700" spans="16:131" s="24" customFormat="1"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</row>
    <row r="701" spans="16:131" s="24" customFormat="1"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</row>
    <row r="702" spans="16:131" s="24" customFormat="1"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</row>
    <row r="703" spans="16:131" s="24" customFormat="1"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</row>
    <row r="704" spans="16:131" s="24" customFormat="1"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</row>
    <row r="705" spans="16:131" s="24" customFormat="1"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</row>
    <row r="706" spans="16:131" s="24" customFormat="1"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</row>
    <row r="707" spans="16:131" s="24" customFormat="1"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</row>
    <row r="708" spans="16:131" s="24" customFormat="1"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</row>
    <row r="709" spans="16:131" s="24" customFormat="1"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</row>
    <row r="710" spans="16:131" s="24" customFormat="1"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</row>
    <row r="711" spans="16:131" s="24" customFormat="1"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</row>
    <row r="712" spans="16:131" s="24" customFormat="1"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</row>
    <row r="713" spans="16:131" s="24" customFormat="1"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</row>
    <row r="714" spans="16:131" s="24" customFormat="1"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</row>
    <row r="715" spans="16:131" s="24" customFormat="1"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</row>
    <row r="716" spans="16:131" s="24" customFormat="1"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</row>
    <row r="717" spans="16:131" s="24" customFormat="1"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</row>
    <row r="718" spans="16:131" s="24" customFormat="1"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</row>
    <row r="719" spans="16:131" s="24" customFormat="1"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</row>
    <row r="720" spans="16:131" s="24" customFormat="1"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</row>
    <row r="721" spans="16:131" s="24" customFormat="1"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</row>
    <row r="722" spans="16:131" s="24" customFormat="1"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</row>
    <row r="723" spans="16:131" s="24" customFormat="1"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</row>
    <row r="724" spans="16:131" s="24" customFormat="1"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</row>
    <row r="725" spans="16:131" s="24" customFormat="1">
      <c r="P725" s="23"/>
      <c r="Q725" s="23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5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</row>
    <row r="726" spans="16:131" s="24" customFormat="1">
      <c r="P726" s="23"/>
      <c r="Q726" s="23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5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</row>
    <row r="727" spans="16:131" s="24" customFormat="1">
      <c r="P727" s="23"/>
      <c r="Q727" s="23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5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</row>
    <row r="728" spans="16:131" s="24" customFormat="1">
      <c r="P728" s="23"/>
      <c r="Q728" s="23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5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</row>
  </sheetData>
  <mergeCells count="23">
    <mergeCell ref="B14:C14"/>
    <mergeCell ref="B2:C2"/>
    <mergeCell ref="E2:N2"/>
    <mergeCell ref="B4:N4"/>
    <mergeCell ref="B5:C5"/>
    <mergeCell ref="E5:H5"/>
    <mergeCell ref="B6:C6"/>
    <mergeCell ref="Z29:AD29"/>
    <mergeCell ref="AF29:AG29"/>
    <mergeCell ref="P34:AG34"/>
    <mergeCell ref="P26:Q26"/>
    <mergeCell ref="R26:AG26"/>
    <mergeCell ref="P28:Y28"/>
    <mergeCell ref="P29:W29"/>
    <mergeCell ref="P30:Q30"/>
    <mergeCell ref="R30:S30"/>
    <mergeCell ref="V30:W30"/>
    <mergeCell ref="T30:U30"/>
    <mergeCell ref="X29:Y29"/>
    <mergeCell ref="X30:Y30"/>
    <mergeCell ref="P27:AG27"/>
    <mergeCell ref="Z30:AD30"/>
    <mergeCell ref="AF30:AG30"/>
  </mergeCells>
  <printOptions horizontalCentered="1"/>
  <pageMargins left="7.874015748031496E-2" right="7.874015748031496E-2" top="0.59055118110236227" bottom="0.59055118110236227" header="0.31496062992125984" footer="0.31496062992125984"/>
  <pageSetup paperSize="9" scale="52" orientation="landscape" r:id="rId1"/>
  <headerFooter>
    <oddHeader>&amp;R&amp;P / &amp;N</oddHeader>
  </headerFooter>
  <ignoredErrors>
    <ignoredError sqref="J10:K10 B2 E2 P26 R26 J12:N14 J11:K11 M11:N11 M10:N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BO66"/>
  <sheetViews>
    <sheetView zoomScale="80" zoomScaleNormal="80" zoomScaleSheetLayoutView="80" workbookViewId="0">
      <pane ySplit="9" topLeftCell="A10" activePane="bottomLeft" state="frozen"/>
      <selection activeCell="B34" sqref="B34:B35"/>
      <selection pane="bottomLeft" activeCell="C6" sqref="C6:E6"/>
    </sheetView>
  </sheetViews>
  <sheetFormatPr baseColWidth="10" defaultColWidth="11.33203125" defaultRowHeight="14.4"/>
  <cols>
    <col min="1" max="1" width="3.6640625" style="88" customWidth="1"/>
    <col min="2" max="2" width="19.109375" style="88" customWidth="1"/>
    <col min="3" max="3" width="49.33203125" style="88" customWidth="1"/>
    <col min="4" max="4" width="19.88671875" style="88" customWidth="1"/>
    <col min="5" max="5" width="54.5546875" style="88" customWidth="1"/>
    <col min="6" max="8" width="15" style="88" customWidth="1"/>
    <col min="9" max="9" width="11.6640625" style="88" customWidth="1"/>
    <col min="10" max="10" width="19.44140625" style="88" bestFit="1" customWidth="1"/>
    <col min="11" max="11" width="11.5546875" style="88" customWidth="1"/>
    <col min="12" max="14" width="15.33203125" style="88" customWidth="1"/>
    <col min="15" max="15" width="18.33203125" style="88" customWidth="1"/>
    <col min="16" max="16" width="15.88671875" style="88" customWidth="1"/>
    <col min="17" max="17" width="8.44140625" style="88" customWidth="1"/>
    <col min="18" max="16384" width="11.33203125" style="88"/>
  </cols>
  <sheetData>
    <row r="1" spans="1:67" ht="15" thickBot="1">
      <c r="O1" s="10"/>
      <c r="P1" s="10"/>
    </row>
    <row r="2" spans="1:67" s="129" customFormat="1" ht="77.25" customHeight="1" thickBot="1">
      <c r="A2" s="127"/>
      <c r="B2" s="165" t="str">
        <f>+'Indicacions prèvies'!B2</f>
        <v>EXPD. CLILAB
2025/06</v>
      </c>
      <c r="C2" s="293" t="str">
        <f>+'CLILAB 2025-06. Lot 2.CLIAPMAT'!E2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</row>
    <row r="3" spans="1:67" s="25" customFormat="1" ht="6.9" customHeight="1" thickBo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</row>
    <row r="4" spans="1:67" s="25" customFormat="1" ht="27.15" customHeight="1">
      <c r="A4" s="24"/>
      <c r="B4" s="296" t="s">
        <v>84</v>
      </c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8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</row>
    <row r="5" spans="1:67" s="25" customFormat="1" ht="27.15" customHeight="1">
      <c r="A5" s="24"/>
      <c r="B5" s="299" t="s">
        <v>27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</row>
    <row r="6" spans="1:67" s="131" customFormat="1" ht="20.100000000000001" customHeight="1">
      <c r="A6" s="22"/>
      <c r="B6" s="166" t="s">
        <v>0</v>
      </c>
      <c r="C6" s="290"/>
      <c r="D6" s="291"/>
      <c r="E6" s="292"/>
      <c r="F6" s="167"/>
      <c r="G6" s="168"/>
      <c r="H6" s="168"/>
      <c r="I6" s="168"/>
      <c r="J6" s="168"/>
      <c r="K6" s="168"/>
      <c r="L6" s="168"/>
      <c r="M6" s="168"/>
      <c r="N6" s="169"/>
      <c r="O6" s="169"/>
      <c r="P6" s="169"/>
      <c r="Q6" s="17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</row>
    <row r="7" spans="1:67" s="131" customFormat="1" ht="20.100000000000001" customHeight="1" thickBot="1">
      <c r="A7" s="22"/>
      <c r="B7" s="171" t="s">
        <v>1</v>
      </c>
      <c r="C7" s="172"/>
      <c r="D7" s="173"/>
      <c r="E7" s="173"/>
      <c r="F7" s="174"/>
      <c r="G7" s="174"/>
      <c r="H7" s="174"/>
      <c r="I7" s="174"/>
      <c r="J7" s="174"/>
      <c r="K7" s="175" t="s">
        <v>2</v>
      </c>
      <c r="L7" s="176">
        <v>4</v>
      </c>
      <c r="M7" s="177" t="s">
        <v>3</v>
      </c>
      <c r="N7" s="178">
        <v>1</v>
      </c>
      <c r="O7" s="179"/>
      <c r="P7" s="180"/>
      <c r="Q7" s="181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</row>
    <row r="8" spans="1:67" s="5" customFormat="1" ht="1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 spans="1:67" ht="81.75" customHeight="1" thickBot="1">
      <c r="B9" s="182" t="s">
        <v>38</v>
      </c>
      <c r="C9" s="183" t="s">
        <v>41</v>
      </c>
      <c r="D9" s="184" t="s">
        <v>43</v>
      </c>
      <c r="E9" s="184" t="s">
        <v>42</v>
      </c>
      <c r="F9" s="184" t="s">
        <v>44</v>
      </c>
      <c r="G9" s="185" t="s">
        <v>117</v>
      </c>
      <c r="H9" s="185" t="s">
        <v>118</v>
      </c>
      <c r="I9" s="185" t="s">
        <v>119</v>
      </c>
      <c r="J9" s="184" t="s">
        <v>45</v>
      </c>
      <c r="K9" s="184" t="s">
        <v>46</v>
      </c>
      <c r="L9" s="184" t="s">
        <v>47</v>
      </c>
      <c r="M9" s="184" t="s">
        <v>120</v>
      </c>
      <c r="N9" s="184" t="s">
        <v>121</v>
      </c>
      <c r="O9" s="186" t="s">
        <v>122</v>
      </c>
      <c r="P9" s="186" t="s">
        <v>123</v>
      </c>
      <c r="Q9" s="187" t="s">
        <v>124</v>
      </c>
      <c r="R9" s="188" t="s">
        <v>11</v>
      </c>
    </row>
    <row r="10" spans="1:67" ht="5.0999999999999996" customHeight="1" thickBot="1">
      <c r="B10" s="1"/>
      <c r="C10" s="1"/>
      <c r="D10" s="1"/>
      <c r="E10" s="1"/>
      <c r="F10" s="1"/>
      <c r="G10" s="1"/>
      <c r="H10" s="1"/>
      <c r="M10" s="11"/>
      <c r="N10" s="15"/>
      <c r="O10" s="1"/>
      <c r="P10" s="1"/>
    </row>
    <row r="11" spans="1:67" ht="15" customHeight="1">
      <c r="B11" s="132"/>
      <c r="C11" s="133"/>
      <c r="D11" s="134"/>
      <c r="E11" s="134"/>
      <c r="F11" s="134"/>
      <c r="G11" s="134"/>
      <c r="H11" s="134"/>
      <c r="I11" s="250"/>
      <c r="J11" s="251"/>
      <c r="K11" s="252"/>
      <c r="L11" s="252"/>
      <c r="M11" s="253"/>
      <c r="N11" s="253"/>
      <c r="O11" s="253"/>
      <c r="P11" s="254"/>
      <c r="Q11" s="255"/>
      <c r="R11" s="256"/>
    </row>
    <row r="12" spans="1:67" ht="15" customHeight="1">
      <c r="B12" s="135"/>
      <c r="C12" s="136"/>
      <c r="D12" s="137"/>
      <c r="E12" s="138"/>
      <c r="F12" s="138"/>
      <c r="G12" s="138"/>
      <c r="H12" s="138"/>
      <c r="I12" s="257"/>
      <c r="J12" s="258"/>
      <c r="K12" s="259"/>
      <c r="L12" s="259"/>
      <c r="M12" s="260"/>
      <c r="N12" s="260"/>
      <c r="O12" s="260"/>
      <c r="P12" s="261"/>
      <c r="Q12" s="262"/>
      <c r="R12" s="263"/>
    </row>
    <row r="13" spans="1:67" ht="15" customHeight="1">
      <c r="B13" s="135"/>
      <c r="C13" s="136"/>
      <c r="D13" s="137"/>
      <c r="E13" s="138"/>
      <c r="F13" s="138"/>
      <c r="G13" s="138"/>
      <c r="H13" s="138"/>
      <c r="I13" s="257"/>
      <c r="J13" s="258"/>
      <c r="K13" s="259"/>
      <c r="L13" s="259"/>
      <c r="M13" s="260"/>
      <c r="N13" s="260"/>
      <c r="O13" s="260"/>
      <c r="P13" s="261"/>
      <c r="Q13" s="262"/>
      <c r="R13" s="263"/>
    </row>
    <row r="14" spans="1:67" ht="15" customHeight="1">
      <c r="B14" s="135"/>
      <c r="C14" s="136"/>
      <c r="D14" s="137"/>
      <c r="E14" s="138"/>
      <c r="F14" s="138"/>
      <c r="G14" s="138"/>
      <c r="H14" s="138"/>
      <c r="I14" s="264"/>
      <c r="J14" s="265"/>
      <c r="K14" s="259"/>
      <c r="L14" s="259"/>
      <c r="M14" s="260"/>
      <c r="N14" s="260"/>
      <c r="O14" s="260"/>
      <c r="P14" s="261"/>
      <c r="Q14" s="262"/>
      <c r="R14" s="263"/>
    </row>
    <row r="15" spans="1:67" ht="15" customHeight="1">
      <c r="B15" s="135"/>
      <c r="C15" s="136"/>
      <c r="D15" s="137"/>
      <c r="E15" s="138"/>
      <c r="F15" s="138"/>
      <c r="G15" s="138"/>
      <c r="H15" s="138"/>
      <c r="I15" s="257"/>
      <c r="J15" s="258"/>
      <c r="K15" s="259"/>
      <c r="L15" s="259"/>
      <c r="M15" s="260"/>
      <c r="N15" s="260"/>
      <c r="O15" s="260"/>
      <c r="P15" s="261"/>
      <c r="Q15" s="262"/>
      <c r="R15" s="263"/>
    </row>
    <row r="16" spans="1:67" ht="15" customHeight="1">
      <c r="B16" s="135"/>
      <c r="C16" s="136"/>
      <c r="D16" s="137"/>
      <c r="E16" s="138"/>
      <c r="F16" s="138"/>
      <c r="G16" s="138"/>
      <c r="H16" s="138"/>
      <c r="I16" s="257"/>
      <c r="J16" s="258"/>
      <c r="K16" s="259"/>
      <c r="L16" s="259"/>
      <c r="M16" s="260"/>
      <c r="N16" s="260"/>
      <c r="O16" s="260"/>
      <c r="P16" s="261"/>
      <c r="Q16" s="262"/>
      <c r="R16" s="263"/>
    </row>
    <row r="17" spans="2:18" ht="15" customHeight="1">
      <c r="B17" s="135"/>
      <c r="C17" s="136"/>
      <c r="D17" s="137"/>
      <c r="E17" s="138"/>
      <c r="F17" s="138"/>
      <c r="G17" s="138"/>
      <c r="H17" s="138"/>
      <c r="I17" s="257"/>
      <c r="J17" s="258"/>
      <c r="K17" s="259"/>
      <c r="L17" s="259"/>
      <c r="M17" s="260"/>
      <c r="N17" s="260"/>
      <c r="O17" s="260"/>
      <c r="P17" s="261"/>
      <c r="Q17" s="262"/>
      <c r="R17" s="263"/>
    </row>
    <row r="18" spans="2:18" ht="15" customHeight="1">
      <c r="B18" s="135"/>
      <c r="C18" s="136"/>
      <c r="D18" s="137"/>
      <c r="E18" s="138"/>
      <c r="F18" s="138"/>
      <c r="G18" s="138"/>
      <c r="H18" s="138"/>
      <c r="I18" s="257"/>
      <c r="J18" s="258"/>
      <c r="K18" s="259"/>
      <c r="L18" s="259"/>
      <c r="M18" s="260"/>
      <c r="N18" s="260"/>
      <c r="O18" s="260"/>
      <c r="P18" s="261"/>
      <c r="Q18" s="262"/>
      <c r="R18" s="263"/>
    </row>
    <row r="19" spans="2:18" ht="15" customHeight="1">
      <c r="B19" s="135"/>
      <c r="C19" s="136"/>
      <c r="D19" s="137"/>
      <c r="E19" s="138"/>
      <c r="F19" s="138"/>
      <c r="G19" s="138"/>
      <c r="H19" s="138"/>
      <c r="I19" s="257"/>
      <c r="J19" s="258"/>
      <c r="K19" s="259"/>
      <c r="L19" s="259"/>
      <c r="M19" s="260"/>
      <c r="N19" s="260"/>
      <c r="O19" s="260"/>
      <c r="P19" s="261"/>
      <c r="Q19" s="262"/>
      <c r="R19" s="263"/>
    </row>
    <row r="20" spans="2:18" ht="15" customHeight="1">
      <c r="B20" s="135"/>
      <c r="C20" s="136"/>
      <c r="D20" s="137"/>
      <c r="E20" s="138"/>
      <c r="F20" s="138"/>
      <c r="G20" s="138"/>
      <c r="H20" s="138"/>
      <c r="I20" s="257"/>
      <c r="J20" s="258"/>
      <c r="K20" s="259"/>
      <c r="L20" s="259"/>
      <c r="M20" s="260"/>
      <c r="N20" s="260"/>
      <c r="O20" s="260"/>
      <c r="P20" s="261"/>
      <c r="Q20" s="262"/>
      <c r="R20" s="263"/>
    </row>
    <row r="21" spans="2:18" ht="15" customHeight="1">
      <c r="B21" s="135"/>
      <c r="C21" s="136"/>
      <c r="D21" s="137"/>
      <c r="E21" s="138"/>
      <c r="F21" s="138"/>
      <c r="G21" s="138"/>
      <c r="H21" s="138"/>
      <c r="I21" s="266"/>
      <c r="J21" s="258"/>
      <c r="K21" s="259"/>
      <c r="L21" s="259"/>
      <c r="M21" s="260"/>
      <c r="N21" s="260"/>
      <c r="O21" s="260"/>
      <c r="P21" s="261"/>
      <c r="Q21" s="262"/>
      <c r="R21" s="263"/>
    </row>
    <row r="22" spans="2:18" ht="15" customHeight="1">
      <c r="B22" s="135"/>
      <c r="C22" s="136"/>
      <c r="D22" s="137"/>
      <c r="E22" s="138"/>
      <c r="F22" s="138"/>
      <c r="G22" s="138"/>
      <c r="H22" s="138"/>
      <c r="I22" s="266"/>
      <c r="J22" s="258"/>
      <c r="K22" s="259"/>
      <c r="L22" s="259"/>
      <c r="M22" s="260"/>
      <c r="N22" s="260"/>
      <c r="O22" s="260"/>
      <c r="P22" s="261"/>
      <c r="Q22" s="262"/>
      <c r="R22" s="263"/>
    </row>
    <row r="23" spans="2:18" ht="15" customHeight="1">
      <c r="B23" s="135"/>
      <c r="C23" s="136"/>
      <c r="D23" s="137"/>
      <c r="E23" s="138"/>
      <c r="F23" s="138"/>
      <c r="G23" s="138"/>
      <c r="H23" s="138"/>
      <c r="I23" s="257"/>
      <c r="J23" s="258"/>
      <c r="K23" s="259"/>
      <c r="L23" s="259"/>
      <c r="M23" s="260"/>
      <c r="N23" s="260"/>
      <c r="O23" s="260"/>
      <c r="P23" s="261"/>
      <c r="Q23" s="262"/>
      <c r="R23" s="263"/>
    </row>
    <row r="24" spans="2:18" ht="15" customHeight="1">
      <c r="B24" s="135"/>
      <c r="C24" s="136"/>
      <c r="D24" s="137"/>
      <c r="E24" s="138"/>
      <c r="F24" s="138"/>
      <c r="G24" s="138"/>
      <c r="H24" s="138"/>
      <c r="I24" s="267"/>
      <c r="J24" s="268"/>
      <c r="K24" s="269"/>
      <c r="L24" s="269"/>
      <c r="M24" s="270"/>
      <c r="N24" s="270"/>
      <c r="O24" s="270"/>
      <c r="P24" s="271"/>
      <c r="Q24" s="272"/>
      <c r="R24" s="273"/>
    </row>
    <row r="25" spans="2:18" ht="15" customHeight="1">
      <c r="B25" s="135"/>
      <c r="C25" s="136"/>
      <c r="D25" s="137"/>
      <c r="E25" s="138"/>
      <c r="F25" s="138"/>
      <c r="G25" s="138"/>
      <c r="H25" s="138"/>
      <c r="I25" s="266"/>
      <c r="J25" s="258"/>
      <c r="K25" s="259"/>
      <c r="L25" s="259"/>
      <c r="M25" s="260"/>
      <c r="N25" s="260"/>
      <c r="O25" s="260"/>
      <c r="P25" s="261"/>
      <c r="Q25" s="262"/>
      <c r="R25" s="263"/>
    </row>
    <row r="26" spans="2:18" ht="15" customHeight="1">
      <c r="B26" s="135"/>
      <c r="C26" s="136"/>
      <c r="D26" s="137"/>
      <c r="E26" s="138"/>
      <c r="F26" s="138"/>
      <c r="G26" s="138"/>
      <c r="H26" s="138"/>
      <c r="I26" s="257"/>
      <c r="J26" s="258"/>
      <c r="K26" s="259"/>
      <c r="L26" s="259"/>
      <c r="M26" s="260"/>
      <c r="N26" s="260"/>
      <c r="O26" s="260"/>
      <c r="P26" s="261"/>
      <c r="Q26" s="262"/>
      <c r="R26" s="263"/>
    </row>
    <row r="27" spans="2:18" ht="15" customHeight="1">
      <c r="B27" s="135"/>
      <c r="C27" s="136"/>
      <c r="D27" s="137"/>
      <c r="E27" s="138"/>
      <c r="F27" s="138"/>
      <c r="G27" s="138"/>
      <c r="H27" s="138"/>
      <c r="I27" s="257"/>
      <c r="J27" s="258"/>
      <c r="K27" s="259"/>
      <c r="L27" s="259"/>
      <c r="M27" s="260"/>
      <c r="N27" s="260"/>
      <c r="O27" s="260"/>
      <c r="P27" s="261"/>
      <c r="Q27" s="262"/>
      <c r="R27" s="263"/>
    </row>
    <row r="28" spans="2:18" ht="15" customHeight="1">
      <c r="B28" s="135"/>
      <c r="C28" s="136"/>
      <c r="D28" s="137"/>
      <c r="E28" s="138"/>
      <c r="F28" s="138"/>
      <c r="G28" s="138"/>
      <c r="H28" s="138"/>
      <c r="I28" s="257"/>
      <c r="J28" s="258"/>
      <c r="K28" s="259"/>
      <c r="L28" s="259"/>
      <c r="M28" s="260"/>
      <c r="N28" s="260"/>
      <c r="O28" s="260"/>
      <c r="P28" s="261"/>
      <c r="Q28" s="262"/>
      <c r="R28" s="263"/>
    </row>
    <row r="29" spans="2:18" ht="15" customHeight="1">
      <c r="B29" s="135"/>
      <c r="C29" s="136"/>
      <c r="D29" s="137"/>
      <c r="E29" s="138"/>
      <c r="F29" s="138"/>
      <c r="G29" s="138"/>
      <c r="H29" s="138"/>
      <c r="I29" s="266"/>
      <c r="J29" s="258"/>
      <c r="K29" s="259"/>
      <c r="L29" s="259"/>
      <c r="M29" s="260"/>
      <c r="N29" s="260"/>
      <c r="O29" s="260"/>
      <c r="P29" s="261"/>
      <c r="Q29" s="262"/>
      <c r="R29" s="263"/>
    </row>
    <row r="30" spans="2:18" ht="15" customHeight="1">
      <c r="B30" s="135"/>
      <c r="C30" s="136"/>
      <c r="D30" s="137"/>
      <c r="E30" s="138"/>
      <c r="F30" s="138"/>
      <c r="G30" s="138"/>
      <c r="H30" s="138"/>
      <c r="I30" s="257"/>
      <c r="J30" s="258"/>
      <c r="K30" s="259"/>
      <c r="L30" s="259"/>
      <c r="M30" s="260"/>
      <c r="N30" s="260"/>
      <c r="O30" s="260"/>
      <c r="P30" s="261"/>
      <c r="Q30" s="262"/>
      <c r="R30" s="263"/>
    </row>
    <row r="31" spans="2:18" ht="15" customHeight="1">
      <c r="B31" s="135"/>
      <c r="C31" s="136"/>
      <c r="D31" s="137"/>
      <c r="E31" s="138"/>
      <c r="F31" s="138"/>
      <c r="G31" s="138"/>
      <c r="H31" s="138"/>
      <c r="I31" s="257"/>
      <c r="J31" s="258"/>
      <c r="K31" s="259"/>
      <c r="L31" s="259"/>
      <c r="M31" s="260"/>
      <c r="N31" s="260"/>
      <c r="O31" s="260"/>
      <c r="P31" s="261"/>
      <c r="Q31" s="262"/>
      <c r="R31" s="263"/>
    </row>
    <row r="32" spans="2:18" ht="15" customHeight="1" thickBot="1">
      <c r="B32" s="139"/>
      <c r="C32" s="140"/>
      <c r="D32" s="141"/>
      <c r="E32" s="142"/>
      <c r="F32" s="142"/>
      <c r="G32" s="142"/>
      <c r="H32" s="142"/>
      <c r="I32" s="274"/>
      <c r="J32" s="275"/>
      <c r="K32" s="276"/>
      <c r="L32" s="276"/>
      <c r="M32" s="277"/>
      <c r="N32" s="277"/>
      <c r="O32" s="277"/>
      <c r="P32" s="278"/>
      <c r="Q32" s="279"/>
      <c r="R32" s="280"/>
    </row>
    <row r="33" spans="2:18" ht="5.0999999999999996" customHeight="1"/>
    <row r="34" spans="2:18" ht="14.4" customHeight="1">
      <c r="B34" s="189"/>
      <c r="C34" s="190" t="s">
        <v>12</v>
      </c>
      <c r="D34" s="305" t="s">
        <v>134</v>
      </c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</row>
    <row r="35" spans="2:18" ht="63.75" customHeight="1" thickBot="1">
      <c r="B35" s="191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</row>
    <row r="36" spans="2:18" ht="15.6" thickTop="1" thickBot="1">
      <c r="B36" s="192"/>
      <c r="C36" s="193"/>
      <c r="D36" s="193"/>
      <c r="E36" s="631"/>
      <c r="F36" s="193"/>
      <c r="G36" s="193"/>
      <c r="H36" s="193"/>
      <c r="I36" s="193"/>
      <c r="J36" s="193"/>
      <c r="K36" s="193"/>
      <c r="L36" s="193"/>
      <c r="M36" s="193"/>
      <c r="N36" s="193"/>
      <c r="O36" s="632"/>
      <c r="P36" s="632"/>
      <c r="Q36" s="633"/>
    </row>
    <row r="37" spans="2:18" ht="15.6" thickTop="1" thickBot="1">
      <c r="B37" s="197" t="s">
        <v>21</v>
      </c>
      <c r="C37" s="198"/>
      <c r="D37" s="199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200"/>
      <c r="P37" s="200"/>
      <c r="Q37" s="201"/>
    </row>
    <row r="38" spans="2:18" ht="5.0999999999999996" customHeight="1" thickTop="1" thickBot="1">
      <c r="B38" s="197"/>
      <c r="C38" s="198"/>
      <c r="D38" s="199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200"/>
      <c r="P38" s="200"/>
      <c r="Q38" s="201"/>
    </row>
    <row r="39" spans="2:18" ht="18" thickTop="1" thickBot="1">
      <c r="B39" s="202" t="s">
        <v>48</v>
      </c>
      <c r="C39" s="198"/>
      <c r="D39" s="199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200"/>
      <c r="P39" s="200"/>
      <c r="Q39" s="201"/>
    </row>
    <row r="40" spans="2:18" ht="15.6" thickTop="1" thickBot="1">
      <c r="B40" s="203" t="s">
        <v>25</v>
      </c>
      <c r="C40" s="204"/>
      <c r="D40" s="205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0"/>
      <c r="P40" s="200"/>
      <c r="Q40" s="201"/>
    </row>
    <row r="41" spans="2:18" ht="18" thickTop="1" thickBot="1">
      <c r="B41" s="202" t="s">
        <v>125</v>
      </c>
      <c r="C41" s="206"/>
      <c r="D41" s="207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8"/>
      <c r="P41" s="208"/>
      <c r="Q41" s="209"/>
    </row>
    <row r="42" spans="2:18" ht="18" thickTop="1" thickBot="1">
      <c r="B42" s="202" t="s">
        <v>126</v>
      </c>
      <c r="C42" s="206"/>
      <c r="D42" s="207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8"/>
      <c r="P42" s="208"/>
      <c r="Q42" s="209"/>
    </row>
    <row r="43" spans="2:18" ht="18" thickTop="1" thickBot="1">
      <c r="B43" s="202" t="s">
        <v>127</v>
      </c>
      <c r="C43" s="206"/>
      <c r="D43" s="207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8"/>
      <c r="P43" s="208"/>
      <c r="Q43" s="209"/>
    </row>
    <row r="44" spans="2:18" ht="18" thickTop="1" thickBot="1">
      <c r="B44" s="202" t="s">
        <v>128</v>
      </c>
      <c r="C44" s="206"/>
      <c r="D44" s="207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8"/>
      <c r="P44" s="208"/>
      <c r="Q44" s="209"/>
    </row>
    <row r="45" spans="2:18" ht="18" thickTop="1" thickBot="1">
      <c r="B45" s="202" t="s">
        <v>129</v>
      </c>
      <c r="C45" s="206"/>
      <c r="D45" s="207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8"/>
      <c r="P45" s="208"/>
      <c r="Q45" s="209"/>
    </row>
    <row r="46" spans="2:18" ht="15.6" thickTop="1" thickBot="1">
      <c r="B46" s="210"/>
      <c r="C46" s="211"/>
      <c r="D46" s="211"/>
      <c r="E46" s="212"/>
      <c r="F46" s="211"/>
      <c r="G46" s="211"/>
      <c r="H46" s="211"/>
      <c r="I46" s="211"/>
      <c r="J46" s="211"/>
      <c r="K46" s="211"/>
      <c r="L46" s="211"/>
      <c r="M46" s="211"/>
      <c r="N46" s="211"/>
      <c r="O46" s="213"/>
      <c r="P46" s="213"/>
      <c r="Q46" s="214"/>
    </row>
    <row r="47" spans="2:18" ht="15" thickTop="1"/>
    <row r="49" spans="4:8" ht="15" thickBot="1"/>
    <row r="50" spans="4:8" ht="42.75" customHeight="1">
      <c r="D50" s="302" t="s">
        <v>49</v>
      </c>
      <c r="E50" s="303"/>
      <c r="F50" s="303"/>
      <c r="G50" s="303"/>
      <c r="H50" s="304"/>
    </row>
    <row r="51" spans="4:8" ht="29.4" thickBot="1">
      <c r="D51" s="215" t="s">
        <v>43</v>
      </c>
      <c r="E51" s="216" t="s">
        <v>50</v>
      </c>
      <c r="F51" s="217" t="s">
        <v>44</v>
      </c>
      <c r="G51" s="217" t="s">
        <v>51</v>
      </c>
      <c r="H51" s="218" t="s">
        <v>52</v>
      </c>
    </row>
    <row r="52" spans="4:8" ht="15.6">
      <c r="D52" s="143"/>
      <c r="E52" s="144"/>
      <c r="F52" s="145"/>
      <c r="G52" s="145"/>
      <c r="H52" s="146"/>
    </row>
    <row r="53" spans="4:8" ht="15.6">
      <c r="D53" s="147"/>
      <c r="E53" s="148"/>
      <c r="F53" s="149"/>
      <c r="G53" s="149"/>
      <c r="H53" s="150"/>
    </row>
    <row r="54" spans="4:8" ht="15.6">
      <c r="D54" s="147"/>
      <c r="E54" s="148"/>
      <c r="F54" s="149"/>
      <c r="G54" s="149"/>
      <c r="H54" s="150"/>
    </row>
    <row r="55" spans="4:8" ht="15.6">
      <c r="D55" s="147"/>
      <c r="E55" s="148"/>
      <c r="F55" s="149"/>
      <c r="G55" s="149"/>
      <c r="H55" s="150"/>
    </row>
    <row r="56" spans="4:8" ht="15.6">
      <c r="D56" s="147"/>
      <c r="E56" s="148"/>
      <c r="F56" s="149"/>
      <c r="G56" s="149"/>
      <c r="H56" s="150"/>
    </row>
    <row r="57" spans="4:8" ht="15.6">
      <c r="D57" s="147"/>
      <c r="E57" s="148"/>
      <c r="F57" s="149"/>
      <c r="G57" s="149"/>
      <c r="H57" s="150"/>
    </row>
    <row r="58" spans="4:8" ht="15.6">
      <c r="D58" s="147"/>
      <c r="E58" s="148"/>
      <c r="F58" s="149"/>
      <c r="G58" s="149"/>
      <c r="H58" s="150"/>
    </row>
    <row r="59" spans="4:8" ht="15.6">
      <c r="D59" s="147"/>
      <c r="E59" s="148"/>
      <c r="F59" s="149"/>
      <c r="G59" s="149"/>
      <c r="H59" s="150"/>
    </row>
    <row r="60" spans="4:8" ht="15.6">
      <c r="D60" s="147"/>
      <c r="E60" s="148"/>
      <c r="F60" s="149"/>
      <c r="G60" s="149"/>
      <c r="H60" s="150"/>
    </row>
    <row r="61" spans="4:8" ht="15.6">
      <c r="D61" s="147"/>
      <c r="E61" s="148"/>
      <c r="F61" s="149"/>
      <c r="G61" s="149"/>
      <c r="H61" s="150"/>
    </row>
    <row r="62" spans="4:8" ht="15.6">
      <c r="D62" s="147"/>
      <c r="E62" s="148"/>
      <c r="F62" s="149"/>
      <c r="G62" s="149"/>
      <c r="H62" s="150"/>
    </row>
    <row r="63" spans="4:8" ht="15.6">
      <c r="D63" s="147"/>
      <c r="E63" s="148"/>
      <c r="F63" s="149"/>
      <c r="G63" s="149"/>
      <c r="H63" s="150"/>
    </row>
    <row r="64" spans="4:8" ht="15.6">
      <c r="D64" s="147"/>
      <c r="E64" s="148"/>
      <c r="F64" s="149"/>
      <c r="G64" s="149"/>
      <c r="H64" s="150"/>
    </row>
    <row r="65" spans="4:8" ht="15.6">
      <c r="D65" s="147"/>
      <c r="E65" s="148"/>
      <c r="F65" s="149"/>
      <c r="G65" s="149"/>
      <c r="H65" s="150"/>
    </row>
    <row r="66" spans="4:8" ht="16.2" thickBot="1">
      <c r="D66" s="151"/>
      <c r="E66" s="152"/>
      <c r="F66" s="153"/>
      <c r="G66" s="153"/>
      <c r="H66" s="154"/>
    </row>
  </sheetData>
  <mergeCells count="6">
    <mergeCell ref="D50:H50"/>
    <mergeCell ref="C2:Q2"/>
    <mergeCell ref="B4:Q4"/>
    <mergeCell ref="B5:Q5"/>
    <mergeCell ref="C6:E6"/>
    <mergeCell ref="D34:R35"/>
  </mergeCells>
  <printOptions horizontalCentered="1"/>
  <pageMargins left="7.874015748031496E-2" right="7.874015748031496E-2" top="0.59055118110236227" bottom="0.59055118110236227" header="0.31496062992125984" footer="0.31496062992125984"/>
  <pageSetup scale="52" orientation="landscape" r:id="rId1"/>
  <headerFooter>
    <oddHeader>&amp;R&amp;P / &amp;N</oddHeader>
  </headerFooter>
  <ignoredErrors>
    <ignoredError sqref="B2:C2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ED727"/>
  <sheetViews>
    <sheetView zoomScale="80" zoomScaleNormal="80" workbookViewId="0">
      <pane ySplit="9" topLeftCell="A10" activePane="bottomLeft" state="frozen"/>
      <selection activeCell="B34" sqref="B34:B35"/>
      <selection pane="bottomLeft" activeCell="E5" sqref="E5:H5"/>
    </sheetView>
  </sheetViews>
  <sheetFormatPr baseColWidth="10" defaultColWidth="11" defaultRowHeight="13.8"/>
  <cols>
    <col min="1" max="1" width="4.33203125" style="25" customWidth="1"/>
    <col min="2" max="2" width="6.88671875" style="25" customWidth="1"/>
    <col min="3" max="3" width="12.88671875" style="25" customWidth="1"/>
    <col min="4" max="4" width="20" style="25" hidden="1" customWidth="1"/>
    <col min="5" max="5" width="59.6640625" style="25" customWidth="1"/>
    <col min="6" max="6" width="17.88671875" style="25" customWidth="1"/>
    <col min="7" max="7" width="13" style="25" bestFit="1" customWidth="1"/>
    <col min="8" max="8" width="8.6640625" style="25" customWidth="1"/>
    <col min="9" max="13" width="16.109375" style="25" customWidth="1"/>
    <col min="14" max="14" width="16.6640625" style="25" customWidth="1"/>
    <col min="15" max="15" width="7.6640625" style="24" customWidth="1"/>
    <col min="16" max="17" width="13.44140625" style="23" customWidth="1"/>
    <col min="18" max="23" width="13.44140625" style="26" customWidth="1"/>
    <col min="24" max="25" width="14.6640625" style="26" customWidth="1"/>
    <col min="26" max="26" width="16.6640625" style="26" customWidth="1"/>
    <col min="27" max="28" width="14.6640625" style="26" customWidth="1"/>
    <col min="29" max="29" width="16.88671875" style="26" customWidth="1"/>
    <col min="30" max="30" width="16.5546875" style="26" customWidth="1"/>
    <col min="31" max="31" width="6.5546875" style="26" bestFit="1" customWidth="1"/>
    <col min="32" max="32" width="16.44140625" style="25" customWidth="1"/>
    <col min="33" max="33" width="13.6640625" style="26" customWidth="1"/>
    <col min="34" max="131" width="11" style="26"/>
    <col min="132" max="16384" width="11" style="25"/>
  </cols>
  <sheetData>
    <row r="1" spans="1:134" s="5" customFormat="1" ht="1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</row>
    <row r="2" spans="1:134" s="5" customFormat="1" ht="111" customHeight="1" thickBot="1">
      <c r="A2" s="1"/>
      <c r="B2" s="306" t="str">
        <f>+'Indicacions prèvies'!B2</f>
        <v>EXPD. CLILAB
2025/06</v>
      </c>
      <c r="C2" s="307"/>
      <c r="D2" s="308"/>
      <c r="E2" s="309" t="str">
        <f>+'Indicacions prèvies'!C2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F2" s="310"/>
      <c r="G2" s="310"/>
      <c r="H2" s="310"/>
      <c r="I2" s="310"/>
      <c r="J2" s="310"/>
      <c r="K2" s="310"/>
      <c r="L2" s="310"/>
      <c r="M2" s="310"/>
      <c r="N2" s="31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3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</row>
    <row r="3" spans="1:134" s="5" customFormat="1" ht="16.350000000000001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3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</row>
    <row r="4" spans="1:134" s="9" customFormat="1" ht="30.6">
      <c r="A4" s="6"/>
      <c r="B4" s="634" t="s">
        <v>105</v>
      </c>
      <c r="C4" s="635"/>
      <c r="D4" s="635"/>
      <c r="E4" s="635"/>
      <c r="F4" s="635"/>
      <c r="G4" s="635"/>
      <c r="H4" s="635"/>
      <c r="I4" s="636"/>
      <c r="J4" s="636"/>
      <c r="K4" s="636"/>
      <c r="L4" s="636"/>
      <c r="M4" s="636"/>
      <c r="N4" s="63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7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</row>
    <row r="5" spans="1:134" s="5" customFormat="1" ht="20.100000000000001" customHeight="1">
      <c r="A5" s="1"/>
      <c r="B5" s="315" t="s">
        <v>0</v>
      </c>
      <c r="C5" s="316"/>
      <c r="D5" s="317"/>
      <c r="E5" s="638"/>
      <c r="F5" s="639"/>
      <c r="G5" s="639"/>
      <c r="H5" s="640"/>
      <c r="I5" s="641"/>
      <c r="J5" s="641"/>
      <c r="K5" s="641"/>
      <c r="L5" s="642"/>
      <c r="M5" s="641"/>
      <c r="N5" s="64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3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</row>
    <row r="6" spans="1:134" s="5" customFormat="1" ht="20.100000000000001" customHeight="1" thickBot="1">
      <c r="A6" s="1"/>
      <c r="B6" s="323" t="s">
        <v>1</v>
      </c>
      <c r="C6" s="324"/>
      <c r="D6" s="325"/>
      <c r="E6" s="326"/>
      <c r="F6" s="327"/>
      <c r="G6" s="327"/>
      <c r="H6" s="327"/>
      <c r="I6" s="327"/>
      <c r="J6" s="327"/>
      <c r="K6" s="328" t="s">
        <v>2</v>
      </c>
      <c r="L6" s="329">
        <v>4</v>
      </c>
      <c r="M6" s="330" t="s">
        <v>3</v>
      </c>
      <c r="N6" s="331">
        <v>1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</row>
    <row r="7" spans="1:134" s="5" customFormat="1" ht="5.0999999999999996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2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3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4" s="14" customFormat="1" ht="48.75" customHeight="1" thickBot="1">
      <c r="A8" s="12"/>
      <c r="B8" s="509" t="s">
        <v>4</v>
      </c>
      <c r="C8" s="510" t="s">
        <v>53</v>
      </c>
      <c r="D8" s="510" t="s">
        <v>81</v>
      </c>
      <c r="E8" s="511" t="s">
        <v>41</v>
      </c>
      <c r="F8" s="511" t="s">
        <v>40</v>
      </c>
      <c r="G8" s="332" t="s">
        <v>96</v>
      </c>
      <c r="H8" s="511" t="s">
        <v>19</v>
      </c>
      <c r="I8" s="333" t="s">
        <v>22</v>
      </c>
      <c r="J8" s="333" t="s">
        <v>13</v>
      </c>
      <c r="K8" s="333" t="s">
        <v>14</v>
      </c>
      <c r="L8" s="333" t="s">
        <v>23</v>
      </c>
      <c r="M8" s="333" t="s">
        <v>15</v>
      </c>
      <c r="N8" s="334" t="s">
        <v>16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</row>
    <row r="9" spans="1:134" s="5" customFormat="1" ht="4.95" customHeight="1" thickBot="1">
      <c r="A9" s="1"/>
      <c r="B9" s="1"/>
      <c r="C9" s="1"/>
      <c r="D9" s="1"/>
      <c r="E9" s="1"/>
      <c r="F9" s="1"/>
      <c r="G9" s="11"/>
      <c r="H9" s="1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</row>
    <row r="10" spans="1:134" s="32" customFormat="1" ht="16.95" customHeight="1">
      <c r="A10" s="81"/>
      <c r="B10" s="512">
        <v>1</v>
      </c>
      <c r="C10" s="591">
        <v>1988</v>
      </c>
      <c r="D10" s="591" t="s">
        <v>85</v>
      </c>
      <c r="E10" s="514" t="s">
        <v>73</v>
      </c>
      <c r="F10" s="69"/>
      <c r="G10" s="592">
        <v>190</v>
      </c>
      <c r="H10" s="513" t="s">
        <v>39</v>
      </c>
      <c r="I10" s="593">
        <v>17.850000000000001</v>
      </c>
      <c r="J10" s="644">
        <f>+ROUND(G10*I10,2)</f>
        <v>3391.5</v>
      </c>
      <c r="K10" s="644">
        <f>+ROUND(J10*$L$6,2)</f>
        <v>13566</v>
      </c>
      <c r="L10" s="77"/>
      <c r="M10" s="159">
        <f>+ROUND(G10*L10,2)</f>
        <v>0</v>
      </c>
      <c r="N10" s="160">
        <f>+M10*$L$6</f>
        <v>0</v>
      </c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43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</row>
    <row r="11" spans="1:134" s="32" customFormat="1" ht="31.2" thickBot="1">
      <c r="A11" s="81"/>
      <c r="B11" s="528">
        <v>2</v>
      </c>
      <c r="C11" s="603"/>
      <c r="D11" s="603"/>
      <c r="E11" s="335" t="s">
        <v>132</v>
      </c>
      <c r="F11" s="76"/>
      <c r="G11" s="604"/>
      <c r="H11" s="603"/>
      <c r="I11" s="605"/>
      <c r="J11" s="608">
        <f>J10*0.2</f>
        <v>678.30000000000007</v>
      </c>
      <c r="K11" s="608">
        <f>J11*L6</f>
        <v>2713.2000000000003</v>
      </c>
      <c r="L11" s="607" t="s">
        <v>76</v>
      </c>
      <c r="M11" s="608">
        <f>+J11</f>
        <v>678.30000000000007</v>
      </c>
      <c r="N11" s="609">
        <f>+M11*$L$6</f>
        <v>2713.2000000000003</v>
      </c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43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</row>
    <row r="12" spans="1:134" s="20" customFormat="1" ht="4.95" customHeight="1" thickBot="1">
      <c r="A12" s="17"/>
      <c r="B12" s="17"/>
      <c r="C12" s="17"/>
      <c r="D12" s="17"/>
      <c r="E12" s="17"/>
      <c r="F12" s="18"/>
      <c r="G12" s="17"/>
      <c r="H12" s="17"/>
      <c r="I12" s="17"/>
      <c r="J12" s="645"/>
      <c r="K12" s="645"/>
      <c r="L12" s="645"/>
      <c r="M12" s="645"/>
      <c r="N12" s="645"/>
      <c r="O12" s="16"/>
      <c r="P12" s="3"/>
      <c r="Q12" s="3"/>
      <c r="R12" s="3"/>
      <c r="S12" s="3"/>
      <c r="T12" s="3"/>
      <c r="U12" s="3"/>
      <c r="V12" s="3"/>
      <c r="W12" s="3"/>
      <c r="X12" s="3"/>
      <c r="Y12" s="4"/>
      <c r="Z12" s="4"/>
      <c r="AA12" s="4"/>
      <c r="AB12" s="4"/>
      <c r="AC12" s="4"/>
      <c r="AD12" s="4"/>
      <c r="AE12" s="4"/>
      <c r="AF12" s="5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</row>
    <row r="13" spans="1:134" s="20" customFormat="1" ht="16.95" customHeight="1" thickBot="1">
      <c r="A13" s="17"/>
      <c r="B13" s="336"/>
      <c r="C13" s="337"/>
      <c r="D13" s="338"/>
      <c r="E13" s="190" t="s">
        <v>12</v>
      </c>
      <c r="F13" s="17"/>
      <c r="G13" s="17"/>
      <c r="H13" s="17"/>
      <c r="I13" s="339" t="s">
        <v>9</v>
      </c>
      <c r="J13" s="646">
        <f>SUM(J10:J11)</f>
        <v>4069.8</v>
      </c>
      <c r="K13" s="646">
        <f>SUM(K10:K11)</f>
        <v>16279.2</v>
      </c>
      <c r="L13" s="339" t="s">
        <v>17</v>
      </c>
      <c r="M13" s="646">
        <f>SUM(M10:M11)</f>
        <v>678.30000000000007</v>
      </c>
      <c r="N13" s="646">
        <f>SUM(N10:N11)</f>
        <v>2713.2000000000003</v>
      </c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1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</row>
    <row r="14" spans="1:134" s="20" customFormat="1" ht="4.95" customHeight="1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6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1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</row>
    <row r="15" spans="1:134" s="5" customFormat="1" ht="16.2" thickBot="1">
      <c r="A15" s="21"/>
      <c r="B15" s="340"/>
      <c r="C15" s="340"/>
      <c r="D15" s="34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1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4" s="1" customFormat="1" ht="15.6" thickTop="1" thickBot="1">
      <c r="B16" s="544"/>
      <c r="C16" s="545"/>
      <c r="D16" s="545"/>
      <c r="E16" s="545"/>
      <c r="F16" s="545"/>
      <c r="G16" s="545"/>
      <c r="H16" s="545"/>
      <c r="I16" s="545"/>
      <c r="J16" s="545"/>
      <c r="K16" s="545"/>
      <c r="L16" s="545"/>
      <c r="M16" s="545"/>
      <c r="N16" s="546"/>
      <c r="R16" s="10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</row>
    <row r="17" spans="2:134" s="1" customFormat="1" ht="15.6" thickTop="1" thickBot="1">
      <c r="B17" s="341" t="s">
        <v>21</v>
      </c>
      <c r="C17" s="342"/>
      <c r="D17" s="547"/>
      <c r="N17" s="548"/>
      <c r="R17" s="10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2:134" s="1" customFormat="1" ht="6.9" customHeight="1" thickTop="1" thickBot="1">
      <c r="B18" s="343"/>
      <c r="C18" s="344"/>
      <c r="D18" s="549"/>
      <c r="N18" s="548"/>
      <c r="R18" s="10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2:134" s="1" customFormat="1" ht="17.399999999999999" thickTop="1" thickBot="1">
      <c r="B19" s="345" t="s">
        <v>97</v>
      </c>
      <c r="C19" s="346" t="s">
        <v>99</v>
      </c>
      <c r="D19" s="550"/>
      <c r="F19" s="21"/>
      <c r="G19" s="351"/>
      <c r="H19" s="351"/>
      <c r="I19" s="351"/>
      <c r="J19" s="351"/>
      <c r="K19" s="351"/>
      <c r="L19" s="351"/>
      <c r="M19" s="351"/>
      <c r="N19" s="548"/>
      <c r="R19" s="10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2:134" s="1" customFormat="1" ht="17.399999999999999" thickTop="1" thickBot="1">
      <c r="B20" s="347" t="s">
        <v>98</v>
      </c>
      <c r="C20" s="346" t="s">
        <v>100</v>
      </c>
      <c r="D20" s="551"/>
      <c r="F20" s="351"/>
      <c r="G20" s="351"/>
      <c r="H20" s="351"/>
      <c r="I20" s="351"/>
      <c r="J20" s="351"/>
      <c r="K20" s="351"/>
      <c r="L20" s="351"/>
      <c r="M20" s="351"/>
      <c r="N20" s="548"/>
      <c r="R20" s="10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</row>
    <row r="21" spans="2:134" s="1" customFormat="1" ht="15.6" thickTop="1" thickBot="1">
      <c r="B21" s="348"/>
      <c r="C21" s="349" t="s">
        <v>25</v>
      </c>
      <c r="D21" s="551"/>
      <c r="F21" s="351"/>
      <c r="G21" s="351"/>
      <c r="H21" s="351"/>
      <c r="I21" s="351"/>
      <c r="J21" s="351"/>
      <c r="K21" s="351"/>
      <c r="L21" s="351"/>
      <c r="M21" s="351"/>
      <c r="N21" s="548"/>
      <c r="AF21" s="350"/>
      <c r="AG21" s="350"/>
      <c r="AH21" s="350"/>
      <c r="AI21" s="351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</row>
    <row r="22" spans="2:134" s="1" customFormat="1" ht="15" thickTop="1" thickBot="1">
      <c r="B22" s="552"/>
      <c r="C22" s="553"/>
      <c r="D22" s="553"/>
      <c r="E22" s="553"/>
      <c r="F22" s="553"/>
      <c r="G22" s="553"/>
      <c r="H22" s="553"/>
      <c r="I22" s="553"/>
      <c r="J22" s="553"/>
      <c r="K22" s="553"/>
      <c r="L22" s="553"/>
      <c r="M22" s="553"/>
      <c r="N22" s="554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</row>
    <row r="23" spans="2:134" s="22" customFormat="1" ht="20.100000000000001" customHeight="1" thickTop="1">
      <c r="G23" s="1"/>
      <c r="H23" s="1"/>
      <c r="I23" s="1"/>
      <c r="J23" s="1"/>
      <c r="K23" s="1"/>
      <c r="L23" s="1"/>
      <c r="M23" s="1"/>
      <c r="N23" s="1"/>
      <c r="AF23" s="1"/>
      <c r="AG23" s="353"/>
      <c r="AH23" s="353"/>
      <c r="AI23" s="353"/>
      <c r="AJ23" s="353"/>
      <c r="AK23" s="353"/>
      <c r="AL23" s="353"/>
      <c r="AM23" s="353"/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353"/>
      <c r="BB23" s="353"/>
      <c r="BC23" s="353"/>
      <c r="BD23" s="353"/>
      <c r="BE23" s="353"/>
      <c r="BF23" s="353"/>
      <c r="BG23" s="353"/>
      <c r="BH23" s="353"/>
      <c r="BI23" s="353"/>
      <c r="BJ23" s="353"/>
      <c r="BK23" s="353"/>
      <c r="BL23" s="353"/>
      <c r="BM23" s="353"/>
      <c r="BN23" s="353"/>
      <c r="BO23" s="353"/>
      <c r="BP23" s="353"/>
      <c r="BQ23" s="353"/>
      <c r="BR23" s="353"/>
      <c r="BS23" s="353"/>
      <c r="BT23" s="353"/>
      <c r="BU23" s="353"/>
      <c r="BV23" s="353"/>
      <c r="BW23" s="353"/>
      <c r="BX23" s="353"/>
      <c r="BY23" s="353"/>
      <c r="BZ23" s="353"/>
      <c r="CA23" s="353"/>
      <c r="CB23" s="353"/>
      <c r="CC23" s="353"/>
      <c r="CD23" s="353"/>
      <c r="CE23" s="353"/>
      <c r="CF23" s="353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3"/>
      <c r="CZ23" s="353"/>
      <c r="DA23" s="353"/>
      <c r="DB23" s="353"/>
      <c r="DC23" s="353"/>
      <c r="DD23" s="353"/>
      <c r="DE23" s="353"/>
      <c r="DF23" s="353"/>
      <c r="DG23" s="353"/>
      <c r="DH23" s="353"/>
      <c r="DI23" s="353"/>
      <c r="DJ23" s="353"/>
      <c r="DK23" s="353"/>
      <c r="DL23" s="353"/>
      <c r="DM23" s="353"/>
      <c r="DN23" s="353"/>
      <c r="DO23" s="353"/>
      <c r="DP23" s="353"/>
      <c r="DQ23" s="353"/>
      <c r="DR23" s="353"/>
      <c r="DS23" s="353"/>
      <c r="DT23" s="353"/>
      <c r="DU23" s="353"/>
      <c r="DV23" s="353"/>
      <c r="DW23" s="353"/>
      <c r="DX23" s="353"/>
      <c r="DY23" s="353"/>
      <c r="DZ23" s="353"/>
      <c r="EA23" s="353"/>
    </row>
    <row r="24" spans="2:134" s="1" customFormat="1" ht="14.4" thickBot="1">
      <c r="B24" s="352" t="s">
        <v>92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</row>
    <row r="25" spans="2:134" s="1" customFormat="1" ht="101.25" customHeight="1" thickBot="1">
      <c r="P25" s="555" t="str">
        <f>+B2</f>
        <v>EXPD. CLILAB
2025/06</v>
      </c>
      <c r="Q25" s="556"/>
      <c r="R25" s="557" t="str">
        <f>+'Indicacions prèvies'!C2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5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</row>
    <row r="26" spans="2:134" s="1" customFormat="1" ht="31.2" thickBot="1">
      <c r="P26" s="558" t="s">
        <v>86</v>
      </c>
      <c r="Q26" s="559"/>
      <c r="R26" s="559"/>
      <c r="S26" s="559"/>
      <c r="T26" s="559"/>
      <c r="U26" s="559"/>
      <c r="V26" s="559"/>
      <c r="W26" s="559"/>
      <c r="X26" s="559"/>
      <c r="Y26" s="559"/>
      <c r="Z26" s="559"/>
      <c r="AA26" s="559"/>
      <c r="AB26" s="559"/>
      <c r="AC26" s="559"/>
      <c r="AD26" s="559"/>
      <c r="AE26" s="559"/>
      <c r="AF26" s="559"/>
      <c r="AG26" s="560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</row>
    <row r="27" spans="2:134" s="1" customFormat="1" ht="18.600000000000001" thickBot="1">
      <c r="P27" s="561" t="s">
        <v>5</v>
      </c>
      <c r="Q27" s="562"/>
      <c r="R27" s="562"/>
      <c r="S27" s="562"/>
      <c r="T27" s="562"/>
      <c r="U27" s="562"/>
      <c r="V27" s="562"/>
      <c r="W27" s="562"/>
      <c r="X27" s="562"/>
      <c r="Y27" s="563"/>
      <c r="Z27" s="24"/>
      <c r="AA27" s="24"/>
      <c r="AB27" s="24"/>
      <c r="AC27" s="24"/>
      <c r="AD27" s="24"/>
      <c r="AE27" s="24"/>
      <c r="AF27" s="24"/>
      <c r="AG27" s="356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</row>
    <row r="28" spans="2:134" s="1" customFormat="1" ht="18.600000000000001" thickBot="1">
      <c r="P28" s="564" t="s">
        <v>33</v>
      </c>
      <c r="Q28" s="565"/>
      <c r="R28" s="565"/>
      <c r="S28" s="565"/>
      <c r="T28" s="565"/>
      <c r="U28" s="565"/>
      <c r="V28" s="565"/>
      <c r="W28" s="566"/>
      <c r="X28" s="357" t="s">
        <v>34</v>
      </c>
      <c r="Y28" s="358"/>
      <c r="Z28" s="567" t="s">
        <v>5</v>
      </c>
      <c r="AA28" s="359"/>
      <c r="AB28" s="359"/>
      <c r="AC28" s="359"/>
      <c r="AD28" s="360"/>
      <c r="AE28" s="361"/>
      <c r="AF28" s="362" t="s">
        <v>6</v>
      </c>
      <c r="AG28" s="36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</row>
    <row r="29" spans="2:134" s="1" customFormat="1" ht="14.4" thickBot="1">
      <c r="P29" s="568" t="s">
        <v>28</v>
      </c>
      <c r="Q29" s="569"/>
      <c r="R29" s="569" t="s">
        <v>29</v>
      </c>
      <c r="S29" s="569"/>
      <c r="T29" s="569" t="s">
        <v>30</v>
      </c>
      <c r="U29" s="569"/>
      <c r="V29" s="569" t="s">
        <v>31</v>
      </c>
      <c r="W29" s="570"/>
      <c r="X29" s="364" t="s">
        <v>32</v>
      </c>
      <c r="Y29" s="571"/>
      <c r="Z29" s="365" t="s">
        <v>114</v>
      </c>
      <c r="AA29" s="366"/>
      <c r="AB29" s="366"/>
      <c r="AC29" s="366"/>
      <c r="AD29" s="367"/>
      <c r="AE29" s="368"/>
      <c r="AF29" s="369" t="s">
        <v>115</v>
      </c>
      <c r="AG29" s="370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</row>
    <row r="30" spans="2:134" s="1" customFormat="1" ht="28.2" thickBot="1">
      <c r="P30" s="572" t="s">
        <v>20</v>
      </c>
      <c r="Q30" s="371" t="s">
        <v>36</v>
      </c>
      <c r="R30" s="371" t="s">
        <v>20</v>
      </c>
      <c r="S30" s="371" t="s">
        <v>36</v>
      </c>
      <c r="T30" s="371" t="s">
        <v>20</v>
      </c>
      <c r="U30" s="573" t="s">
        <v>36</v>
      </c>
      <c r="V30" s="371" t="s">
        <v>20</v>
      </c>
      <c r="W30" s="573" t="s">
        <v>36</v>
      </c>
      <c r="X30" s="574" t="s">
        <v>20</v>
      </c>
      <c r="Y30" s="575" t="s">
        <v>36</v>
      </c>
      <c r="Z30" s="576" t="s">
        <v>26</v>
      </c>
      <c r="AA30" s="372" t="s">
        <v>35</v>
      </c>
      <c r="AB30" s="373" t="s">
        <v>116</v>
      </c>
      <c r="AC30" s="374" t="s">
        <v>37</v>
      </c>
      <c r="AD30" s="375" t="s">
        <v>10</v>
      </c>
      <c r="AE30" s="376" t="s">
        <v>11</v>
      </c>
      <c r="AF30" s="377" t="s">
        <v>26</v>
      </c>
      <c r="AG30" s="378" t="s">
        <v>10</v>
      </c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</row>
    <row r="31" spans="2:134" s="30" customFormat="1" ht="16.95" customHeight="1" thickBot="1">
      <c r="P31" s="647">
        <f>+J13</f>
        <v>4069.8</v>
      </c>
      <c r="Q31" s="648">
        <v>0</v>
      </c>
      <c r="R31" s="649">
        <f>+J13</f>
        <v>4069.8</v>
      </c>
      <c r="S31" s="648">
        <v>0</v>
      </c>
      <c r="T31" s="649">
        <f>+J13</f>
        <v>4069.8</v>
      </c>
      <c r="U31" s="648"/>
      <c r="V31" s="649">
        <f>+J13</f>
        <v>4069.8</v>
      </c>
      <c r="W31" s="650">
        <f>+(P31+R31+T31+V31)*0.2</f>
        <v>3255.84</v>
      </c>
      <c r="X31" s="651">
        <f>+J13</f>
        <v>4069.8</v>
      </c>
      <c r="Y31" s="652">
        <f>+W31</f>
        <v>3255.84</v>
      </c>
      <c r="Z31" s="653">
        <f>+P31*$L$6</f>
        <v>16279.2</v>
      </c>
      <c r="AA31" s="654">
        <f>+Z31*0.2</f>
        <v>3255.84</v>
      </c>
      <c r="AB31" s="655">
        <f>X31</f>
        <v>4069.8</v>
      </c>
      <c r="AC31" s="656">
        <f>+AA31</f>
        <v>3255.84</v>
      </c>
      <c r="AD31" s="657">
        <f>+Z31+AA31+X31+Y31</f>
        <v>26860.68</v>
      </c>
      <c r="AE31" s="658">
        <v>0.21</v>
      </c>
      <c r="AF31" s="653">
        <f>+Z31*AE31+Z31</f>
        <v>19697.832000000002</v>
      </c>
      <c r="AG31" s="659">
        <f>+AD31*(1+AE31)</f>
        <v>32501.4228</v>
      </c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</row>
    <row r="32" spans="2:134" s="1" customFormat="1" ht="4.95" customHeight="1"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</row>
    <row r="33" spans="16:131" s="1" customFormat="1" ht="49.5" customHeight="1">
      <c r="P33" s="586" t="s">
        <v>95</v>
      </c>
      <c r="Q33" s="586"/>
      <c r="R33" s="586"/>
      <c r="S33" s="586"/>
      <c r="T33" s="586"/>
      <c r="U33" s="586"/>
      <c r="V33" s="586"/>
      <c r="W33" s="586"/>
      <c r="X33" s="586"/>
      <c r="Y33" s="586"/>
      <c r="Z33" s="586"/>
      <c r="AA33" s="586"/>
      <c r="AB33" s="586"/>
      <c r="AC33" s="586"/>
      <c r="AD33" s="586"/>
      <c r="AE33" s="586"/>
      <c r="AF33" s="586"/>
      <c r="AG33" s="587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</row>
    <row r="34" spans="16:131" s="1" customFormat="1">
      <c r="P34" s="352" t="s">
        <v>92</v>
      </c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</row>
    <row r="35" spans="16:131" s="1" customFormat="1"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</row>
    <row r="36" spans="16:131" s="1" customFormat="1"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</row>
    <row r="37" spans="16:131" s="1" customFormat="1"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</row>
    <row r="38" spans="16:131" s="1" customFormat="1"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</row>
    <row r="39" spans="16:131" s="1" customFormat="1"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</row>
    <row r="40" spans="16:131" s="1" customFormat="1"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</row>
    <row r="41" spans="16:131" s="1" customFormat="1"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</row>
    <row r="42" spans="16:131" s="1" customFormat="1"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</row>
    <row r="43" spans="16:131" s="1" customFormat="1"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</row>
    <row r="44" spans="16:131" s="1" customFormat="1"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</row>
    <row r="45" spans="16:131" s="1" customFormat="1"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</row>
    <row r="46" spans="16:131" s="1" customFormat="1"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</row>
    <row r="47" spans="16:131" s="1" customFormat="1"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</row>
    <row r="48" spans="16:131" s="1" customFormat="1"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</row>
    <row r="49" spans="16:131" s="1" customFormat="1"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</row>
    <row r="50" spans="16:131" s="1" customFormat="1"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</row>
    <row r="51" spans="16:131" s="1" customFormat="1"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</row>
    <row r="52" spans="16:131" s="1" customFormat="1"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</row>
    <row r="53" spans="16:131" s="1" customFormat="1"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</row>
    <row r="54" spans="16:131" s="1" customFormat="1"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</row>
    <row r="55" spans="16:131" s="1" customFormat="1"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</row>
    <row r="56" spans="16:131" s="1" customFormat="1"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</row>
    <row r="57" spans="16:131" s="1" customFormat="1"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</row>
    <row r="58" spans="16:131" s="1" customFormat="1"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</row>
    <row r="59" spans="16:131" s="1" customFormat="1"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</row>
    <row r="60" spans="16:131" s="1" customFormat="1"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</row>
    <row r="61" spans="16:131" s="1" customFormat="1"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</row>
    <row r="62" spans="16:131" s="1" customFormat="1"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</row>
    <row r="63" spans="16:131" s="1" customFormat="1"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</row>
    <row r="64" spans="16:131" s="1" customFormat="1"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</row>
    <row r="65" spans="16:131" s="1" customFormat="1"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</row>
    <row r="66" spans="16:131" s="24" customFormat="1"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</row>
    <row r="67" spans="16:131" s="24" customFormat="1"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</row>
    <row r="68" spans="16:131" s="24" customFormat="1"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</row>
    <row r="69" spans="16:131" s="24" customFormat="1"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</row>
    <row r="70" spans="16:131" s="24" customFormat="1"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</row>
    <row r="71" spans="16:131" s="24" customFormat="1"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</row>
    <row r="72" spans="16:131" s="24" customFormat="1"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</row>
    <row r="73" spans="16:131" s="24" customFormat="1"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</row>
    <row r="74" spans="16:131" s="24" customFormat="1"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</row>
    <row r="75" spans="16:131" s="24" customFormat="1"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</row>
    <row r="76" spans="16:131" s="24" customFormat="1"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</row>
    <row r="77" spans="16:131" s="24" customFormat="1"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</row>
    <row r="78" spans="16:131" s="24" customFormat="1"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</row>
    <row r="79" spans="16:131" s="24" customFormat="1"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</row>
    <row r="80" spans="16:131" s="24" customFormat="1"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</row>
    <row r="81" spans="16:131" s="24" customFormat="1"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</row>
    <row r="82" spans="16:131" s="24" customFormat="1"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</row>
    <row r="83" spans="16:131" s="24" customFormat="1"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</row>
    <row r="84" spans="16:131" s="24" customFormat="1"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</row>
    <row r="85" spans="16:131" s="24" customFormat="1"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</row>
    <row r="86" spans="16:131" s="24" customFormat="1"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</row>
    <row r="87" spans="16:131" s="24" customFormat="1"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</row>
    <row r="88" spans="16:131" s="24" customFormat="1"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</row>
    <row r="89" spans="16:131" s="24" customFormat="1"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</row>
    <row r="90" spans="16:131" s="24" customFormat="1"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</row>
    <row r="91" spans="16:131" s="24" customFormat="1"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</row>
    <row r="92" spans="16:131" s="24" customFormat="1"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</row>
    <row r="93" spans="16:131" s="24" customFormat="1"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</row>
    <row r="94" spans="16:131" s="24" customFormat="1"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</row>
    <row r="95" spans="16:131" s="24" customFormat="1"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</row>
    <row r="96" spans="16:131" s="24" customFormat="1"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</row>
    <row r="97" spans="16:131" s="24" customFormat="1"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</row>
    <row r="98" spans="16:131" s="24" customFormat="1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</row>
    <row r="99" spans="16:131" s="24" customFormat="1"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</row>
    <row r="100" spans="16:131" s="24" customFormat="1"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</row>
    <row r="101" spans="16:131" s="24" customFormat="1"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</row>
    <row r="102" spans="16:131" s="24" customFormat="1"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</row>
    <row r="103" spans="16:131" s="24" customFormat="1"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</row>
    <row r="104" spans="16:131" s="24" customFormat="1"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</row>
    <row r="105" spans="16:131" s="24" customFormat="1"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</row>
    <row r="106" spans="16:131" s="24" customFormat="1"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</row>
    <row r="107" spans="16:131" s="24" customFormat="1"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</row>
    <row r="108" spans="16:131" s="24" customFormat="1"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</row>
    <row r="109" spans="16:131" s="24" customFormat="1"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</row>
    <row r="110" spans="16:131" s="24" customFormat="1"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</row>
    <row r="111" spans="16:131" s="24" customFormat="1"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</row>
    <row r="112" spans="16:131" s="24" customFormat="1"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</row>
    <row r="113" spans="16:131" s="24" customFormat="1"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</row>
    <row r="114" spans="16:131" s="24" customFormat="1"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</row>
    <row r="115" spans="16:131" s="24" customFormat="1"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</row>
    <row r="116" spans="16:131" s="24" customFormat="1"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</row>
    <row r="117" spans="16:131" s="24" customFormat="1"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</row>
    <row r="118" spans="16:131" s="24" customFormat="1"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</row>
    <row r="119" spans="16:131" s="24" customFormat="1"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</row>
    <row r="120" spans="16:131" s="24" customFormat="1"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</row>
    <row r="121" spans="16:131" s="24" customFormat="1"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</row>
    <row r="122" spans="16:131" s="24" customFormat="1"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</row>
    <row r="123" spans="16:131" s="24" customFormat="1"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</row>
    <row r="124" spans="16:131" s="24" customFormat="1"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</row>
    <row r="125" spans="16:131" s="24" customFormat="1"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</row>
    <row r="126" spans="16:131" s="24" customFormat="1"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</row>
    <row r="127" spans="16:131" s="24" customFormat="1"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</row>
    <row r="128" spans="16:131" s="24" customFormat="1"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</row>
    <row r="129" spans="16:131" s="24" customFormat="1"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</row>
    <row r="130" spans="16:131" s="24" customFormat="1"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</row>
    <row r="131" spans="16:131" s="24" customFormat="1"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</row>
    <row r="132" spans="16:131" s="24" customFormat="1"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</row>
    <row r="133" spans="16:131" s="24" customFormat="1"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</row>
    <row r="134" spans="16:131" s="24" customFormat="1"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</row>
    <row r="135" spans="16:131" s="24" customFormat="1"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</row>
    <row r="136" spans="16:131" s="24" customFormat="1"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</row>
    <row r="137" spans="16:131" s="24" customFormat="1"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</row>
    <row r="138" spans="16:131" s="24" customFormat="1"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</row>
    <row r="139" spans="16:131" s="24" customFormat="1"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</row>
    <row r="140" spans="16:131" s="24" customFormat="1"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</row>
    <row r="141" spans="16:131" s="24" customFormat="1"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</row>
    <row r="142" spans="16:131" s="24" customFormat="1"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</row>
    <row r="143" spans="16:131" s="24" customFormat="1"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</row>
    <row r="144" spans="16:131" s="24" customFormat="1"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</row>
    <row r="145" spans="16:131" s="24" customFormat="1"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</row>
    <row r="146" spans="16:131" s="24" customFormat="1"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</row>
    <row r="147" spans="16:131" s="24" customFormat="1"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</row>
    <row r="148" spans="16:131" s="24" customFormat="1"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</row>
    <row r="149" spans="16:131" s="24" customFormat="1"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</row>
    <row r="150" spans="16:131" s="24" customFormat="1"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</row>
    <row r="151" spans="16:131" s="24" customFormat="1"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</row>
    <row r="152" spans="16:131" s="24" customFormat="1"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</row>
    <row r="153" spans="16:131" s="24" customFormat="1"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</row>
    <row r="154" spans="16:131" s="24" customFormat="1"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</row>
    <row r="155" spans="16:131" s="24" customFormat="1"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</row>
    <row r="156" spans="16:131" s="24" customFormat="1"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</row>
    <row r="157" spans="16:131" s="24" customFormat="1"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</row>
    <row r="158" spans="16:131" s="24" customFormat="1"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</row>
    <row r="159" spans="16:131" s="24" customFormat="1"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</row>
    <row r="160" spans="16:131" s="24" customFormat="1"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</row>
    <row r="161" spans="16:131" s="24" customFormat="1"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</row>
    <row r="162" spans="16:131" s="24" customFormat="1"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</row>
    <row r="163" spans="16:131" s="24" customFormat="1"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</row>
    <row r="164" spans="16:131" s="24" customFormat="1"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</row>
    <row r="165" spans="16:131" s="24" customFormat="1"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</row>
    <row r="166" spans="16:131" s="24" customFormat="1"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</row>
    <row r="167" spans="16:131" s="24" customFormat="1"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</row>
    <row r="168" spans="16:131" s="24" customFormat="1"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</row>
    <row r="169" spans="16:131" s="24" customFormat="1"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</row>
    <row r="170" spans="16:131" s="24" customFormat="1"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</row>
    <row r="171" spans="16:131" s="24" customFormat="1"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</row>
    <row r="172" spans="16:131" s="24" customFormat="1"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</row>
    <row r="173" spans="16:131" s="24" customFormat="1"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</row>
    <row r="174" spans="16:131" s="24" customFormat="1"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</row>
    <row r="175" spans="16:131" s="24" customFormat="1"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</row>
    <row r="176" spans="16:131" s="24" customFormat="1"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</row>
    <row r="177" spans="16:131" s="24" customFormat="1"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</row>
    <row r="178" spans="16:131" s="24" customFormat="1"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</row>
    <row r="179" spans="16:131" s="24" customFormat="1"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</row>
    <row r="180" spans="16:131" s="24" customFormat="1"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</row>
    <row r="181" spans="16:131" s="24" customFormat="1"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</row>
    <row r="182" spans="16:131" s="24" customFormat="1"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</row>
    <row r="183" spans="16:131" s="24" customFormat="1"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</row>
    <row r="184" spans="16:131" s="24" customFormat="1"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</row>
    <row r="185" spans="16:131" s="24" customFormat="1"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</row>
    <row r="186" spans="16:131" s="24" customFormat="1"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</row>
    <row r="187" spans="16:131" s="24" customFormat="1"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</row>
    <row r="188" spans="16:131" s="24" customFormat="1"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</row>
    <row r="189" spans="16:131" s="24" customFormat="1"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</row>
    <row r="190" spans="16:131" s="24" customFormat="1"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</row>
    <row r="191" spans="16:131" s="24" customFormat="1"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</row>
    <row r="192" spans="16:131" s="24" customFormat="1"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</row>
    <row r="193" spans="16:131" s="24" customFormat="1"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</row>
    <row r="194" spans="16:131" s="24" customFormat="1"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</row>
    <row r="195" spans="16:131" s="24" customFormat="1"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</row>
    <row r="196" spans="16:131" s="24" customFormat="1"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</row>
    <row r="197" spans="16:131" s="24" customFormat="1"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</row>
    <row r="198" spans="16:131" s="24" customFormat="1"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</row>
    <row r="199" spans="16:131" s="24" customFormat="1"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</row>
    <row r="200" spans="16:131" s="24" customFormat="1"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</row>
    <row r="201" spans="16:131" s="24" customFormat="1"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</row>
    <row r="202" spans="16:131" s="24" customFormat="1"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</row>
    <row r="203" spans="16:131" s="24" customFormat="1"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</row>
    <row r="204" spans="16:131" s="24" customFormat="1"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</row>
    <row r="205" spans="16:131" s="24" customFormat="1"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</row>
    <row r="206" spans="16:131" s="24" customFormat="1"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</row>
    <row r="207" spans="16:131" s="24" customFormat="1"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</row>
    <row r="208" spans="16:131" s="24" customFormat="1"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</row>
    <row r="209" spans="16:131" s="24" customFormat="1"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</row>
    <row r="210" spans="16:131" s="24" customFormat="1"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</row>
    <row r="211" spans="16:131" s="24" customFormat="1"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</row>
    <row r="212" spans="16:131" s="24" customFormat="1"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</row>
    <row r="213" spans="16:131" s="24" customFormat="1"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</row>
    <row r="214" spans="16:131" s="24" customFormat="1"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</row>
    <row r="215" spans="16:131" s="24" customFormat="1"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</row>
    <row r="216" spans="16:131" s="24" customFormat="1"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</row>
    <row r="217" spans="16:131" s="24" customFormat="1"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</row>
    <row r="218" spans="16:131" s="24" customFormat="1"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</row>
    <row r="219" spans="16:131" s="24" customFormat="1"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</row>
    <row r="220" spans="16:131" s="24" customFormat="1"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</row>
    <row r="221" spans="16:131" s="24" customFormat="1"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</row>
    <row r="222" spans="16:131" s="24" customFormat="1"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</row>
    <row r="223" spans="16:131" s="24" customFormat="1"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</row>
    <row r="224" spans="16:131" s="24" customFormat="1"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</row>
    <row r="225" spans="16:131" s="24" customFormat="1"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</row>
    <row r="226" spans="16:131" s="24" customFormat="1"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</row>
    <row r="227" spans="16:131" s="24" customFormat="1"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</row>
    <row r="228" spans="16:131" s="24" customFormat="1"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</row>
    <row r="229" spans="16:131" s="24" customFormat="1"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</row>
    <row r="230" spans="16:131" s="24" customFormat="1"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</row>
    <row r="231" spans="16:131" s="24" customFormat="1"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</row>
    <row r="232" spans="16:131" s="24" customFormat="1"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</row>
    <row r="233" spans="16:131" s="24" customFormat="1"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</row>
    <row r="234" spans="16:131" s="24" customFormat="1"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</row>
    <row r="235" spans="16:131" s="24" customFormat="1"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</row>
    <row r="236" spans="16:131" s="24" customFormat="1"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</row>
    <row r="237" spans="16:131" s="24" customFormat="1"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</row>
    <row r="238" spans="16:131" s="24" customFormat="1"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</row>
    <row r="239" spans="16:131" s="24" customFormat="1"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</row>
    <row r="240" spans="16:131" s="24" customFormat="1"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</row>
    <row r="241" spans="16:131" s="24" customFormat="1"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</row>
    <row r="242" spans="16:131" s="24" customFormat="1"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</row>
    <row r="243" spans="16:131" s="24" customFormat="1"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</row>
    <row r="244" spans="16:131" s="24" customFormat="1"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</row>
    <row r="245" spans="16:131" s="24" customFormat="1"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</row>
    <row r="246" spans="16:131" s="24" customFormat="1"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</row>
    <row r="247" spans="16:131" s="24" customFormat="1"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</row>
    <row r="248" spans="16:131" s="24" customFormat="1"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</row>
    <row r="249" spans="16:131" s="24" customFormat="1"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</row>
    <row r="250" spans="16:131" s="24" customFormat="1"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</row>
    <row r="251" spans="16:131" s="24" customFormat="1"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</row>
    <row r="252" spans="16:131" s="24" customFormat="1"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</row>
    <row r="253" spans="16:131" s="24" customFormat="1"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</row>
    <row r="254" spans="16:131" s="24" customFormat="1"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</row>
    <row r="255" spans="16:131" s="24" customFormat="1"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</row>
    <row r="256" spans="16:131" s="24" customFormat="1"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</row>
    <row r="257" spans="16:131" s="24" customFormat="1"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</row>
    <row r="258" spans="16:131" s="24" customFormat="1"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</row>
    <row r="259" spans="16:131" s="24" customFormat="1"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</row>
    <row r="260" spans="16:131" s="24" customFormat="1"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</row>
    <row r="261" spans="16:131" s="24" customFormat="1"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</row>
    <row r="262" spans="16:131" s="24" customFormat="1"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</row>
    <row r="263" spans="16:131" s="24" customFormat="1"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</row>
    <row r="264" spans="16:131" s="24" customFormat="1"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</row>
    <row r="265" spans="16:131" s="24" customFormat="1"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</row>
    <row r="266" spans="16:131" s="24" customFormat="1"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</row>
    <row r="267" spans="16:131" s="24" customFormat="1"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</row>
    <row r="268" spans="16:131" s="24" customFormat="1"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</row>
    <row r="269" spans="16:131" s="24" customFormat="1"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</row>
    <row r="270" spans="16:131" s="24" customFormat="1"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</row>
    <row r="271" spans="16:131" s="24" customFormat="1"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</row>
    <row r="272" spans="16:131" s="24" customFormat="1"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</row>
    <row r="273" spans="16:131" s="24" customFormat="1"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</row>
    <row r="274" spans="16:131" s="24" customFormat="1"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</row>
    <row r="275" spans="16:131" s="24" customFormat="1"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</row>
    <row r="276" spans="16:131" s="24" customFormat="1"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</row>
    <row r="277" spans="16:131" s="24" customFormat="1"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</row>
    <row r="278" spans="16:131" s="24" customFormat="1"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</row>
    <row r="279" spans="16:131" s="24" customFormat="1"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</row>
    <row r="280" spans="16:131" s="24" customFormat="1"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</row>
    <row r="281" spans="16:131" s="24" customFormat="1"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</row>
    <row r="282" spans="16:131" s="24" customFormat="1"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</row>
    <row r="283" spans="16:131" s="24" customFormat="1"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</row>
    <row r="284" spans="16:131" s="24" customFormat="1"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</row>
    <row r="285" spans="16:131" s="24" customFormat="1"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</row>
    <row r="286" spans="16:131" s="24" customFormat="1"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</row>
    <row r="287" spans="16:131" s="24" customFormat="1"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</row>
    <row r="288" spans="16:131" s="24" customFormat="1"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</row>
    <row r="289" spans="16:131" s="24" customFormat="1"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</row>
    <row r="290" spans="16:131" s="24" customFormat="1"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</row>
    <row r="291" spans="16:131" s="24" customFormat="1"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</row>
    <row r="292" spans="16:131" s="24" customFormat="1"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</row>
    <row r="293" spans="16:131" s="24" customFormat="1"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</row>
    <row r="294" spans="16:131" s="24" customFormat="1"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</row>
    <row r="295" spans="16:131" s="24" customFormat="1"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</row>
    <row r="296" spans="16:131" s="24" customFormat="1"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</row>
    <row r="297" spans="16:131" s="24" customFormat="1"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</row>
    <row r="298" spans="16:131" s="24" customFormat="1"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</row>
    <row r="299" spans="16:131" s="24" customFormat="1"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</row>
    <row r="300" spans="16:131" s="24" customFormat="1"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</row>
    <row r="301" spans="16:131" s="24" customFormat="1"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</row>
    <row r="302" spans="16:131" s="24" customFormat="1"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</row>
    <row r="303" spans="16:131" s="24" customFormat="1"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</row>
    <row r="304" spans="16:131" s="24" customFormat="1"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</row>
    <row r="305" spans="16:131" s="24" customFormat="1"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</row>
    <row r="306" spans="16:131" s="24" customFormat="1"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</row>
    <row r="307" spans="16:131" s="24" customFormat="1"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</row>
    <row r="308" spans="16:131" s="24" customFormat="1"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</row>
    <row r="309" spans="16:131" s="24" customFormat="1"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</row>
    <row r="310" spans="16:131" s="24" customFormat="1"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</row>
    <row r="311" spans="16:131" s="24" customFormat="1"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</row>
    <row r="312" spans="16:131" s="24" customFormat="1"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</row>
    <row r="313" spans="16:131" s="24" customFormat="1"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</row>
    <row r="314" spans="16:131" s="24" customFormat="1"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</row>
    <row r="315" spans="16:131" s="24" customFormat="1"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</row>
    <row r="316" spans="16:131" s="24" customFormat="1"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</row>
    <row r="317" spans="16:131" s="24" customFormat="1"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</row>
    <row r="318" spans="16:131" s="24" customFormat="1"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</row>
    <row r="319" spans="16:131" s="24" customFormat="1"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</row>
    <row r="320" spans="16:131" s="24" customFormat="1"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</row>
    <row r="321" spans="16:131" s="24" customFormat="1"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</row>
    <row r="322" spans="16:131" s="24" customFormat="1"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</row>
    <row r="323" spans="16:131" s="24" customFormat="1"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</row>
    <row r="324" spans="16:131" s="24" customFormat="1"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</row>
    <row r="325" spans="16:131" s="24" customFormat="1"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</row>
    <row r="326" spans="16:131" s="24" customFormat="1"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</row>
    <row r="327" spans="16:131" s="24" customFormat="1"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</row>
    <row r="328" spans="16:131" s="24" customFormat="1"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</row>
    <row r="329" spans="16:131" s="24" customFormat="1"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</row>
    <row r="330" spans="16:131" s="24" customFormat="1"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</row>
    <row r="331" spans="16:131" s="24" customFormat="1"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</row>
    <row r="332" spans="16:131" s="24" customFormat="1"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</row>
    <row r="333" spans="16:131" s="24" customFormat="1"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</row>
    <row r="334" spans="16:131" s="24" customFormat="1"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</row>
    <row r="335" spans="16:131" s="24" customFormat="1"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</row>
    <row r="336" spans="16:131" s="24" customFormat="1"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</row>
    <row r="337" spans="16:131" s="24" customFormat="1"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</row>
    <row r="338" spans="16:131" s="24" customFormat="1"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</row>
    <row r="339" spans="16:131" s="24" customFormat="1"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</row>
    <row r="340" spans="16:131" s="24" customFormat="1"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</row>
    <row r="341" spans="16:131" s="24" customFormat="1"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</row>
    <row r="342" spans="16:131" s="24" customFormat="1"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</row>
    <row r="343" spans="16:131" s="24" customFormat="1"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</row>
    <row r="344" spans="16:131" s="24" customFormat="1"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</row>
    <row r="345" spans="16:131" s="24" customFormat="1"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</row>
    <row r="346" spans="16:131" s="24" customFormat="1"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</row>
    <row r="347" spans="16:131" s="24" customFormat="1"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</row>
    <row r="348" spans="16:131" s="24" customFormat="1"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</row>
    <row r="349" spans="16:131" s="24" customFormat="1"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</row>
    <row r="350" spans="16:131" s="24" customFormat="1"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</row>
    <row r="351" spans="16:131" s="24" customFormat="1"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</row>
    <row r="352" spans="16:131" s="24" customFormat="1"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</row>
    <row r="353" spans="16:131" s="24" customFormat="1"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</row>
    <row r="354" spans="16:131" s="24" customFormat="1"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</row>
    <row r="355" spans="16:131" s="24" customFormat="1"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</row>
    <row r="356" spans="16:131" s="24" customFormat="1"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</row>
    <row r="357" spans="16:131" s="24" customFormat="1"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</row>
    <row r="358" spans="16:131" s="24" customFormat="1"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</row>
    <row r="359" spans="16:131" s="24" customFormat="1"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</row>
    <row r="360" spans="16:131" s="24" customFormat="1"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</row>
    <row r="361" spans="16:131" s="24" customFormat="1"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</row>
    <row r="362" spans="16:131" s="24" customFormat="1"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</row>
    <row r="363" spans="16:131" s="24" customFormat="1"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</row>
    <row r="364" spans="16:131" s="24" customFormat="1"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</row>
    <row r="365" spans="16:131" s="24" customFormat="1"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</row>
    <row r="366" spans="16:131" s="24" customFormat="1"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</row>
    <row r="367" spans="16:131" s="24" customFormat="1"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</row>
    <row r="368" spans="16:131" s="24" customFormat="1"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</row>
    <row r="369" spans="16:131" s="24" customFormat="1"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</row>
    <row r="370" spans="16:131" s="24" customFormat="1"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</row>
    <row r="371" spans="16:131" s="24" customFormat="1"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</row>
    <row r="372" spans="16:131" s="24" customFormat="1"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</row>
    <row r="373" spans="16:131" s="24" customFormat="1"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</row>
    <row r="374" spans="16:131" s="24" customFormat="1"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</row>
    <row r="375" spans="16:131" s="24" customFormat="1"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</row>
    <row r="376" spans="16:131" s="24" customFormat="1"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</row>
    <row r="377" spans="16:131" s="24" customFormat="1"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</row>
    <row r="378" spans="16:131" s="24" customFormat="1"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</row>
    <row r="379" spans="16:131" s="24" customFormat="1"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</row>
    <row r="380" spans="16:131" s="24" customFormat="1"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</row>
    <row r="381" spans="16:131" s="24" customFormat="1"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</row>
    <row r="382" spans="16:131" s="24" customFormat="1"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</row>
    <row r="383" spans="16:131" s="24" customFormat="1"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</row>
    <row r="384" spans="16:131" s="24" customFormat="1"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</row>
    <row r="385" spans="16:131" s="24" customFormat="1"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</row>
    <row r="386" spans="16:131" s="24" customFormat="1"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</row>
    <row r="387" spans="16:131" s="24" customFormat="1"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</row>
    <row r="388" spans="16:131" s="24" customFormat="1"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</row>
    <row r="389" spans="16:131" s="24" customFormat="1"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</row>
    <row r="390" spans="16:131" s="24" customFormat="1"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</row>
    <row r="391" spans="16:131" s="24" customFormat="1"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</row>
    <row r="392" spans="16:131" s="24" customFormat="1"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</row>
    <row r="393" spans="16:131" s="24" customFormat="1"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</row>
    <row r="394" spans="16:131" s="24" customFormat="1"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</row>
    <row r="395" spans="16:131" s="24" customFormat="1"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</row>
    <row r="396" spans="16:131" s="24" customFormat="1"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</row>
    <row r="397" spans="16:131" s="24" customFormat="1"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</row>
    <row r="398" spans="16:131" s="24" customFormat="1"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</row>
    <row r="399" spans="16:131" s="24" customFormat="1"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</row>
    <row r="400" spans="16:131" s="24" customFormat="1"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</row>
    <row r="401" spans="16:131" s="24" customFormat="1"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</row>
    <row r="402" spans="16:131" s="24" customFormat="1"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</row>
    <row r="403" spans="16:131" s="24" customFormat="1"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</row>
    <row r="404" spans="16:131" s="24" customFormat="1"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</row>
    <row r="405" spans="16:131" s="24" customFormat="1"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</row>
    <row r="406" spans="16:131" s="24" customFormat="1"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</row>
    <row r="407" spans="16:131" s="24" customFormat="1"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</row>
    <row r="408" spans="16:131" s="24" customFormat="1"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</row>
    <row r="409" spans="16:131" s="24" customFormat="1"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</row>
    <row r="410" spans="16:131" s="24" customFormat="1"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</row>
    <row r="411" spans="16:131" s="24" customFormat="1"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</row>
    <row r="412" spans="16:131" s="24" customFormat="1"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</row>
    <row r="413" spans="16:131" s="24" customFormat="1"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</row>
    <row r="414" spans="16:131" s="24" customFormat="1"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</row>
    <row r="415" spans="16:131" s="24" customFormat="1"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</row>
    <row r="416" spans="16:131" s="24" customFormat="1"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</row>
    <row r="417" spans="16:131" s="24" customFormat="1"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</row>
    <row r="418" spans="16:131" s="24" customFormat="1"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</row>
    <row r="419" spans="16:131" s="24" customFormat="1"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</row>
    <row r="420" spans="16:131" s="24" customFormat="1"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</row>
    <row r="421" spans="16:131" s="24" customFormat="1"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</row>
    <row r="422" spans="16:131" s="24" customFormat="1"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</row>
    <row r="423" spans="16:131" s="24" customFormat="1"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</row>
    <row r="424" spans="16:131" s="24" customFormat="1"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</row>
    <row r="425" spans="16:131" s="24" customFormat="1"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</row>
    <row r="426" spans="16:131" s="24" customFormat="1"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</row>
    <row r="427" spans="16:131" s="24" customFormat="1"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</row>
    <row r="428" spans="16:131" s="24" customFormat="1"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</row>
    <row r="429" spans="16:131" s="24" customFormat="1"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</row>
    <row r="430" spans="16:131" s="24" customFormat="1"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</row>
    <row r="431" spans="16:131" s="24" customFormat="1"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</row>
    <row r="432" spans="16:131" s="24" customFormat="1"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</row>
    <row r="433" spans="16:131" s="24" customFormat="1"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</row>
    <row r="434" spans="16:131" s="24" customFormat="1"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</row>
    <row r="435" spans="16:131" s="24" customFormat="1"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</row>
    <row r="436" spans="16:131" s="24" customFormat="1"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</row>
    <row r="437" spans="16:131" s="24" customFormat="1"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</row>
    <row r="438" spans="16:131" s="24" customFormat="1"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</row>
    <row r="439" spans="16:131" s="24" customFormat="1"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</row>
    <row r="440" spans="16:131" s="24" customFormat="1"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</row>
    <row r="441" spans="16:131" s="24" customFormat="1"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</row>
    <row r="442" spans="16:131" s="24" customFormat="1"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</row>
    <row r="443" spans="16:131" s="24" customFormat="1"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</row>
    <row r="444" spans="16:131" s="24" customFormat="1"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</row>
    <row r="445" spans="16:131" s="24" customFormat="1"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</row>
    <row r="446" spans="16:131" s="24" customFormat="1"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</row>
    <row r="447" spans="16:131" s="24" customFormat="1"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</row>
    <row r="448" spans="16:131" s="24" customFormat="1"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</row>
    <row r="449" spans="16:131" s="24" customFormat="1"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</row>
    <row r="450" spans="16:131" s="24" customFormat="1"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</row>
    <row r="451" spans="16:131" s="24" customFormat="1"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</row>
    <row r="452" spans="16:131" s="24" customFormat="1"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</row>
    <row r="453" spans="16:131" s="24" customFormat="1"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</row>
    <row r="454" spans="16:131" s="24" customFormat="1"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</row>
    <row r="455" spans="16:131" s="24" customFormat="1"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</row>
    <row r="456" spans="16:131" s="24" customFormat="1"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</row>
    <row r="457" spans="16:131" s="24" customFormat="1"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</row>
    <row r="458" spans="16:131" s="24" customFormat="1"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</row>
    <row r="459" spans="16:131" s="24" customFormat="1"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</row>
    <row r="460" spans="16:131" s="24" customFormat="1"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</row>
    <row r="461" spans="16:131" s="24" customFormat="1"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</row>
    <row r="462" spans="16:131" s="24" customFormat="1"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</row>
    <row r="463" spans="16:131" s="24" customFormat="1"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</row>
    <row r="464" spans="16:131" s="24" customFormat="1"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</row>
    <row r="465" spans="16:131" s="24" customFormat="1"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</row>
    <row r="466" spans="16:131" s="24" customFormat="1"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</row>
    <row r="467" spans="16:131" s="24" customFormat="1"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</row>
    <row r="468" spans="16:131" s="24" customFormat="1"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</row>
    <row r="469" spans="16:131" s="24" customFormat="1"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</row>
    <row r="470" spans="16:131" s="24" customFormat="1"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</row>
    <row r="471" spans="16:131" s="24" customFormat="1"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</row>
    <row r="472" spans="16:131" s="24" customFormat="1"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</row>
    <row r="473" spans="16:131" s="24" customFormat="1"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</row>
    <row r="474" spans="16:131" s="24" customFormat="1"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</row>
    <row r="475" spans="16:131" s="24" customFormat="1"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</row>
    <row r="476" spans="16:131" s="24" customFormat="1"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</row>
    <row r="477" spans="16:131" s="24" customFormat="1"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</row>
    <row r="478" spans="16:131" s="24" customFormat="1"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</row>
    <row r="479" spans="16:131" s="24" customFormat="1"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</row>
    <row r="480" spans="16:131" s="24" customFormat="1"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</row>
    <row r="481" spans="16:131" s="24" customFormat="1"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</row>
    <row r="482" spans="16:131" s="24" customFormat="1"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</row>
    <row r="483" spans="16:131" s="24" customFormat="1"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</row>
    <row r="484" spans="16:131" s="24" customFormat="1"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</row>
    <row r="485" spans="16:131" s="24" customFormat="1"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</row>
    <row r="486" spans="16:131" s="24" customFormat="1"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</row>
    <row r="487" spans="16:131" s="24" customFormat="1"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</row>
    <row r="488" spans="16:131" s="24" customFormat="1"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</row>
    <row r="489" spans="16:131" s="24" customFormat="1"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</row>
    <row r="490" spans="16:131" s="24" customFormat="1"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</row>
    <row r="491" spans="16:131" s="24" customFormat="1"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</row>
    <row r="492" spans="16:131" s="24" customFormat="1"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</row>
    <row r="493" spans="16:131" s="24" customFormat="1"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</row>
    <row r="494" spans="16:131" s="24" customFormat="1"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</row>
    <row r="495" spans="16:131" s="24" customFormat="1"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</row>
    <row r="496" spans="16:131" s="24" customFormat="1"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</row>
    <row r="497" spans="16:131" s="24" customFormat="1"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</row>
    <row r="498" spans="16:131" s="24" customFormat="1"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</row>
    <row r="499" spans="16:131" s="24" customFormat="1"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</row>
    <row r="500" spans="16:131" s="24" customFormat="1"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</row>
    <row r="501" spans="16:131" s="24" customFormat="1"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</row>
    <row r="502" spans="16:131" s="24" customFormat="1"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</row>
    <row r="503" spans="16:131" s="24" customFormat="1"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</row>
    <row r="504" spans="16:131" s="24" customFormat="1"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</row>
    <row r="505" spans="16:131" s="24" customFormat="1"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</row>
    <row r="506" spans="16:131" s="24" customFormat="1"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</row>
    <row r="507" spans="16:131" s="24" customFormat="1"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</row>
    <row r="508" spans="16:131" s="24" customFormat="1"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</row>
    <row r="509" spans="16:131" s="24" customFormat="1"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</row>
    <row r="510" spans="16:131" s="24" customFormat="1"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</row>
    <row r="511" spans="16:131" s="24" customFormat="1"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</row>
    <row r="512" spans="16:131" s="24" customFormat="1"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</row>
    <row r="513" spans="16:131" s="24" customFormat="1"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</row>
    <row r="514" spans="16:131" s="24" customFormat="1"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</row>
    <row r="515" spans="16:131" s="24" customFormat="1"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</row>
    <row r="516" spans="16:131" s="24" customFormat="1"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</row>
    <row r="517" spans="16:131" s="24" customFormat="1"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</row>
    <row r="518" spans="16:131" s="24" customFormat="1"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</row>
    <row r="519" spans="16:131" s="24" customFormat="1"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</row>
    <row r="520" spans="16:131" s="24" customFormat="1"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</row>
    <row r="521" spans="16:131" s="24" customFormat="1"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</row>
    <row r="522" spans="16:131" s="24" customFormat="1"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</row>
    <row r="523" spans="16:131" s="24" customFormat="1"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</row>
    <row r="524" spans="16:131" s="24" customFormat="1"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</row>
    <row r="525" spans="16:131" s="24" customFormat="1"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</row>
    <row r="526" spans="16:131" s="24" customFormat="1"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</row>
    <row r="527" spans="16:131" s="24" customFormat="1"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</row>
    <row r="528" spans="16:131" s="24" customFormat="1"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</row>
    <row r="529" spans="16:131" s="24" customFormat="1"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</row>
    <row r="530" spans="16:131" s="24" customFormat="1"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</row>
    <row r="531" spans="16:131" s="24" customFormat="1"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</row>
    <row r="532" spans="16:131" s="24" customFormat="1"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</row>
    <row r="533" spans="16:131" s="24" customFormat="1"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</row>
    <row r="534" spans="16:131" s="24" customFormat="1"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</row>
    <row r="535" spans="16:131" s="24" customFormat="1"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</row>
    <row r="536" spans="16:131" s="24" customFormat="1"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</row>
    <row r="537" spans="16:131" s="24" customFormat="1"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</row>
    <row r="538" spans="16:131" s="24" customFormat="1"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</row>
    <row r="539" spans="16:131" s="24" customFormat="1"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</row>
    <row r="540" spans="16:131" s="24" customFormat="1"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</row>
    <row r="541" spans="16:131" s="24" customFormat="1"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</row>
    <row r="542" spans="16:131" s="24" customFormat="1"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</row>
    <row r="543" spans="16:131" s="24" customFormat="1"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</row>
    <row r="544" spans="16:131" s="24" customFormat="1"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</row>
    <row r="545" spans="16:131" s="24" customFormat="1"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</row>
    <row r="546" spans="16:131" s="24" customFormat="1"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</row>
    <row r="547" spans="16:131" s="24" customFormat="1"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</row>
    <row r="548" spans="16:131" s="24" customFormat="1"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</row>
    <row r="549" spans="16:131" s="24" customFormat="1"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</row>
    <row r="550" spans="16:131" s="24" customFormat="1"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</row>
    <row r="551" spans="16:131" s="24" customFormat="1"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</row>
    <row r="552" spans="16:131" s="24" customFormat="1"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</row>
    <row r="553" spans="16:131" s="24" customFormat="1"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</row>
    <row r="554" spans="16:131" s="24" customFormat="1"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</row>
    <row r="555" spans="16:131" s="24" customFormat="1"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</row>
    <row r="556" spans="16:131" s="24" customFormat="1"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</row>
    <row r="557" spans="16:131" s="24" customFormat="1"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</row>
    <row r="558" spans="16:131" s="24" customFormat="1"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</row>
    <row r="559" spans="16:131" s="24" customFormat="1"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</row>
    <row r="560" spans="16:131" s="24" customFormat="1"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</row>
    <row r="561" spans="16:131" s="24" customFormat="1"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</row>
    <row r="562" spans="16:131" s="24" customFormat="1"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</row>
    <row r="563" spans="16:131" s="24" customFormat="1"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</row>
    <row r="564" spans="16:131" s="24" customFormat="1"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</row>
    <row r="565" spans="16:131" s="24" customFormat="1"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</row>
    <row r="566" spans="16:131" s="24" customFormat="1"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</row>
    <row r="567" spans="16:131" s="24" customFormat="1"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</row>
    <row r="568" spans="16:131" s="24" customFormat="1"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</row>
    <row r="569" spans="16:131" s="24" customFormat="1"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</row>
    <row r="570" spans="16:131" s="24" customFormat="1"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</row>
    <row r="571" spans="16:131" s="24" customFormat="1"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</row>
    <row r="572" spans="16:131" s="24" customFormat="1"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</row>
    <row r="573" spans="16:131" s="24" customFormat="1"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</row>
    <row r="574" spans="16:131" s="24" customFormat="1"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</row>
    <row r="575" spans="16:131" s="24" customFormat="1"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</row>
    <row r="576" spans="16:131" s="24" customFormat="1"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</row>
    <row r="577" spans="16:131" s="24" customFormat="1"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</row>
    <row r="578" spans="16:131" s="24" customFormat="1"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</row>
    <row r="579" spans="16:131" s="24" customFormat="1"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</row>
    <row r="580" spans="16:131" s="24" customFormat="1"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</row>
    <row r="581" spans="16:131" s="24" customFormat="1"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</row>
    <row r="582" spans="16:131" s="24" customFormat="1"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</row>
    <row r="583" spans="16:131" s="24" customFormat="1"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</row>
    <row r="584" spans="16:131" s="24" customFormat="1"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</row>
    <row r="585" spans="16:131" s="24" customFormat="1"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</row>
    <row r="586" spans="16:131" s="24" customFormat="1"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</row>
    <row r="587" spans="16:131" s="24" customFormat="1"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</row>
    <row r="588" spans="16:131" s="24" customFormat="1"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</row>
    <row r="589" spans="16:131" s="24" customFormat="1"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</row>
    <row r="590" spans="16:131" s="24" customFormat="1"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</row>
    <row r="591" spans="16:131" s="24" customFormat="1"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</row>
    <row r="592" spans="16:131" s="24" customFormat="1"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</row>
    <row r="593" spans="16:131" s="24" customFormat="1"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</row>
    <row r="594" spans="16:131" s="24" customFormat="1"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</row>
    <row r="595" spans="16:131" s="24" customFormat="1"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</row>
    <row r="596" spans="16:131" s="24" customFormat="1"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</row>
    <row r="597" spans="16:131" s="24" customFormat="1"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</row>
    <row r="598" spans="16:131" s="24" customFormat="1"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</row>
    <row r="599" spans="16:131" s="24" customFormat="1"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</row>
    <row r="600" spans="16:131" s="24" customFormat="1"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</row>
    <row r="601" spans="16:131" s="24" customFormat="1"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</row>
    <row r="602" spans="16:131" s="24" customFormat="1"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</row>
    <row r="603" spans="16:131" s="24" customFormat="1"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</row>
    <row r="604" spans="16:131" s="24" customFormat="1"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</row>
    <row r="605" spans="16:131" s="24" customFormat="1"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</row>
    <row r="606" spans="16:131" s="24" customFormat="1"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</row>
    <row r="607" spans="16:131" s="24" customFormat="1"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</row>
    <row r="608" spans="16:131" s="24" customFormat="1"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</row>
    <row r="609" spans="16:131" s="24" customFormat="1"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</row>
    <row r="610" spans="16:131" s="24" customFormat="1"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</row>
    <row r="611" spans="16:131" s="24" customFormat="1"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</row>
    <row r="612" spans="16:131" s="24" customFormat="1"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</row>
    <row r="613" spans="16:131" s="24" customFormat="1"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</row>
    <row r="614" spans="16:131" s="24" customFormat="1"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</row>
    <row r="615" spans="16:131" s="24" customFormat="1"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</row>
    <row r="616" spans="16:131" s="24" customFormat="1"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</row>
    <row r="617" spans="16:131" s="24" customFormat="1"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</row>
    <row r="618" spans="16:131" s="24" customFormat="1"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</row>
    <row r="619" spans="16:131" s="24" customFormat="1"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</row>
    <row r="620" spans="16:131" s="24" customFormat="1"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</row>
    <row r="621" spans="16:131" s="24" customFormat="1"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</row>
    <row r="622" spans="16:131" s="24" customFormat="1"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</row>
    <row r="623" spans="16:131" s="24" customFormat="1"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</row>
    <row r="624" spans="16:131" s="24" customFormat="1"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</row>
    <row r="625" spans="16:131" s="24" customFormat="1"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</row>
    <row r="626" spans="16:131" s="24" customFormat="1"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</row>
    <row r="627" spans="16:131" s="24" customFormat="1"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</row>
    <row r="628" spans="16:131" s="24" customFormat="1"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</row>
    <row r="629" spans="16:131" s="24" customFormat="1"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</row>
    <row r="630" spans="16:131" s="24" customFormat="1"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</row>
    <row r="631" spans="16:131" s="24" customFormat="1"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</row>
    <row r="632" spans="16:131" s="24" customFormat="1"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</row>
    <row r="633" spans="16:131" s="24" customFormat="1"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</row>
    <row r="634" spans="16:131" s="24" customFormat="1"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</row>
    <row r="635" spans="16:131" s="24" customFormat="1"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</row>
    <row r="636" spans="16:131" s="24" customFormat="1"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</row>
    <row r="637" spans="16:131" s="24" customFormat="1"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</row>
    <row r="638" spans="16:131" s="24" customFormat="1"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</row>
    <row r="639" spans="16:131" s="24" customFormat="1"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</row>
    <row r="640" spans="16:131" s="24" customFormat="1"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</row>
    <row r="641" spans="16:131" s="24" customFormat="1"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</row>
    <row r="642" spans="16:131" s="24" customFormat="1"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</row>
    <row r="643" spans="16:131" s="24" customFormat="1"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</row>
    <row r="644" spans="16:131" s="24" customFormat="1"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</row>
    <row r="645" spans="16:131" s="24" customFormat="1"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</row>
    <row r="646" spans="16:131" s="24" customFormat="1"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</row>
    <row r="647" spans="16:131" s="24" customFormat="1"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</row>
    <row r="648" spans="16:131" s="24" customFormat="1"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</row>
    <row r="649" spans="16:131" s="24" customFormat="1"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</row>
    <row r="650" spans="16:131" s="24" customFormat="1"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</row>
    <row r="651" spans="16:131" s="24" customFormat="1"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</row>
    <row r="652" spans="16:131" s="24" customFormat="1"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</row>
    <row r="653" spans="16:131" s="24" customFormat="1"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</row>
    <row r="654" spans="16:131" s="24" customFormat="1"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</row>
    <row r="655" spans="16:131" s="24" customFormat="1"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</row>
    <row r="656" spans="16:131" s="24" customFormat="1"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</row>
    <row r="657" spans="16:131" s="24" customFormat="1"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</row>
    <row r="658" spans="16:131" s="24" customFormat="1"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</row>
    <row r="659" spans="16:131" s="24" customFormat="1"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</row>
    <row r="660" spans="16:131" s="24" customFormat="1"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</row>
    <row r="661" spans="16:131" s="24" customFormat="1"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</row>
    <row r="662" spans="16:131" s="24" customFormat="1"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</row>
    <row r="663" spans="16:131" s="24" customFormat="1"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</row>
    <row r="664" spans="16:131" s="24" customFormat="1"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</row>
    <row r="665" spans="16:131" s="24" customFormat="1"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</row>
    <row r="666" spans="16:131" s="24" customFormat="1"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</row>
    <row r="667" spans="16:131" s="24" customFormat="1"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</row>
    <row r="668" spans="16:131" s="24" customFormat="1"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</row>
    <row r="669" spans="16:131" s="24" customFormat="1"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</row>
    <row r="670" spans="16:131" s="24" customFormat="1"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</row>
    <row r="671" spans="16:131" s="24" customFormat="1"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</row>
    <row r="672" spans="16:131" s="24" customFormat="1"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</row>
    <row r="673" spans="16:131" s="24" customFormat="1"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</row>
    <row r="674" spans="16:131" s="24" customFormat="1"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</row>
    <row r="675" spans="16:131" s="24" customFormat="1"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</row>
    <row r="676" spans="16:131" s="24" customFormat="1"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</row>
    <row r="677" spans="16:131" s="24" customFormat="1"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</row>
    <row r="678" spans="16:131" s="24" customFormat="1"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</row>
    <row r="679" spans="16:131" s="24" customFormat="1"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</row>
    <row r="680" spans="16:131" s="24" customFormat="1"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</row>
    <row r="681" spans="16:131" s="24" customFormat="1"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</row>
    <row r="682" spans="16:131" s="24" customFormat="1"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</row>
    <row r="683" spans="16:131" s="24" customFormat="1"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</row>
    <row r="684" spans="16:131" s="24" customFormat="1"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</row>
    <row r="685" spans="16:131" s="24" customFormat="1"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</row>
    <row r="686" spans="16:131" s="24" customFormat="1"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</row>
    <row r="687" spans="16:131" s="24" customFormat="1"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</row>
    <row r="688" spans="16:131" s="24" customFormat="1"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</row>
    <row r="689" spans="16:131" s="24" customFormat="1"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</row>
    <row r="690" spans="16:131" s="24" customFormat="1"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</row>
    <row r="691" spans="16:131" s="24" customFormat="1"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</row>
    <row r="692" spans="16:131" s="24" customFormat="1"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</row>
    <row r="693" spans="16:131" s="24" customFormat="1"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</row>
    <row r="694" spans="16:131" s="24" customFormat="1"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</row>
    <row r="695" spans="16:131" s="24" customFormat="1"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</row>
    <row r="696" spans="16:131" s="24" customFormat="1"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</row>
    <row r="697" spans="16:131" s="24" customFormat="1"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</row>
    <row r="698" spans="16:131" s="24" customFormat="1"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</row>
    <row r="699" spans="16:131" s="24" customFormat="1"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</row>
    <row r="700" spans="16:131" s="24" customFormat="1"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</row>
    <row r="701" spans="16:131" s="24" customFormat="1"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</row>
    <row r="702" spans="16:131" s="24" customFormat="1"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</row>
    <row r="703" spans="16:131" s="24" customFormat="1"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</row>
    <row r="704" spans="16:131" s="24" customFormat="1"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</row>
    <row r="705" spans="16:131" s="24" customFormat="1"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</row>
    <row r="706" spans="16:131" s="24" customFormat="1"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</row>
    <row r="707" spans="16:131" s="24" customFormat="1"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</row>
    <row r="708" spans="16:131" s="24" customFormat="1"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</row>
    <row r="709" spans="16:131" s="24" customFormat="1"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</row>
    <row r="710" spans="16:131" s="24" customFormat="1"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</row>
    <row r="711" spans="16:131" s="24" customFormat="1"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</row>
    <row r="712" spans="16:131" s="24" customFormat="1"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</row>
    <row r="713" spans="16:131" s="24" customFormat="1"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</row>
    <row r="714" spans="16:131" s="24" customFormat="1"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</row>
    <row r="715" spans="16:131" s="24" customFormat="1"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</row>
    <row r="716" spans="16:131" s="24" customFormat="1"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</row>
    <row r="717" spans="16:131" s="24" customFormat="1"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</row>
    <row r="718" spans="16:131" s="24" customFormat="1"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</row>
    <row r="719" spans="16:131" s="24" customFormat="1"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</row>
    <row r="720" spans="16:131" s="24" customFormat="1"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</row>
    <row r="721" spans="16:131" s="24" customFormat="1"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</row>
    <row r="722" spans="16:131" s="24" customFormat="1"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</row>
    <row r="723" spans="16:131" s="24" customFormat="1"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</row>
    <row r="724" spans="16:131" s="24" customFormat="1">
      <c r="P724" s="23"/>
      <c r="Q724" s="23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5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</row>
    <row r="725" spans="16:131" s="24" customFormat="1">
      <c r="P725" s="23"/>
      <c r="Q725" s="23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5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</row>
    <row r="726" spans="16:131" s="24" customFormat="1">
      <c r="P726" s="23"/>
      <c r="Q726" s="23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5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</row>
    <row r="727" spans="16:131" s="24" customFormat="1">
      <c r="P727" s="23"/>
      <c r="Q727" s="23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5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</row>
  </sheetData>
  <mergeCells count="23">
    <mergeCell ref="B6:C6"/>
    <mergeCell ref="B2:C2"/>
    <mergeCell ref="E2:N2"/>
    <mergeCell ref="B4:N4"/>
    <mergeCell ref="B5:C5"/>
    <mergeCell ref="E5:H5"/>
    <mergeCell ref="B13:C13"/>
    <mergeCell ref="P25:Q25"/>
    <mergeCell ref="R25:AG25"/>
    <mergeCell ref="P27:Y27"/>
    <mergeCell ref="P28:W28"/>
    <mergeCell ref="X28:Y28"/>
    <mergeCell ref="P26:AG26"/>
    <mergeCell ref="AF28:AG28"/>
    <mergeCell ref="Z28:AD28"/>
    <mergeCell ref="P33:AG33"/>
    <mergeCell ref="P29:Q29"/>
    <mergeCell ref="R29:S29"/>
    <mergeCell ref="T29:U29"/>
    <mergeCell ref="V29:W29"/>
    <mergeCell ref="X29:Y29"/>
    <mergeCell ref="Z29:AD29"/>
    <mergeCell ref="AF29:AG29"/>
  </mergeCells>
  <printOptions horizontalCentered="1"/>
  <pageMargins left="7.874015748031496E-2" right="7.874015748031496E-2" top="0.59055118110236227" bottom="0.59055118110236227" header="0.31496062992125984" footer="0.31496062992125984"/>
  <pageSetup paperSize="9" scale="52" orientation="landscape" r:id="rId1"/>
  <headerFooter>
    <oddHeader>&amp;R&amp;P / &amp;N</oddHeader>
  </headerFooter>
  <ignoredErrors>
    <ignoredError sqref="B2 E2 J11:N13 P25 R25 J10:K10 M10:N10 P31:AG31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BO66"/>
  <sheetViews>
    <sheetView zoomScale="80" zoomScaleNormal="80" zoomScaleSheetLayoutView="80" workbookViewId="0">
      <pane ySplit="9" topLeftCell="A13" activePane="bottomLeft" state="frozen"/>
      <selection activeCell="B34" sqref="B34:B35"/>
      <selection pane="bottomLeft" activeCell="C6" sqref="C6:E6"/>
    </sheetView>
  </sheetViews>
  <sheetFormatPr baseColWidth="10" defaultColWidth="11.33203125" defaultRowHeight="14.4"/>
  <cols>
    <col min="1" max="1" width="3.6640625" style="88" customWidth="1"/>
    <col min="2" max="2" width="19.109375" style="88" customWidth="1"/>
    <col min="3" max="3" width="49.33203125" style="88" customWidth="1"/>
    <col min="4" max="4" width="19.88671875" style="88" customWidth="1"/>
    <col min="5" max="5" width="54.5546875" style="88" customWidth="1"/>
    <col min="6" max="8" width="15" style="88" customWidth="1"/>
    <col min="9" max="9" width="11.6640625" style="88" customWidth="1"/>
    <col min="10" max="10" width="19.44140625" style="88" bestFit="1" customWidth="1"/>
    <col min="11" max="11" width="11.5546875" style="88" customWidth="1"/>
    <col min="12" max="14" width="15.33203125" style="88" customWidth="1"/>
    <col min="15" max="15" width="18.33203125" style="88" customWidth="1"/>
    <col min="16" max="16" width="15.88671875" style="88" customWidth="1"/>
    <col min="17" max="17" width="8.44140625" style="88" customWidth="1"/>
    <col min="18" max="16384" width="11.33203125" style="88"/>
  </cols>
  <sheetData>
    <row r="1" spans="1:67" ht="15" thickBot="1">
      <c r="O1" s="10"/>
      <c r="P1" s="10"/>
    </row>
    <row r="2" spans="1:67" s="129" customFormat="1" ht="79.5" customHeight="1" thickBot="1">
      <c r="A2" s="127"/>
      <c r="B2" s="165" t="str">
        <f>+'Indicacions prèvies'!B2</f>
        <v>EXPD. CLILAB
2025/06</v>
      </c>
      <c r="C2" s="293" t="str">
        <f>+'CLILAB 2025-06. Lot 2.CLIAPMAT'!E2</f>
        <v>CONTRACTACIÓ DEL SUBMINISTRAMENT DE REACTIUS, MATERIAL FUNGIBLE, EQUIPS INCLOENT EL SEU MANTENIMENT, I ALTRE MATERIAL ASSOCIAT A AQUESTS, I NECESSÀRIAMENT COMPLEMENTARI, PER PODER REALITZAR L’ACTIVITAT ANALÍTICA DE L’ÀREA D’AUTOIMMUNITAT (IMMUNOFLUORESCÈNCIA INDIRECTA, QUIMIOLUMINISCÈNCIA, PMAT, GANGLIÒSIDS I PÈPTIDS IMMUNOGÈNICS DEL GLUTEN) AL LABORATORI CENTRAL DE VILAFRANCA, AIXÍ COM LA DETECCIÓ DE SANG OCULTA EN FEMTA DE L'ÀREA DE BIOQUÍMICA, AL LABORATORI PERIFÈRIC D’IGUALADA I AL LABORATORI DE LA CERDANYA, DEL CONSORCI DEL LABORATORI INTERCOMARCAL DE L’ALT PENEDÈS, L’ANOIA I EL GARRAF (CLILAB Diagnòstics)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</row>
    <row r="3" spans="1:67" s="25" customFormat="1" ht="6.9" customHeight="1" thickBo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</row>
    <row r="4" spans="1:67" s="25" customFormat="1" ht="27.15" customHeight="1">
      <c r="A4" s="24"/>
      <c r="B4" s="296" t="s">
        <v>90</v>
      </c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8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</row>
    <row r="5" spans="1:67" s="25" customFormat="1" ht="27.15" customHeight="1">
      <c r="A5" s="24"/>
      <c r="B5" s="299" t="s">
        <v>27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</row>
    <row r="6" spans="1:67" s="131" customFormat="1" ht="20.100000000000001" customHeight="1">
      <c r="A6" s="22"/>
      <c r="B6" s="166" t="s">
        <v>0</v>
      </c>
      <c r="C6" s="290"/>
      <c r="D6" s="291"/>
      <c r="E6" s="292"/>
      <c r="F6" s="167"/>
      <c r="G6" s="168"/>
      <c r="H6" s="168"/>
      <c r="I6" s="168"/>
      <c r="J6" s="168"/>
      <c r="K6" s="168"/>
      <c r="L6" s="168"/>
      <c r="M6" s="168"/>
      <c r="N6" s="169"/>
      <c r="O6" s="169"/>
      <c r="P6" s="169"/>
      <c r="Q6" s="17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</row>
    <row r="7" spans="1:67" s="131" customFormat="1" ht="20.100000000000001" customHeight="1" thickBot="1">
      <c r="A7" s="22"/>
      <c r="B7" s="171" t="s">
        <v>1</v>
      </c>
      <c r="C7" s="660"/>
      <c r="D7" s="173"/>
      <c r="E7" s="173"/>
      <c r="F7" s="174"/>
      <c r="G7" s="174"/>
      <c r="H7" s="174"/>
      <c r="I7" s="174"/>
      <c r="J7" s="174"/>
      <c r="K7" s="175" t="s">
        <v>2</v>
      </c>
      <c r="L7" s="176">
        <v>4</v>
      </c>
      <c r="M7" s="177" t="s">
        <v>3</v>
      </c>
      <c r="N7" s="178">
        <v>1</v>
      </c>
      <c r="O7" s="179"/>
      <c r="P7" s="180"/>
      <c r="Q7" s="181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</row>
    <row r="8" spans="1:67" s="5" customFormat="1" ht="1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 spans="1:67" ht="81.75" customHeight="1" thickBot="1">
      <c r="B9" s="182" t="s">
        <v>38</v>
      </c>
      <c r="C9" s="183" t="s">
        <v>41</v>
      </c>
      <c r="D9" s="184" t="s">
        <v>43</v>
      </c>
      <c r="E9" s="184" t="s">
        <v>42</v>
      </c>
      <c r="F9" s="184" t="s">
        <v>44</v>
      </c>
      <c r="G9" s="185" t="s">
        <v>117</v>
      </c>
      <c r="H9" s="185" t="s">
        <v>118</v>
      </c>
      <c r="I9" s="185" t="s">
        <v>119</v>
      </c>
      <c r="J9" s="184" t="s">
        <v>45</v>
      </c>
      <c r="K9" s="184" t="s">
        <v>46</v>
      </c>
      <c r="L9" s="184" t="s">
        <v>47</v>
      </c>
      <c r="M9" s="184" t="s">
        <v>120</v>
      </c>
      <c r="N9" s="184" t="s">
        <v>121</v>
      </c>
      <c r="O9" s="186" t="s">
        <v>122</v>
      </c>
      <c r="P9" s="186" t="s">
        <v>123</v>
      </c>
      <c r="Q9" s="187" t="s">
        <v>124</v>
      </c>
      <c r="R9" s="188" t="s">
        <v>11</v>
      </c>
    </row>
    <row r="10" spans="1:67" ht="5.0999999999999996" customHeight="1" thickBot="1">
      <c r="B10" s="1"/>
      <c r="C10" s="1"/>
      <c r="D10" s="1"/>
      <c r="E10" s="1"/>
      <c r="F10" s="1"/>
      <c r="G10" s="1"/>
      <c r="H10" s="1"/>
      <c r="M10" s="11"/>
      <c r="N10" s="15"/>
      <c r="O10" s="1"/>
      <c r="P10" s="1"/>
    </row>
    <row r="11" spans="1:67" ht="15" customHeight="1">
      <c r="B11" s="132"/>
      <c r="C11" s="133"/>
      <c r="D11" s="134"/>
      <c r="E11" s="134"/>
      <c r="F11" s="134"/>
      <c r="G11" s="134"/>
      <c r="H11" s="134"/>
      <c r="I11" s="250"/>
      <c r="J11" s="251"/>
      <c r="K11" s="252"/>
      <c r="L11" s="252"/>
      <c r="M11" s="253"/>
      <c r="N11" s="253"/>
      <c r="O11" s="253"/>
      <c r="P11" s="254"/>
      <c r="Q11" s="255"/>
      <c r="R11" s="256"/>
    </row>
    <row r="12" spans="1:67" ht="15" customHeight="1">
      <c r="B12" s="135"/>
      <c r="C12" s="136"/>
      <c r="D12" s="137"/>
      <c r="E12" s="138"/>
      <c r="F12" s="138"/>
      <c r="G12" s="138"/>
      <c r="H12" s="138"/>
      <c r="I12" s="257"/>
      <c r="J12" s="258"/>
      <c r="K12" s="259"/>
      <c r="L12" s="259"/>
      <c r="M12" s="260"/>
      <c r="N12" s="260"/>
      <c r="O12" s="260"/>
      <c r="P12" s="261"/>
      <c r="Q12" s="262"/>
      <c r="R12" s="263"/>
    </row>
    <row r="13" spans="1:67" ht="15" customHeight="1">
      <c r="B13" s="135"/>
      <c r="C13" s="136"/>
      <c r="D13" s="137"/>
      <c r="E13" s="138"/>
      <c r="F13" s="138"/>
      <c r="G13" s="138"/>
      <c r="H13" s="138"/>
      <c r="I13" s="257"/>
      <c r="J13" s="258"/>
      <c r="K13" s="259"/>
      <c r="L13" s="259"/>
      <c r="M13" s="260"/>
      <c r="N13" s="260"/>
      <c r="O13" s="260"/>
      <c r="P13" s="261"/>
      <c r="Q13" s="262"/>
      <c r="R13" s="263"/>
    </row>
    <row r="14" spans="1:67" ht="15" customHeight="1">
      <c r="B14" s="135"/>
      <c r="C14" s="136"/>
      <c r="D14" s="137"/>
      <c r="E14" s="138"/>
      <c r="F14" s="138"/>
      <c r="G14" s="138"/>
      <c r="H14" s="138"/>
      <c r="I14" s="264"/>
      <c r="J14" s="265"/>
      <c r="K14" s="259"/>
      <c r="L14" s="259"/>
      <c r="M14" s="260"/>
      <c r="N14" s="260"/>
      <c r="O14" s="260"/>
      <c r="P14" s="261"/>
      <c r="Q14" s="262"/>
      <c r="R14" s="263"/>
    </row>
    <row r="15" spans="1:67" ht="15" customHeight="1">
      <c r="B15" s="135"/>
      <c r="C15" s="136"/>
      <c r="D15" s="137"/>
      <c r="E15" s="138"/>
      <c r="F15" s="138"/>
      <c r="G15" s="138"/>
      <c r="H15" s="138"/>
      <c r="I15" s="257"/>
      <c r="J15" s="258"/>
      <c r="K15" s="259"/>
      <c r="L15" s="259"/>
      <c r="M15" s="260"/>
      <c r="N15" s="260"/>
      <c r="O15" s="260"/>
      <c r="P15" s="261"/>
      <c r="Q15" s="262"/>
      <c r="R15" s="263"/>
    </row>
    <row r="16" spans="1:67" ht="15" customHeight="1">
      <c r="B16" s="135"/>
      <c r="C16" s="136"/>
      <c r="D16" s="137"/>
      <c r="E16" s="138"/>
      <c r="F16" s="138"/>
      <c r="G16" s="138"/>
      <c r="H16" s="138"/>
      <c r="I16" s="257"/>
      <c r="J16" s="258"/>
      <c r="K16" s="259"/>
      <c r="L16" s="259"/>
      <c r="M16" s="260"/>
      <c r="N16" s="260"/>
      <c r="O16" s="260"/>
      <c r="P16" s="261"/>
      <c r="Q16" s="262"/>
      <c r="R16" s="263"/>
    </row>
    <row r="17" spans="2:18" ht="15" customHeight="1">
      <c r="B17" s="135"/>
      <c r="C17" s="136"/>
      <c r="D17" s="137"/>
      <c r="E17" s="138"/>
      <c r="F17" s="138"/>
      <c r="G17" s="138"/>
      <c r="H17" s="138"/>
      <c r="I17" s="257"/>
      <c r="J17" s="258"/>
      <c r="K17" s="259"/>
      <c r="L17" s="259"/>
      <c r="M17" s="260"/>
      <c r="N17" s="260"/>
      <c r="O17" s="260"/>
      <c r="P17" s="261"/>
      <c r="Q17" s="262"/>
      <c r="R17" s="263"/>
    </row>
    <row r="18" spans="2:18" ht="15" customHeight="1">
      <c r="B18" s="135"/>
      <c r="C18" s="136"/>
      <c r="D18" s="137"/>
      <c r="E18" s="138"/>
      <c r="F18" s="138"/>
      <c r="G18" s="138"/>
      <c r="H18" s="138"/>
      <c r="I18" s="257"/>
      <c r="J18" s="258"/>
      <c r="K18" s="259"/>
      <c r="L18" s="259"/>
      <c r="M18" s="260"/>
      <c r="N18" s="260"/>
      <c r="O18" s="260"/>
      <c r="P18" s="261"/>
      <c r="Q18" s="262"/>
      <c r="R18" s="263"/>
    </row>
    <row r="19" spans="2:18" ht="15" customHeight="1">
      <c r="B19" s="135"/>
      <c r="C19" s="136"/>
      <c r="D19" s="137"/>
      <c r="E19" s="138"/>
      <c r="F19" s="138"/>
      <c r="G19" s="138"/>
      <c r="H19" s="138"/>
      <c r="I19" s="257"/>
      <c r="J19" s="258"/>
      <c r="K19" s="259"/>
      <c r="L19" s="259"/>
      <c r="M19" s="260"/>
      <c r="N19" s="260"/>
      <c r="O19" s="260"/>
      <c r="P19" s="261"/>
      <c r="Q19" s="262"/>
      <c r="R19" s="263"/>
    </row>
    <row r="20" spans="2:18" ht="15" customHeight="1">
      <c r="B20" s="135"/>
      <c r="C20" s="136"/>
      <c r="D20" s="137"/>
      <c r="E20" s="138"/>
      <c r="F20" s="138"/>
      <c r="G20" s="138"/>
      <c r="H20" s="138"/>
      <c r="I20" s="257"/>
      <c r="J20" s="258"/>
      <c r="K20" s="259"/>
      <c r="L20" s="259"/>
      <c r="M20" s="260"/>
      <c r="N20" s="260"/>
      <c r="O20" s="260"/>
      <c r="P20" s="261"/>
      <c r="Q20" s="262"/>
      <c r="R20" s="263"/>
    </row>
    <row r="21" spans="2:18" ht="15" customHeight="1">
      <c r="B21" s="135"/>
      <c r="C21" s="136"/>
      <c r="D21" s="137"/>
      <c r="E21" s="138"/>
      <c r="F21" s="138"/>
      <c r="G21" s="138"/>
      <c r="H21" s="138"/>
      <c r="I21" s="266"/>
      <c r="J21" s="258"/>
      <c r="K21" s="259"/>
      <c r="L21" s="259"/>
      <c r="M21" s="260"/>
      <c r="N21" s="260"/>
      <c r="O21" s="260"/>
      <c r="P21" s="261"/>
      <c r="Q21" s="262"/>
      <c r="R21" s="263"/>
    </row>
    <row r="22" spans="2:18" ht="15" customHeight="1">
      <c r="B22" s="135"/>
      <c r="C22" s="136"/>
      <c r="D22" s="137"/>
      <c r="E22" s="138"/>
      <c r="F22" s="138"/>
      <c r="G22" s="138"/>
      <c r="H22" s="138"/>
      <c r="I22" s="266"/>
      <c r="J22" s="258"/>
      <c r="K22" s="259"/>
      <c r="L22" s="259"/>
      <c r="M22" s="260"/>
      <c r="N22" s="260"/>
      <c r="O22" s="260"/>
      <c r="P22" s="261"/>
      <c r="Q22" s="262"/>
      <c r="R22" s="263"/>
    </row>
    <row r="23" spans="2:18" ht="15" customHeight="1">
      <c r="B23" s="135"/>
      <c r="C23" s="136"/>
      <c r="D23" s="137"/>
      <c r="E23" s="138"/>
      <c r="F23" s="138"/>
      <c r="G23" s="138"/>
      <c r="H23" s="138"/>
      <c r="I23" s="257"/>
      <c r="J23" s="258"/>
      <c r="K23" s="259"/>
      <c r="L23" s="259"/>
      <c r="M23" s="260"/>
      <c r="N23" s="260"/>
      <c r="O23" s="260"/>
      <c r="P23" s="261"/>
      <c r="Q23" s="262"/>
      <c r="R23" s="263"/>
    </row>
    <row r="24" spans="2:18" ht="15" customHeight="1">
      <c r="B24" s="135"/>
      <c r="C24" s="136"/>
      <c r="D24" s="137"/>
      <c r="E24" s="138"/>
      <c r="F24" s="138"/>
      <c r="G24" s="138"/>
      <c r="H24" s="138"/>
      <c r="I24" s="267"/>
      <c r="J24" s="268"/>
      <c r="K24" s="269"/>
      <c r="L24" s="269"/>
      <c r="M24" s="270"/>
      <c r="N24" s="270"/>
      <c r="O24" s="270"/>
      <c r="P24" s="271"/>
      <c r="Q24" s="272"/>
      <c r="R24" s="273"/>
    </row>
    <row r="25" spans="2:18" ht="15" customHeight="1">
      <c r="B25" s="135"/>
      <c r="C25" s="136"/>
      <c r="D25" s="137"/>
      <c r="E25" s="138"/>
      <c r="F25" s="138"/>
      <c r="G25" s="138"/>
      <c r="H25" s="138"/>
      <c r="I25" s="266"/>
      <c r="J25" s="258"/>
      <c r="K25" s="259"/>
      <c r="L25" s="259"/>
      <c r="M25" s="260"/>
      <c r="N25" s="260"/>
      <c r="O25" s="260"/>
      <c r="P25" s="261"/>
      <c r="Q25" s="262"/>
      <c r="R25" s="263"/>
    </row>
    <row r="26" spans="2:18" ht="15" customHeight="1">
      <c r="B26" s="135"/>
      <c r="C26" s="136"/>
      <c r="D26" s="137"/>
      <c r="E26" s="138"/>
      <c r="F26" s="138"/>
      <c r="G26" s="138"/>
      <c r="H26" s="138"/>
      <c r="I26" s="257"/>
      <c r="J26" s="258"/>
      <c r="K26" s="259"/>
      <c r="L26" s="259"/>
      <c r="M26" s="260"/>
      <c r="N26" s="260"/>
      <c r="O26" s="260"/>
      <c r="P26" s="261"/>
      <c r="Q26" s="262"/>
      <c r="R26" s="263"/>
    </row>
    <row r="27" spans="2:18" ht="15" customHeight="1">
      <c r="B27" s="135"/>
      <c r="C27" s="136"/>
      <c r="D27" s="137"/>
      <c r="E27" s="138"/>
      <c r="F27" s="138"/>
      <c r="G27" s="138"/>
      <c r="H27" s="138"/>
      <c r="I27" s="257"/>
      <c r="J27" s="258"/>
      <c r="K27" s="259"/>
      <c r="L27" s="259"/>
      <c r="M27" s="260"/>
      <c r="N27" s="260"/>
      <c r="O27" s="260"/>
      <c r="P27" s="261"/>
      <c r="Q27" s="262"/>
      <c r="R27" s="263"/>
    </row>
    <row r="28" spans="2:18" ht="15" customHeight="1">
      <c r="B28" s="135"/>
      <c r="C28" s="136"/>
      <c r="D28" s="137"/>
      <c r="E28" s="138"/>
      <c r="F28" s="138"/>
      <c r="G28" s="138"/>
      <c r="H28" s="138"/>
      <c r="I28" s="257"/>
      <c r="J28" s="258"/>
      <c r="K28" s="259"/>
      <c r="L28" s="259"/>
      <c r="M28" s="260"/>
      <c r="N28" s="260"/>
      <c r="O28" s="260"/>
      <c r="P28" s="261"/>
      <c r="Q28" s="262"/>
      <c r="R28" s="263"/>
    </row>
    <row r="29" spans="2:18" ht="15" customHeight="1">
      <c r="B29" s="135"/>
      <c r="C29" s="136"/>
      <c r="D29" s="137"/>
      <c r="E29" s="138"/>
      <c r="F29" s="138"/>
      <c r="G29" s="138"/>
      <c r="H29" s="138"/>
      <c r="I29" s="266"/>
      <c r="J29" s="258"/>
      <c r="K29" s="259"/>
      <c r="L29" s="259"/>
      <c r="M29" s="260"/>
      <c r="N29" s="260"/>
      <c r="O29" s="260"/>
      <c r="P29" s="261"/>
      <c r="Q29" s="262"/>
      <c r="R29" s="263"/>
    </row>
    <row r="30" spans="2:18" ht="15" customHeight="1">
      <c r="B30" s="135"/>
      <c r="C30" s="136"/>
      <c r="D30" s="137"/>
      <c r="E30" s="138"/>
      <c r="F30" s="138"/>
      <c r="G30" s="138"/>
      <c r="H30" s="138"/>
      <c r="I30" s="257"/>
      <c r="J30" s="258"/>
      <c r="K30" s="259"/>
      <c r="L30" s="259"/>
      <c r="M30" s="260"/>
      <c r="N30" s="260"/>
      <c r="O30" s="260"/>
      <c r="P30" s="261"/>
      <c r="Q30" s="262"/>
      <c r="R30" s="263"/>
    </row>
    <row r="31" spans="2:18" ht="15" customHeight="1">
      <c r="B31" s="135"/>
      <c r="C31" s="136"/>
      <c r="D31" s="137"/>
      <c r="E31" s="138"/>
      <c r="F31" s="138"/>
      <c r="G31" s="138"/>
      <c r="H31" s="138"/>
      <c r="I31" s="257"/>
      <c r="J31" s="258"/>
      <c r="K31" s="259"/>
      <c r="L31" s="259"/>
      <c r="M31" s="260"/>
      <c r="N31" s="260"/>
      <c r="O31" s="260"/>
      <c r="P31" s="261"/>
      <c r="Q31" s="262"/>
      <c r="R31" s="263"/>
    </row>
    <row r="32" spans="2:18" ht="15" customHeight="1" thickBot="1">
      <c r="B32" s="139"/>
      <c r="C32" s="140"/>
      <c r="D32" s="141"/>
      <c r="E32" s="142"/>
      <c r="F32" s="142"/>
      <c r="G32" s="142"/>
      <c r="H32" s="142"/>
      <c r="I32" s="274"/>
      <c r="J32" s="275"/>
      <c r="K32" s="276"/>
      <c r="L32" s="276"/>
      <c r="M32" s="277"/>
      <c r="N32" s="277"/>
      <c r="O32" s="277"/>
      <c r="P32" s="278"/>
      <c r="Q32" s="279"/>
      <c r="R32" s="280"/>
    </row>
    <row r="33" spans="2:18" ht="5.0999999999999996" customHeight="1"/>
    <row r="34" spans="2:18" ht="14.4" customHeight="1">
      <c r="B34" s="189"/>
      <c r="C34" s="190" t="s">
        <v>12</v>
      </c>
      <c r="D34" s="305" t="s">
        <v>135</v>
      </c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</row>
    <row r="35" spans="2:18" ht="60.75" customHeight="1" thickBot="1">
      <c r="B35" s="191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</row>
    <row r="36" spans="2:18" ht="15.6" thickTop="1" thickBot="1">
      <c r="B36" s="192"/>
      <c r="C36" s="193"/>
      <c r="D36" s="193"/>
      <c r="E36" s="631"/>
      <c r="F36" s="193"/>
      <c r="G36" s="193"/>
      <c r="H36" s="193"/>
      <c r="I36" s="193"/>
      <c r="J36" s="193"/>
      <c r="K36" s="193"/>
      <c r="L36" s="193"/>
      <c r="M36" s="193"/>
      <c r="N36" s="193"/>
      <c r="O36" s="632"/>
      <c r="P36" s="632"/>
      <c r="Q36" s="633"/>
    </row>
    <row r="37" spans="2:18" ht="15.6" thickTop="1" thickBot="1">
      <c r="B37" s="197" t="s">
        <v>21</v>
      </c>
      <c r="C37" s="198"/>
      <c r="D37" s="199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200"/>
      <c r="P37" s="200"/>
      <c r="Q37" s="201"/>
    </row>
    <row r="38" spans="2:18" ht="5.0999999999999996" customHeight="1" thickTop="1" thickBot="1">
      <c r="B38" s="197"/>
      <c r="C38" s="198"/>
      <c r="D38" s="199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200"/>
      <c r="P38" s="200"/>
      <c r="Q38" s="201"/>
    </row>
    <row r="39" spans="2:18" ht="18" thickTop="1" thickBot="1">
      <c r="B39" s="202" t="s">
        <v>48</v>
      </c>
      <c r="C39" s="198"/>
      <c r="D39" s="199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200"/>
      <c r="P39" s="200"/>
      <c r="Q39" s="201"/>
    </row>
    <row r="40" spans="2:18" ht="15.6" thickTop="1" thickBot="1">
      <c r="B40" s="203" t="s">
        <v>25</v>
      </c>
      <c r="C40" s="204"/>
      <c r="D40" s="205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0"/>
      <c r="P40" s="200"/>
      <c r="Q40" s="201"/>
    </row>
    <row r="41" spans="2:18" ht="18" thickTop="1" thickBot="1">
      <c r="B41" s="202" t="s">
        <v>125</v>
      </c>
      <c r="C41" s="206"/>
      <c r="D41" s="207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8"/>
      <c r="P41" s="208"/>
      <c r="Q41" s="209"/>
    </row>
    <row r="42" spans="2:18" ht="18" thickTop="1" thickBot="1">
      <c r="B42" s="202" t="s">
        <v>126</v>
      </c>
      <c r="C42" s="206"/>
      <c r="D42" s="207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8"/>
      <c r="P42" s="208"/>
      <c r="Q42" s="209"/>
    </row>
    <row r="43" spans="2:18" ht="18" thickTop="1" thickBot="1">
      <c r="B43" s="202" t="s">
        <v>127</v>
      </c>
      <c r="C43" s="206"/>
      <c r="D43" s="207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8"/>
      <c r="P43" s="208"/>
      <c r="Q43" s="209"/>
    </row>
    <row r="44" spans="2:18" ht="18" thickTop="1" thickBot="1">
      <c r="B44" s="202" t="s">
        <v>128</v>
      </c>
      <c r="C44" s="206"/>
      <c r="D44" s="207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8"/>
      <c r="P44" s="208"/>
      <c r="Q44" s="209"/>
    </row>
    <row r="45" spans="2:18" ht="18" thickTop="1" thickBot="1">
      <c r="B45" s="202" t="s">
        <v>129</v>
      </c>
      <c r="C45" s="206"/>
      <c r="D45" s="207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8"/>
      <c r="P45" s="208"/>
      <c r="Q45" s="209"/>
    </row>
    <row r="46" spans="2:18" ht="15.6" thickTop="1" thickBot="1">
      <c r="B46" s="210"/>
      <c r="C46" s="211"/>
      <c r="D46" s="211"/>
      <c r="E46" s="212"/>
      <c r="F46" s="211"/>
      <c r="G46" s="211"/>
      <c r="H46" s="211"/>
      <c r="I46" s="211"/>
      <c r="J46" s="211"/>
      <c r="K46" s="211"/>
      <c r="L46" s="211"/>
      <c r="M46" s="211"/>
      <c r="N46" s="211"/>
      <c r="O46" s="213"/>
      <c r="P46" s="213"/>
      <c r="Q46" s="214"/>
    </row>
    <row r="47" spans="2:18" ht="15" thickTop="1"/>
    <row r="49" spans="4:8" ht="15" thickBot="1"/>
    <row r="50" spans="4:8" ht="42.75" customHeight="1">
      <c r="D50" s="302" t="s">
        <v>49</v>
      </c>
      <c r="E50" s="303"/>
      <c r="F50" s="303"/>
      <c r="G50" s="303"/>
      <c r="H50" s="304"/>
    </row>
    <row r="51" spans="4:8" ht="29.4" thickBot="1">
      <c r="D51" s="215" t="s">
        <v>43</v>
      </c>
      <c r="E51" s="216" t="s">
        <v>50</v>
      </c>
      <c r="F51" s="217" t="s">
        <v>44</v>
      </c>
      <c r="G51" s="217" t="s">
        <v>51</v>
      </c>
      <c r="H51" s="218" t="s">
        <v>52</v>
      </c>
    </row>
    <row r="52" spans="4:8" ht="15.6">
      <c r="D52" s="143"/>
      <c r="E52" s="144"/>
      <c r="F52" s="145"/>
      <c r="G52" s="145"/>
      <c r="H52" s="146"/>
    </row>
    <row r="53" spans="4:8" ht="15.6">
      <c r="D53" s="147"/>
      <c r="E53" s="148"/>
      <c r="F53" s="149"/>
      <c r="G53" s="149"/>
      <c r="H53" s="150"/>
    </row>
    <row r="54" spans="4:8" ht="15.6">
      <c r="D54" s="147"/>
      <c r="E54" s="148"/>
      <c r="F54" s="149"/>
      <c r="G54" s="149"/>
      <c r="H54" s="150"/>
    </row>
    <row r="55" spans="4:8" ht="15.6">
      <c r="D55" s="147"/>
      <c r="E55" s="148"/>
      <c r="F55" s="149"/>
      <c r="G55" s="149"/>
      <c r="H55" s="150"/>
    </row>
    <row r="56" spans="4:8" ht="15.6">
      <c r="D56" s="147"/>
      <c r="E56" s="148"/>
      <c r="F56" s="149"/>
      <c r="G56" s="149"/>
      <c r="H56" s="150"/>
    </row>
    <row r="57" spans="4:8" ht="15.6">
      <c r="D57" s="147"/>
      <c r="E57" s="148"/>
      <c r="F57" s="149"/>
      <c r="G57" s="149"/>
      <c r="H57" s="150"/>
    </row>
    <row r="58" spans="4:8" ht="15.6">
      <c r="D58" s="147"/>
      <c r="E58" s="148"/>
      <c r="F58" s="149"/>
      <c r="G58" s="149"/>
      <c r="H58" s="150"/>
    </row>
    <row r="59" spans="4:8" ht="15.6">
      <c r="D59" s="147"/>
      <c r="E59" s="148"/>
      <c r="F59" s="149"/>
      <c r="G59" s="149"/>
      <c r="H59" s="150"/>
    </row>
    <row r="60" spans="4:8" ht="15.6">
      <c r="D60" s="147"/>
      <c r="E60" s="148"/>
      <c r="F60" s="149"/>
      <c r="G60" s="149"/>
      <c r="H60" s="150"/>
    </row>
    <row r="61" spans="4:8" ht="15.6">
      <c r="D61" s="147"/>
      <c r="E61" s="148"/>
      <c r="F61" s="149"/>
      <c r="G61" s="149"/>
      <c r="H61" s="150"/>
    </row>
    <row r="62" spans="4:8" ht="15.6">
      <c r="D62" s="147"/>
      <c r="E62" s="148"/>
      <c r="F62" s="149"/>
      <c r="G62" s="149"/>
      <c r="H62" s="150"/>
    </row>
    <row r="63" spans="4:8" ht="15.6">
      <c r="D63" s="147"/>
      <c r="E63" s="148"/>
      <c r="F63" s="149"/>
      <c r="G63" s="149"/>
      <c r="H63" s="150"/>
    </row>
    <row r="64" spans="4:8" ht="15.6">
      <c r="D64" s="147"/>
      <c r="E64" s="148"/>
      <c r="F64" s="149"/>
      <c r="G64" s="149"/>
      <c r="H64" s="150"/>
    </row>
    <row r="65" spans="4:8" ht="15.6">
      <c r="D65" s="147"/>
      <c r="E65" s="148"/>
      <c r="F65" s="149"/>
      <c r="G65" s="149"/>
      <c r="H65" s="150"/>
    </row>
    <row r="66" spans="4:8" ht="16.2" thickBot="1">
      <c r="D66" s="151"/>
      <c r="E66" s="152"/>
      <c r="F66" s="153"/>
      <c r="G66" s="153"/>
      <c r="H66" s="154"/>
    </row>
  </sheetData>
  <mergeCells count="6">
    <mergeCell ref="D50:H50"/>
    <mergeCell ref="C2:Q2"/>
    <mergeCell ref="B4:Q4"/>
    <mergeCell ref="B5:Q5"/>
    <mergeCell ref="C6:E6"/>
    <mergeCell ref="D34:R35"/>
  </mergeCells>
  <printOptions horizontalCentered="1"/>
  <pageMargins left="7.874015748031496E-2" right="7.874015748031496E-2" top="0.59055118110236227" bottom="0.59055118110236227" header="0.31496062992125984" footer="0.31496062992125984"/>
  <pageSetup scale="52" orientation="landscape" r:id="rId1"/>
  <headerFooter>
    <oddHeader>&amp;R&amp;P / &amp;N</oddHeader>
  </headerFooter>
  <ignoredErrors>
    <ignoredError sqref="B2:C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21</vt:i4>
      </vt:variant>
    </vt:vector>
  </HeadingPairs>
  <TitlesOfParts>
    <vt:vector size="32" baseType="lpstr">
      <vt:lpstr>Indicacions prèvies</vt:lpstr>
      <vt:lpstr>CLILAB 2025-06. Lot 1. IFI</vt:lpstr>
      <vt:lpstr>REQUISITS LOGISTICS Lot 1</vt:lpstr>
      <vt:lpstr>CLILAB 2025-06. Lot 2.CLIAPMAT</vt:lpstr>
      <vt:lpstr>REQUISITS LOGISTICS Lot 2</vt:lpstr>
      <vt:lpstr>CLILAB 2025-06. Lot 3. GANGLI  </vt:lpstr>
      <vt:lpstr>REQUISITS LOGISTICS Lot 3</vt:lpstr>
      <vt:lpstr>CLILAB 2025-06 Lot 4. GIP</vt:lpstr>
      <vt:lpstr>REQUISITS LOGISTICS Lot 4</vt:lpstr>
      <vt:lpstr>CLILAB 2025-06. Lot 5. SOF</vt:lpstr>
      <vt:lpstr>REQUISITS LOGISTICS Lot 5</vt:lpstr>
      <vt:lpstr>'CLILAB 2025-06 Lot 4. GIP'!Área_de_impresión</vt:lpstr>
      <vt:lpstr>'CLILAB 2025-06. Lot 1. IFI'!Área_de_impresión</vt:lpstr>
      <vt:lpstr>'CLILAB 2025-06. Lot 2.CLIAPMAT'!Área_de_impresión</vt:lpstr>
      <vt:lpstr>'CLILAB 2025-06. Lot 3. GANGLI  '!Área_de_impresión</vt:lpstr>
      <vt:lpstr>'CLILAB 2025-06. Lot 5. SOF'!Área_de_impresión</vt:lpstr>
      <vt:lpstr>'Indicacions prèvies'!Área_de_impresión</vt:lpstr>
      <vt:lpstr>'REQUISITS LOGISTICS Lot 1'!Área_de_impresión</vt:lpstr>
      <vt:lpstr>'REQUISITS LOGISTICS Lot 2'!Área_de_impresión</vt:lpstr>
      <vt:lpstr>'REQUISITS LOGISTICS Lot 3'!Área_de_impresión</vt:lpstr>
      <vt:lpstr>'REQUISITS LOGISTICS Lot 4'!Área_de_impresión</vt:lpstr>
      <vt:lpstr>'REQUISITS LOGISTICS Lot 5'!Área_de_impresión</vt:lpstr>
      <vt:lpstr>'CLILAB 2025-06 Lot 4. GIP'!Títulos_a_imprimir</vt:lpstr>
      <vt:lpstr>'CLILAB 2025-06. Lot 1. IFI'!Títulos_a_imprimir</vt:lpstr>
      <vt:lpstr>'CLILAB 2025-06. Lot 2.CLIAPMAT'!Títulos_a_imprimir</vt:lpstr>
      <vt:lpstr>'CLILAB 2025-06. Lot 3. GANGLI  '!Títulos_a_imprimir</vt:lpstr>
      <vt:lpstr>'CLILAB 2025-06. Lot 5. SOF'!Títulos_a_imprimir</vt:lpstr>
      <vt:lpstr>'REQUISITS LOGISTICS Lot 1'!Títulos_a_imprimir</vt:lpstr>
      <vt:lpstr>'REQUISITS LOGISTICS Lot 2'!Títulos_a_imprimir</vt:lpstr>
      <vt:lpstr>'REQUISITS LOGISTICS Lot 3'!Títulos_a_imprimir</vt:lpstr>
      <vt:lpstr>'REQUISITS LOGISTICS Lot 4'!Títulos_a_imprimir</vt:lpstr>
      <vt:lpstr>'REQUISITS LOGISTICS Lot 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Esplugas Conesa;Laura Puigví</dc:creator>
  <cp:lastModifiedBy>Mireia Taboada Villagrasa</cp:lastModifiedBy>
  <cp:lastPrinted>2025-02-10T10:56:57Z</cp:lastPrinted>
  <dcterms:created xsi:type="dcterms:W3CDTF">2023-06-27T11:10:47Z</dcterms:created>
  <dcterms:modified xsi:type="dcterms:W3CDTF">2026-01-28T08:36:52Z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7b73548-d190-432d-be64-570d96896935_Enabled">
    <vt:lpwstr>true</vt:lpwstr>
  </property>
  <property fmtid="{D5CDD505-2E9C-101B-9397-08002B2CF9AE}" pid="3" name="MSIP_Label_67b73548-d190-432d-be64-570d96896935_SetDate">
    <vt:lpwstr>2024-03-15T13:30:32Z</vt:lpwstr>
  </property>
  <property fmtid="{D5CDD505-2E9C-101B-9397-08002B2CF9AE}" pid="4" name="MSIP_Label_67b73548-d190-432d-be64-570d96896935_Method">
    <vt:lpwstr>Standard</vt:lpwstr>
  </property>
  <property fmtid="{D5CDD505-2E9C-101B-9397-08002B2CF9AE}" pid="5" name="MSIP_Label_67b73548-d190-432d-be64-570d96896935_Name">
    <vt:lpwstr>General</vt:lpwstr>
  </property>
  <property fmtid="{D5CDD505-2E9C-101B-9397-08002B2CF9AE}" pid="6" name="MSIP_Label_67b73548-d190-432d-be64-570d96896935_SiteId">
    <vt:lpwstr>b641321b-29fd-421f-9e05-023774540004</vt:lpwstr>
  </property>
  <property fmtid="{D5CDD505-2E9C-101B-9397-08002B2CF9AE}" pid="7" name="MSIP_Label_67b73548-d190-432d-be64-570d96896935_ActionId">
    <vt:lpwstr>9719cd5c-5187-4b31-9d28-ff10394162dc</vt:lpwstr>
  </property>
  <property fmtid="{D5CDD505-2E9C-101B-9397-08002B2CF9AE}" pid="8" name="MSIP_Label_67b73548-d190-432d-be64-570d96896935_ContentBits">
    <vt:lpwstr>0</vt:lpwstr>
  </property>
</Properties>
</file>