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14269890t\Desktop\N_PR_2026_364_Finançament_imprés_i_Digital\"/>
    </mc:Choice>
  </mc:AlternateContent>
  <xr:revisionPtr revIDLastSave="0" documentId="8_{66A169BF-AFA6-45B6-8E5F-A623E8FAEFA5}" xr6:coauthVersionLast="47" xr6:coauthVersionMax="47" xr10:uidLastSave="{00000000-0000-0000-0000-000000000000}"/>
  <bookViews>
    <workbookView xWindow="-120" yWindow="-120" windowWidth="29040" windowHeight="15840" tabRatio="828" xr2:uid="{00000000-000D-0000-FFFF-FFFF00000000}"/>
  </bookViews>
  <sheets>
    <sheet name="APROX PPOST" sheetId="5" r:id="rId1"/>
  </sheets>
  <definedNames>
    <definedName name="_xlnm.Print_Area" localSheetId="0">'APROX PPOST'!$A$2:$J$97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5" l="1"/>
  <c r="H93" i="5"/>
  <c r="I93" i="5" s="1"/>
  <c r="H92" i="5"/>
  <c r="I92" i="5" s="1"/>
  <c r="H91" i="5"/>
  <c r="I91" i="5" s="1"/>
  <c r="H90" i="5"/>
  <c r="I90" i="5" s="1"/>
  <c r="H89" i="5"/>
  <c r="I89" i="5" s="1"/>
  <c r="H88" i="5"/>
  <c r="I88" i="5" s="1"/>
  <c r="H87" i="5"/>
  <c r="I87" i="5" s="1"/>
  <c r="H86" i="5"/>
  <c r="I86" i="5" s="1"/>
  <c r="H85" i="5"/>
  <c r="I85" i="5" s="1"/>
  <c r="H84" i="5"/>
  <c r="I84" i="5" s="1"/>
  <c r="H83" i="5"/>
  <c r="I83" i="5" s="1"/>
  <c r="H82" i="5"/>
  <c r="I82" i="5" s="1"/>
  <c r="H81" i="5"/>
  <c r="I81" i="5" s="1"/>
  <c r="H80" i="5"/>
  <c r="I80" i="5" s="1"/>
  <c r="H79" i="5"/>
  <c r="I79" i="5" s="1"/>
  <c r="H78" i="5"/>
  <c r="I78" i="5" s="1"/>
  <c r="H77" i="5"/>
  <c r="I77" i="5" s="1"/>
  <c r="H76" i="5"/>
  <c r="I76" i="5" s="1"/>
  <c r="H75" i="5"/>
  <c r="I75" i="5" s="1"/>
  <c r="H74" i="5"/>
  <c r="I74" i="5" s="1"/>
  <c r="H73" i="5"/>
  <c r="I73" i="5" s="1"/>
  <c r="H72" i="5"/>
  <c r="I72" i="5" s="1"/>
  <c r="H71" i="5"/>
  <c r="I71" i="5" s="1"/>
  <c r="H70" i="5"/>
  <c r="I70" i="5" s="1"/>
  <c r="H69" i="5"/>
  <c r="I69" i="5" s="1"/>
  <c r="H68" i="5"/>
  <c r="I68" i="5" s="1"/>
  <c r="H67" i="5"/>
  <c r="I67" i="5" s="1"/>
  <c r="H66" i="5"/>
  <c r="I66" i="5" s="1"/>
  <c r="H65" i="5"/>
  <c r="I65" i="5" s="1"/>
  <c r="H64" i="5"/>
  <c r="I64" i="5" s="1"/>
  <c r="H63" i="5"/>
  <c r="I63" i="5" s="1"/>
  <c r="H62" i="5"/>
  <c r="I62" i="5" s="1"/>
  <c r="H61" i="5"/>
  <c r="I61" i="5" s="1"/>
  <c r="H60" i="5"/>
  <c r="I60" i="5" s="1"/>
  <c r="H59" i="5"/>
  <c r="I59" i="5" s="1"/>
  <c r="H58" i="5"/>
  <c r="I58" i="5" s="1"/>
  <c r="H57" i="5"/>
  <c r="I57" i="5" s="1"/>
  <c r="H56" i="5"/>
  <c r="I56" i="5" s="1"/>
  <c r="H55" i="5"/>
  <c r="I55" i="5" s="1"/>
  <c r="H54" i="5"/>
  <c r="I54" i="5" s="1"/>
  <c r="H53" i="5"/>
  <c r="I53" i="5" s="1"/>
  <c r="H52" i="5"/>
  <c r="I52" i="5" s="1"/>
  <c r="H51" i="5"/>
  <c r="I51" i="5" s="1"/>
  <c r="H50" i="5"/>
  <c r="I50" i="5" s="1"/>
  <c r="H49" i="5"/>
  <c r="I49" i="5" s="1"/>
  <c r="H48" i="5"/>
  <c r="I48" i="5" s="1"/>
  <c r="H47" i="5"/>
  <c r="I47" i="5" s="1"/>
  <c r="H46" i="5"/>
  <c r="I46" i="5" s="1"/>
  <c r="H45" i="5"/>
  <c r="I45" i="5" s="1"/>
  <c r="H44" i="5"/>
  <c r="I44" i="5" s="1"/>
  <c r="H43" i="5"/>
  <c r="I43" i="5" s="1"/>
  <c r="H42" i="5"/>
  <c r="I42" i="5" s="1"/>
  <c r="H41" i="5"/>
  <c r="I41" i="5" s="1"/>
  <c r="H40" i="5"/>
  <c r="I40" i="5" s="1"/>
  <c r="H39" i="5"/>
  <c r="I39" i="5" s="1"/>
  <c r="H38" i="5"/>
  <c r="I38" i="5" s="1"/>
  <c r="H37" i="5"/>
  <c r="I37" i="5" s="1"/>
  <c r="H36" i="5"/>
  <c r="I36" i="5" s="1"/>
  <c r="H35" i="5"/>
  <c r="H31" i="5"/>
  <c r="I31" i="5" s="1"/>
  <c r="H30" i="5"/>
  <c r="I30" i="5" s="1"/>
  <c r="H29" i="5"/>
  <c r="I29" i="5" s="1"/>
  <c r="H28" i="5"/>
  <c r="I28" i="5" s="1"/>
  <c r="H27" i="5"/>
  <c r="I27" i="5" s="1"/>
  <c r="H26" i="5"/>
  <c r="I26" i="5" s="1"/>
  <c r="H25" i="5"/>
  <c r="I25" i="5" s="1"/>
  <c r="H24" i="5"/>
  <c r="I24" i="5" s="1"/>
  <c r="H23" i="5"/>
  <c r="I23" i="5" s="1"/>
  <c r="H22" i="5"/>
  <c r="I22" i="5" s="1"/>
  <c r="H21" i="5"/>
  <c r="I21" i="5" s="1"/>
  <c r="H20" i="5"/>
  <c r="I20" i="5" s="1"/>
  <c r="H19" i="5"/>
  <c r="I19" i="5" s="1"/>
  <c r="H18" i="5"/>
  <c r="I18" i="5" s="1"/>
  <c r="H17" i="5"/>
  <c r="I17" i="5" s="1"/>
  <c r="H16" i="5"/>
  <c r="I16" i="5" s="1"/>
  <c r="H15" i="5"/>
  <c r="I15" i="5" s="1"/>
  <c r="H14" i="5"/>
  <c r="I14" i="5" s="1"/>
  <c r="H13" i="5"/>
  <c r="I13" i="5" s="1"/>
  <c r="H12" i="5"/>
  <c r="I12" i="5" s="1"/>
  <c r="H11" i="5"/>
  <c r="I11" i="5" s="1"/>
  <c r="H10" i="5"/>
  <c r="I10" i="5" s="1"/>
  <c r="H9" i="5"/>
  <c r="H33" i="5" l="1"/>
  <c r="H7" i="5"/>
  <c r="I9" i="5"/>
  <c r="I7" i="5" s="1"/>
  <c r="I35" i="5"/>
  <c r="I33" i="5" s="1"/>
  <c r="H5" i="5" l="1"/>
  <c r="I5" i="5"/>
</calcChain>
</file>

<file path=xl/sharedStrings.xml><?xml version="1.0" encoding="utf-8"?>
<sst xmlns="http://schemas.openxmlformats.org/spreadsheetml/2006/main" count="268" uniqueCount="116">
  <si>
    <t>impressions</t>
  </si>
  <si>
    <t>COST TECNOLÒGIC</t>
  </si>
  <si>
    <t>Instagram</t>
  </si>
  <si>
    <t>DiariMes.</t>
  </si>
  <si>
    <t>DiariDeSabadell.</t>
  </si>
  <si>
    <t>DiariDeTerrassa.</t>
  </si>
  <si>
    <t>Regio7.</t>
  </si>
  <si>
    <t>LaManyana.</t>
  </si>
  <si>
    <t>Segre.</t>
  </si>
  <si>
    <t>DiariDeGirona.</t>
  </si>
  <si>
    <t>DiariDeTarragona.</t>
  </si>
  <si>
    <t>Webs d'ElDiario.</t>
  </si>
  <si>
    <t>Webs de CronicaGlobal.</t>
  </si>
  <si>
    <t>Webs de l'APPEC</t>
  </si>
  <si>
    <t>Webs de l'AMIC</t>
  </si>
  <si>
    <t>Webs de l'ACPC</t>
  </si>
  <si>
    <t>Webs de LaRepublica.</t>
  </si>
  <si>
    <t>Webs d'ElMon.</t>
  </si>
  <si>
    <t>Webs de Vilaweb.</t>
  </si>
  <si>
    <t>Webs de NacioDigital.</t>
  </si>
  <si>
    <t>Webs d'ElNacional.</t>
  </si>
  <si>
    <t>Publico.</t>
  </si>
  <si>
    <t>20Minutos.</t>
  </si>
  <si>
    <t>LaRazon.</t>
  </si>
  <si>
    <t>Ara.</t>
  </si>
  <si>
    <t>Webs grup CCMA</t>
  </si>
  <si>
    <t>Youtube</t>
  </si>
  <si>
    <t>Google</t>
  </si>
  <si>
    <t>Facebook</t>
  </si>
  <si>
    <t>Compra Programàtica</t>
  </si>
  <si>
    <t>Acuity</t>
  </si>
  <si>
    <t>Sunmedia</t>
  </si>
  <si>
    <t>Smartclip</t>
  </si>
  <si>
    <t>Spotify</t>
  </si>
  <si>
    <t>Webs grup MEDIASET</t>
  </si>
  <si>
    <t>Webs grup ATRESMEDIA</t>
  </si>
  <si>
    <t>Detall</t>
  </si>
  <si>
    <t>nº ins.</t>
  </si>
  <si>
    <t>Import
Aprox.</t>
  </si>
  <si>
    <t>Tipologia de compra i Format</t>
  </si>
  <si>
    <t>Suport</t>
  </si>
  <si>
    <t>DIGITAL</t>
  </si>
  <si>
    <t>Més Tarragona</t>
  </si>
  <si>
    <t xml:space="preserve">20 Minutos </t>
  </si>
  <si>
    <t>Diari de Terrassa</t>
  </si>
  <si>
    <t>Diari de Sabadell</t>
  </si>
  <si>
    <t>El 9 Nou</t>
  </si>
  <si>
    <t>Regió 7</t>
  </si>
  <si>
    <t>La Mañana</t>
  </si>
  <si>
    <t>Segre</t>
  </si>
  <si>
    <t>Diari de Girona</t>
  </si>
  <si>
    <t>Diari de Tarragona</t>
  </si>
  <si>
    <t>La Razón</t>
  </si>
  <si>
    <t>ABC</t>
  </si>
  <si>
    <t>El Mundo</t>
  </si>
  <si>
    <t>El País</t>
  </si>
  <si>
    <t>Ara</t>
  </si>
  <si>
    <t>El Punt Avui</t>
  </si>
  <si>
    <t>El Periódico de Cat.</t>
  </si>
  <si>
    <t>La Vanguardia</t>
  </si>
  <si>
    <t>L'Esportiu</t>
  </si>
  <si>
    <t>As</t>
  </si>
  <si>
    <t>Marca</t>
  </si>
  <si>
    <t>Sport</t>
  </si>
  <si>
    <t>El Mundo Deportivo</t>
  </si>
  <si>
    <t>IMPRESOS</t>
  </si>
  <si>
    <t>Pàgina Color Senar Lab</t>
  </si>
  <si>
    <t>Pàgina Color Senar Dm-Dv</t>
  </si>
  <si>
    <t>Pàgina Color Senar</t>
  </si>
  <si>
    <t>Pàgina Color Senar Dv</t>
  </si>
  <si>
    <t>Pàg.Color Senar secció Barça</t>
  </si>
  <si>
    <t>X (Twitter)</t>
  </si>
  <si>
    <t>IP Cat.  CPM* Preroll</t>
  </si>
  <si>
    <t>El9Nou.</t>
  </si>
  <si>
    <t>TheNewBcnPost.</t>
  </si>
  <si>
    <t>TikTok</t>
  </si>
  <si>
    <t>Twitch</t>
  </si>
  <si>
    <t>IP Cat.  CPM* Video In-Stream</t>
  </si>
  <si>
    <t>IP Cat.  CPM* Preroll/Midroll espot 20"/25"</t>
  </si>
  <si>
    <t>IP Cat.  CPM* Falca+Cover</t>
  </si>
  <si>
    <t>IP Cat.  CPM* Preroll/Inread</t>
  </si>
  <si>
    <t>IP Cat.  CPM* Formats display IAB</t>
  </si>
  <si>
    <t>IP Cat.  CPM*  Video Preroll</t>
  </si>
  <si>
    <t>IP Cat.  CPM* Page Post Photo</t>
  </si>
  <si>
    <t>IP Cat.  CPM* Page Post Video</t>
  </si>
  <si>
    <t>IP Cat.  CPM* Story</t>
  </si>
  <si>
    <t>IP Cat.  CPM* Reels</t>
  </si>
  <si>
    <t>IP, Tipologia de compra i Format</t>
  </si>
  <si>
    <t>IP Cat.  CPM* Promoted Tweet</t>
  </si>
  <si>
    <t>IP Cat.  CPM* Video Card</t>
  </si>
  <si>
    <t>IP Cat.  CPM* Google Ads</t>
  </si>
  <si>
    <t>IP Cat.  CPM* Doble Roba</t>
  </si>
  <si>
    <t>IP Cat.  Cost Fixe 1 Setmana Doble Roba</t>
  </si>
  <si>
    <t>IP Cat.  CPM* Video In Feed</t>
  </si>
  <si>
    <t>IP Cat.  CPM* Video Preroll-Midroll</t>
  </si>
  <si>
    <t xml:space="preserve"> </t>
  </si>
  <si>
    <t>APROX. PRESSUPOST</t>
  </si>
  <si>
    <t>insercions</t>
  </si>
  <si>
    <r>
      <t xml:space="preserve">ElPais. </t>
    </r>
    <r>
      <rPr>
        <sz val="8"/>
        <rFont val="Calibri"/>
        <family val="2"/>
        <scheme val="minor"/>
      </rPr>
      <t>(PRISA)</t>
    </r>
  </si>
  <si>
    <r>
      <t xml:space="preserve">As. </t>
    </r>
    <r>
      <rPr>
        <sz val="8"/>
        <rFont val="Calibri"/>
        <family val="2"/>
        <scheme val="minor"/>
      </rPr>
      <t>(PRISA)</t>
    </r>
  </si>
  <si>
    <r>
      <t xml:space="preserve">Marca. </t>
    </r>
    <r>
      <rPr>
        <sz val="8"/>
        <rFont val="Calibri"/>
        <family val="2"/>
        <scheme val="minor"/>
      </rPr>
      <t>(UNIDAD EDITORIAL)</t>
    </r>
  </si>
  <si>
    <r>
      <t xml:space="preserve">LEsportiuDeCatalunya. </t>
    </r>
    <r>
      <rPr>
        <sz val="8"/>
        <rFont val="Calibri"/>
        <family val="2"/>
        <scheme val="minor"/>
      </rPr>
      <t>(HERMES)</t>
    </r>
  </si>
  <si>
    <r>
      <t xml:space="preserve">Sport </t>
    </r>
    <r>
      <rPr>
        <sz val="8"/>
        <rFont val="Calibri"/>
        <family val="2"/>
        <scheme val="minor"/>
      </rPr>
      <t>(PRENSA IBÉRICA)</t>
    </r>
  </si>
  <si>
    <r>
      <t xml:space="preserve">MundoDeportivo. </t>
    </r>
    <r>
      <rPr>
        <sz val="8"/>
        <rFont val="Calibri"/>
        <family val="2"/>
        <scheme val="minor"/>
      </rPr>
      <t>(GODÓ)</t>
    </r>
  </si>
  <si>
    <r>
      <t xml:space="preserve">ElMundo. </t>
    </r>
    <r>
      <rPr>
        <sz val="8"/>
        <rFont val="Calibri"/>
        <family val="2"/>
        <scheme val="minor"/>
      </rPr>
      <t>(UNIDAD EDITORIAL)</t>
    </r>
  </si>
  <si>
    <r>
      <t xml:space="preserve">LaVanguardia. </t>
    </r>
    <r>
      <rPr>
        <sz val="8"/>
        <rFont val="Calibri"/>
        <family val="2"/>
        <scheme val="minor"/>
      </rPr>
      <t>(GODÓ)</t>
    </r>
  </si>
  <si>
    <r>
      <t>ElPeriodico</t>
    </r>
    <r>
      <rPr>
        <sz val="8"/>
        <rFont val="Calibri"/>
        <family val="2"/>
        <scheme val="minor"/>
      </rPr>
      <t xml:space="preserve"> (PRENSA IBÉRICA)</t>
    </r>
  </si>
  <si>
    <r>
      <t>ElPuntAvui.</t>
    </r>
    <r>
      <rPr>
        <sz val="8"/>
        <rFont val="Calibri"/>
        <family val="2"/>
        <scheme val="minor"/>
      </rPr>
      <t xml:space="preserve"> (HERMES)</t>
    </r>
  </si>
  <si>
    <t>IP Cat.  CPM* Net div. formats Display</t>
  </si>
  <si>
    <t>setmana/es</t>
  </si>
  <si>
    <t>Webs d'ElConfidencial.</t>
  </si>
  <si>
    <t>Webs d'El grup Tirabol</t>
  </si>
  <si>
    <r>
      <t>Abc.</t>
    </r>
    <r>
      <rPr>
        <sz val="8"/>
        <rFont val="Calibri"/>
        <family val="2"/>
        <scheme val="minor"/>
      </rPr>
      <t xml:space="preserve"> (VOCENTO)</t>
    </r>
  </si>
  <si>
    <t>Total Aprox.Ppost
(IVA inclòs)</t>
  </si>
  <si>
    <t>Total Aprox.Ppost
(abans IVA)</t>
  </si>
  <si>
    <t xml:space="preserve">*Pel càlcul dels imports marcats en vermell, cal tenir en compte que el resultat final de multiplicar l’import aproximat pel número insercions previstes s’ha dividit entre 1.000 ja que el preu unitari en virtut del qual s’ha fet el càlcul fa referència al cost per 1.000 unitats.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</si>
</sst>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0\ &quot;€&quot;"/>
    <numFmt numFmtId="165" formatCode="#,##0.00\ &quot;€&quot;"/>
    <numFmt numFmtId="166" formatCode="0.000"/>
    <numFmt numFmtId="167" formatCode="#,##0.00000"/>
  </numFmts>
  <fonts count="16" x14ac:knownFonts="1">
    <font>
      <sz val="11"/>
      <color theme="1"/>
      <name val="Calibri"/>
      <family val="2"/>
      <scheme val="minor"/>
    </font>
    <font>
      <sz val="11"/>
      <color theme="1"/>
      <name val="Calibri"/>
      <family val="2"/>
      <scheme val="minor"/>
    </font>
    <font>
      <sz val="11"/>
      <name val="Calibri"/>
      <family val="2"/>
      <scheme val="minor"/>
    </font>
    <font>
      <sz val="8"/>
      <name val="Calibri"/>
      <family val="2"/>
      <scheme val="minor"/>
    </font>
    <font>
      <sz val="8"/>
      <color rgb="FF0000FF"/>
      <name val="Calibri"/>
      <family val="2"/>
      <scheme val="minor"/>
    </font>
    <font>
      <b/>
      <sz val="8"/>
      <name val="Calibri"/>
      <family val="2"/>
      <scheme val="minor"/>
    </font>
    <font>
      <b/>
      <sz val="10"/>
      <name val="Calibri"/>
      <family val="2"/>
      <scheme val="minor"/>
    </font>
    <font>
      <sz val="10"/>
      <name val="Calibri"/>
      <family val="2"/>
      <scheme val="minor"/>
    </font>
    <font>
      <b/>
      <sz val="8"/>
      <color rgb="FF7030A0"/>
      <name val="Calibri"/>
      <family val="2"/>
      <scheme val="minor"/>
    </font>
    <font>
      <b/>
      <sz val="11"/>
      <name val="Calibri"/>
      <family val="2"/>
      <scheme val="minor"/>
    </font>
    <font>
      <b/>
      <sz val="10"/>
      <color theme="0"/>
      <name val="Calibri"/>
      <family val="2"/>
      <scheme val="minor"/>
    </font>
    <font>
      <b/>
      <u/>
      <sz val="10"/>
      <color theme="0"/>
      <name val="Calibri"/>
      <family val="2"/>
      <scheme val="minor"/>
    </font>
    <font>
      <u/>
      <sz val="10"/>
      <color theme="0"/>
      <name val="Calibri"/>
      <family val="2"/>
      <scheme val="minor"/>
    </font>
    <font>
      <sz val="7"/>
      <color theme="7" tint="-0.499984740745262"/>
      <name val="Calibri"/>
      <family val="2"/>
      <scheme val="minor"/>
    </font>
    <font>
      <sz val="10"/>
      <color theme="1"/>
      <name val="Arial"/>
      <family val="2"/>
    </font>
    <font>
      <sz val="8"/>
      <color rgb="FFFF0000"/>
      <name val="Calibri"/>
      <family val="2"/>
      <scheme val="minor"/>
    </font>
  </fonts>
  <fills count="10">
    <fill>
      <patternFill patternType="none"/>
    </fill>
    <fill>
      <patternFill patternType="gray125"/>
    </fill>
    <fill>
      <patternFill patternType="solid">
        <fgColor indexed="65"/>
        <bgColor auto="1"/>
      </patternFill>
    </fill>
    <fill>
      <patternFill patternType="solid">
        <fgColor theme="0"/>
        <bgColor auto="1"/>
      </patternFill>
    </fill>
    <fill>
      <patternFill patternType="solid">
        <fgColor theme="0"/>
        <bgColor theme="6"/>
      </patternFill>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1"/>
        <bgColor indexed="64"/>
      </patternFill>
    </fill>
    <fill>
      <patternFill patternType="lightUp">
        <fgColor theme="6"/>
        <bgColor theme="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26">
    <xf numFmtId="0" fontId="0" fillId="0" borderId="0" xfId="0"/>
    <xf numFmtId="3" fontId="3" fillId="3" borderId="1" xfId="1" quotePrefix="1" applyNumberFormat="1" applyFont="1" applyFill="1" applyBorder="1" applyAlignment="1">
      <alignment horizontal="center"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3" fontId="3" fillId="5" borderId="1" xfId="1" quotePrefix="1" applyNumberFormat="1" applyFont="1" applyFill="1" applyBorder="1" applyAlignment="1">
      <alignment horizontal="center" vertical="center" wrapText="1"/>
    </xf>
    <xf numFmtId="10" fontId="5" fillId="6" borderId="1" xfId="2" applyNumberFormat="1"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3" fillId="3" borderId="1" xfId="0" applyFont="1" applyFill="1" applyBorder="1" applyAlignment="1">
      <alignment horizontal="left" vertical="center"/>
    </xf>
    <xf numFmtId="0" fontId="5" fillId="5" borderId="3" xfId="0" applyFont="1" applyFill="1" applyBorder="1" applyAlignment="1">
      <alignment horizontal="left" vertical="center" wrapText="1"/>
    </xf>
    <xf numFmtId="0" fontId="2" fillId="2" borderId="0" xfId="0" applyFont="1" applyFill="1" applyAlignment="1">
      <alignment vertical="center"/>
    </xf>
    <xf numFmtId="0" fontId="3" fillId="3" borderId="0" xfId="0" applyFont="1" applyFill="1" applyAlignment="1">
      <alignment vertical="center"/>
    </xf>
    <xf numFmtId="0" fontId="2" fillId="3" borderId="0" xfId="0" applyFont="1" applyFill="1" applyAlignment="1">
      <alignment vertical="center"/>
    </xf>
    <xf numFmtId="165" fontId="2" fillId="2" borderId="0" xfId="0" applyNumberFormat="1" applyFont="1" applyFill="1" applyAlignment="1">
      <alignment vertical="center"/>
    </xf>
    <xf numFmtId="0" fontId="3" fillId="5" borderId="1" xfId="0" applyFont="1" applyFill="1" applyBorder="1" applyAlignment="1">
      <alignment horizontal="left" vertical="center"/>
    </xf>
    <xf numFmtId="10" fontId="5" fillId="6" borderId="1" xfId="2" applyNumberFormat="1" applyFont="1" applyFill="1" applyBorder="1" applyAlignment="1">
      <alignment horizontal="center" vertical="center"/>
    </xf>
    <xf numFmtId="0" fontId="5" fillId="5" borderId="1" xfId="0" applyFont="1" applyFill="1" applyBorder="1" applyAlignment="1">
      <alignment vertical="center" wrapText="1"/>
    </xf>
    <xf numFmtId="0" fontId="3" fillId="5" borderId="1" xfId="0" applyFont="1" applyFill="1" applyBorder="1" applyAlignment="1">
      <alignment vertical="center" wrapText="1"/>
    </xf>
    <xf numFmtId="0" fontId="2" fillId="5" borderId="0" xfId="0" applyFont="1" applyFill="1" applyAlignment="1">
      <alignment vertical="center"/>
    </xf>
    <xf numFmtId="164" fontId="3" fillId="5" borderId="0" xfId="0" applyNumberFormat="1" applyFont="1" applyFill="1" applyAlignment="1">
      <alignment vertical="center"/>
    </xf>
    <xf numFmtId="164" fontId="9" fillId="8" borderId="0" xfId="0" applyNumberFormat="1" applyFont="1" applyFill="1" applyAlignment="1">
      <alignment vertical="center"/>
    </xf>
    <xf numFmtId="164" fontId="9" fillId="8" borderId="0" xfId="0" applyNumberFormat="1" applyFont="1" applyFill="1" applyBorder="1" applyAlignment="1">
      <alignment vertical="center"/>
    </xf>
    <xf numFmtId="0" fontId="2" fillId="5" borderId="5" xfId="0" applyFont="1" applyFill="1" applyBorder="1" applyAlignment="1">
      <alignment vertical="center"/>
    </xf>
    <xf numFmtId="165" fontId="10" fillId="8" borderId="0" xfId="0" applyNumberFormat="1" applyFont="1" applyFill="1" applyBorder="1" applyAlignment="1">
      <alignment vertical="center"/>
    </xf>
    <xf numFmtId="0" fontId="2" fillId="2" borderId="6" xfId="0" applyFont="1" applyFill="1" applyBorder="1" applyAlignment="1">
      <alignment vertical="center"/>
    </xf>
    <xf numFmtId="164" fontId="3" fillId="8" borderId="0" xfId="0" applyNumberFormat="1" applyFont="1" applyFill="1" applyBorder="1" applyAlignment="1">
      <alignment vertical="center"/>
    </xf>
    <xf numFmtId="165" fontId="6" fillId="8" borderId="0" xfId="1" applyNumberFormat="1" applyFont="1" applyFill="1" applyBorder="1" applyAlignment="1">
      <alignment vertical="center"/>
    </xf>
    <xf numFmtId="164" fontId="5" fillId="8" borderId="0" xfId="0" applyNumberFormat="1" applyFont="1" applyFill="1" applyBorder="1" applyAlignment="1">
      <alignment horizontal="center" vertical="center" wrapText="1"/>
    </xf>
    <xf numFmtId="164" fontId="3" fillId="8" borderId="0" xfId="1" quotePrefix="1" applyNumberFormat="1" applyFont="1" applyFill="1" applyBorder="1" applyAlignment="1">
      <alignment vertical="center" wrapText="1"/>
    </xf>
    <xf numFmtId="0" fontId="2" fillId="3" borderId="6" xfId="0" applyFont="1" applyFill="1" applyBorder="1" applyAlignment="1">
      <alignment vertical="center"/>
    </xf>
    <xf numFmtId="165" fontId="3" fillId="8" borderId="0" xfId="1" quotePrefix="1" applyNumberFormat="1" applyFont="1" applyFill="1" applyBorder="1" applyAlignment="1">
      <alignment horizontal="right" vertical="center" wrapText="1"/>
    </xf>
    <xf numFmtId="165" fontId="8" fillId="8" borderId="0" xfId="1" quotePrefix="1" applyNumberFormat="1" applyFont="1" applyFill="1" applyBorder="1" applyAlignment="1">
      <alignment horizontal="right" vertical="center" wrapText="1"/>
    </xf>
    <xf numFmtId="0" fontId="2" fillId="2" borderId="7" xfId="0" applyFont="1" applyFill="1" applyBorder="1" applyAlignment="1">
      <alignment vertical="center"/>
    </xf>
    <xf numFmtId="164" fontId="3" fillId="8" borderId="0" xfId="0" applyNumberFormat="1" applyFont="1" applyFill="1" applyAlignment="1">
      <alignment vertical="center"/>
    </xf>
    <xf numFmtId="0" fontId="11" fillId="7" borderId="3" xfId="0" applyFont="1" applyFill="1" applyBorder="1" applyAlignment="1">
      <alignment vertical="center"/>
    </xf>
    <xf numFmtId="0" fontId="12" fillId="7" borderId="4" xfId="0" applyFont="1" applyFill="1" applyBorder="1" applyAlignment="1">
      <alignment vertical="center"/>
    </xf>
    <xf numFmtId="166" fontId="11" fillId="7" borderId="3" xfId="0" applyNumberFormat="1" applyFont="1" applyFill="1" applyBorder="1" applyAlignment="1">
      <alignment horizontal="left" vertical="center"/>
    </xf>
    <xf numFmtId="0" fontId="2" fillId="2" borderId="0" xfId="0" applyFont="1" applyFill="1" applyBorder="1" applyAlignment="1">
      <alignment vertical="center"/>
    </xf>
    <xf numFmtId="0" fontId="2" fillId="2" borderId="8" xfId="0" applyFont="1" applyFill="1" applyBorder="1" applyAlignment="1">
      <alignment vertical="center"/>
    </xf>
    <xf numFmtId="0" fontId="2" fillId="2" borderId="9" xfId="0" applyFont="1" applyFill="1" applyBorder="1" applyAlignment="1">
      <alignment vertical="center"/>
    </xf>
    <xf numFmtId="0" fontId="2" fillId="2" borderId="10" xfId="0" applyFont="1" applyFill="1" applyBorder="1" applyAlignment="1">
      <alignment vertical="center"/>
    </xf>
    <xf numFmtId="0" fontId="2" fillId="3" borderId="10" xfId="0" applyFont="1" applyFill="1" applyBorder="1" applyAlignment="1">
      <alignment vertical="center"/>
    </xf>
    <xf numFmtId="0" fontId="3" fillId="3" borderId="10" xfId="0" applyFont="1" applyFill="1" applyBorder="1" applyAlignment="1">
      <alignment vertical="center"/>
    </xf>
    <xf numFmtId="165" fontId="2" fillId="2" borderId="10" xfId="0" applyNumberFormat="1" applyFont="1" applyFill="1" applyBorder="1" applyAlignment="1">
      <alignment vertical="center"/>
    </xf>
    <xf numFmtId="0" fontId="2" fillId="5" borderId="6" xfId="0" applyFont="1" applyFill="1" applyBorder="1" applyAlignment="1">
      <alignment vertical="center"/>
    </xf>
    <xf numFmtId="0" fontId="2" fillId="3" borderId="11" xfId="0" applyFont="1" applyFill="1" applyBorder="1" applyAlignment="1">
      <alignment vertical="center"/>
    </xf>
    <xf numFmtId="165" fontId="2" fillId="2" borderId="12" xfId="0" applyNumberFormat="1" applyFont="1" applyFill="1" applyBorder="1" applyAlignment="1">
      <alignment vertical="center"/>
    </xf>
    <xf numFmtId="0" fontId="2" fillId="8" borderId="0" xfId="0" applyFont="1" applyFill="1" applyAlignment="1">
      <alignment vertical="center"/>
    </xf>
    <xf numFmtId="3" fontId="4" fillId="4" borderId="0" xfId="0" applyNumberFormat="1" applyFont="1" applyFill="1" applyBorder="1" applyAlignment="1">
      <alignment vertical="center"/>
    </xf>
    <xf numFmtId="0" fontId="13" fillId="9" borderId="0" xfId="0" applyFont="1" applyFill="1" applyAlignment="1">
      <alignment vertical="center"/>
    </xf>
    <xf numFmtId="0" fontId="5" fillId="5" borderId="1" xfId="0" applyFont="1" applyFill="1" applyBorder="1" applyAlignment="1">
      <alignment vertical="center"/>
    </xf>
    <xf numFmtId="0" fontId="5" fillId="5" borderId="3" xfId="0" applyFont="1" applyFill="1" applyBorder="1" applyAlignment="1">
      <alignment vertical="center" wrapText="1"/>
    </xf>
    <xf numFmtId="0" fontId="3" fillId="5" borderId="4" xfId="0" applyFont="1" applyFill="1" applyBorder="1" applyAlignment="1">
      <alignment vertical="center" wrapText="1"/>
    </xf>
    <xf numFmtId="3" fontId="3" fillId="5" borderId="4" xfId="1" quotePrefix="1" applyNumberFormat="1" applyFont="1" applyFill="1" applyBorder="1" applyAlignment="1">
      <alignment horizontal="center" vertical="center" wrapText="1"/>
    </xf>
    <xf numFmtId="165" fontId="2" fillId="3" borderId="10" xfId="0" applyNumberFormat="1" applyFont="1" applyFill="1" applyBorder="1" applyAlignment="1">
      <alignment vertical="center"/>
    </xf>
    <xf numFmtId="165" fontId="2" fillId="3" borderId="0" xfId="0" applyNumberFormat="1" applyFont="1" applyFill="1" applyAlignment="1">
      <alignment vertical="center"/>
    </xf>
    <xf numFmtId="165" fontId="3" fillId="8" borderId="0" xfId="0" applyNumberFormat="1" applyFont="1" applyFill="1" applyAlignment="1">
      <alignment horizontal="center" vertical="center"/>
    </xf>
    <xf numFmtId="165" fontId="3" fillId="3" borderId="0" xfId="0" applyNumberFormat="1" applyFont="1" applyFill="1" applyAlignment="1">
      <alignment horizontal="center" vertical="center"/>
    </xf>
    <xf numFmtId="165" fontId="3" fillId="3" borderId="8" xfId="0" applyNumberFormat="1" applyFont="1" applyFill="1" applyBorder="1" applyAlignment="1">
      <alignment horizontal="center" vertical="center"/>
    </xf>
    <xf numFmtId="165" fontId="3" fillId="3" borderId="0" xfId="0" applyNumberFormat="1" applyFont="1" applyFill="1" applyBorder="1" applyAlignment="1">
      <alignment horizontal="center" vertical="center"/>
    </xf>
    <xf numFmtId="165" fontId="11" fillId="7" borderId="4" xfId="1" applyNumberFormat="1" applyFont="1" applyFill="1" applyBorder="1" applyAlignment="1">
      <alignment horizontal="right" vertical="center"/>
    </xf>
    <xf numFmtId="165" fontId="5" fillId="6" borderId="3" xfId="0" applyNumberFormat="1" applyFont="1" applyFill="1" applyBorder="1" applyAlignment="1">
      <alignment horizontal="center" vertical="center" wrapText="1"/>
    </xf>
    <xf numFmtId="165" fontId="3" fillId="5" borderId="3" xfId="1" quotePrefix="1" applyNumberFormat="1" applyFont="1" applyFill="1" applyBorder="1" applyAlignment="1">
      <alignment horizontal="center" vertical="center"/>
    </xf>
    <xf numFmtId="165" fontId="3" fillId="3" borderId="3" xfId="1" quotePrefix="1" applyNumberFormat="1" applyFont="1" applyFill="1" applyBorder="1" applyAlignment="1">
      <alignment horizontal="center" vertical="center"/>
    </xf>
    <xf numFmtId="165" fontId="3" fillId="3" borderId="3" xfId="1" quotePrefix="1" applyNumberFormat="1" applyFont="1" applyFill="1" applyBorder="1" applyAlignment="1">
      <alignment horizontal="center" vertical="center" wrapText="1"/>
    </xf>
    <xf numFmtId="165" fontId="3" fillId="5" borderId="3" xfId="1" quotePrefix="1" applyNumberFormat="1" applyFont="1" applyFill="1" applyBorder="1" applyAlignment="1">
      <alignment horizontal="center" vertical="center" wrapText="1"/>
    </xf>
    <xf numFmtId="165" fontId="3" fillId="5" borderId="4" xfId="1" quotePrefix="1" applyNumberFormat="1" applyFont="1" applyFill="1" applyBorder="1" applyAlignment="1">
      <alignment horizontal="center" vertical="center"/>
    </xf>
    <xf numFmtId="165" fontId="3" fillId="3" borderId="11" xfId="0" applyNumberFormat="1" applyFont="1" applyFill="1" applyBorder="1" applyAlignment="1">
      <alignment horizontal="center" vertical="center"/>
    </xf>
    <xf numFmtId="165" fontId="4" fillId="4" borderId="0" xfId="0" applyNumberFormat="1" applyFont="1" applyFill="1" applyBorder="1" applyAlignment="1">
      <alignment horizontal="center" vertical="center"/>
    </xf>
    <xf numFmtId="165" fontId="13" fillId="9" borderId="0" xfId="0" applyNumberFormat="1" applyFont="1" applyFill="1" applyAlignment="1">
      <alignment vertical="center"/>
    </xf>
    <xf numFmtId="165" fontId="3" fillId="5" borderId="0" xfId="0" applyNumberFormat="1" applyFont="1" applyFill="1" applyAlignment="1">
      <alignment horizontal="center" vertical="center"/>
    </xf>
    <xf numFmtId="165" fontId="2" fillId="5" borderId="0" xfId="0" applyNumberFormat="1" applyFont="1" applyFill="1" applyAlignment="1">
      <alignment horizontal="center" vertical="center"/>
    </xf>
    <xf numFmtId="44" fontId="3" fillId="8" borderId="0" xfId="1" applyFont="1" applyFill="1" applyAlignment="1">
      <alignment vertical="center"/>
    </xf>
    <xf numFmtId="44" fontId="9" fillId="3" borderId="0" xfId="1" applyFont="1" applyFill="1" applyAlignment="1">
      <alignment vertical="center"/>
    </xf>
    <xf numFmtId="44" fontId="9" fillId="3" borderId="8" xfId="1" applyFont="1" applyFill="1" applyBorder="1" applyAlignment="1">
      <alignment vertical="center"/>
    </xf>
    <xf numFmtId="44" fontId="5" fillId="6" borderId="1" xfId="1" applyFont="1" applyFill="1" applyBorder="1" applyAlignment="1">
      <alignment horizontal="center" vertical="center" wrapText="1"/>
    </xf>
    <xf numFmtId="44" fontId="3" fillId="3" borderId="1" xfId="1" quotePrefix="1" applyFont="1" applyFill="1" applyBorder="1" applyAlignment="1">
      <alignment vertical="center" wrapText="1"/>
    </xf>
    <xf numFmtId="44" fontId="3" fillId="3" borderId="0" xfId="1" applyFont="1" applyFill="1" applyBorder="1" applyAlignment="1">
      <alignment vertical="center"/>
    </xf>
    <xf numFmtId="44" fontId="3" fillId="5" borderId="1" xfId="1" quotePrefix="1" applyFont="1" applyFill="1" applyBorder="1" applyAlignment="1">
      <alignment vertical="center" wrapText="1"/>
    </xf>
    <xf numFmtId="44" fontId="3" fillId="3" borderId="1" xfId="1" quotePrefix="1" applyFont="1" applyFill="1" applyBorder="1" applyAlignment="1">
      <alignment horizontal="right" vertical="center" wrapText="1"/>
    </xf>
    <xf numFmtId="44" fontId="3" fillId="5" borderId="1" xfId="1" quotePrefix="1" applyFont="1" applyFill="1" applyBorder="1" applyAlignment="1">
      <alignment horizontal="right" vertical="center" wrapText="1"/>
    </xf>
    <xf numFmtId="44" fontId="3" fillId="3" borderId="11" xfId="1" applyFont="1" applyFill="1" applyBorder="1" applyAlignment="1">
      <alignment vertical="center"/>
    </xf>
    <xf numFmtId="44" fontId="3" fillId="3" borderId="0" xfId="1" applyFont="1" applyFill="1" applyAlignment="1">
      <alignment vertical="center"/>
    </xf>
    <xf numFmtId="44" fontId="13" fillId="9" borderId="0" xfId="1" applyFont="1" applyFill="1" applyAlignment="1">
      <alignment vertical="center"/>
    </xf>
    <xf numFmtId="44" fontId="3" fillId="5" borderId="0" xfId="1" applyFont="1" applyFill="1" applyAlignment="1">
      <alignment vertical="center"/>
    </xf>
    <xf numFmtId="44" fontId="2" fillId="5" borderId="0" xfId="1" applyFont="1" applyFill="1" applyAlignment="1">
      <alignment vertical="center"/>
    </xf>
    <xf numFmtId="44" fontId="3" fillId="8" borderId="0" xfId="1" applyFont="1" applyFill="1" applyAlignment="1">
      <alignment horizontal="right" vertical="center"/>
    </xf>
    <xf numFmtId="44" fontId="3" fillId="3" borderId="0" xfId="1" applyFont="1" applyFill="1" applyAlignment="1">
      <alignment horizontal="right" vertical="center"/>
    </xf>
    <xf numFmtId="44" fontId="3" fillId="3" borderId="8" xfId="1" applyFont="1" applyFill="1" applyBorder="1" applyAlignment="1">
      <alignment horizontal="right" vertical="center"/>
    </xf>
    <xf numFmtId="44" fontId="3" fillId="3" borderId="0" xfId="1" applyFont="1" applyFill="1" applyBorder="1" applyAlignment="1">
      <alignment horizontal="right" vertical="center"/>
    </xf>
    <xf numFmtId="44" fontId="12" fillId="7" borderId="4" xfId="1" applyFont="1" applyFill="1" applyBorder="1" applyAlignment="1">
      <alignment vertical="center"/>
    </xf>
    <xf numFmtId="44" fontId="3" fillId="3" borderId="1" xfId="1" applyFont="1" applyFill="1" applyBorder="1" applyAlignment="1">
      <alignment horizontal="right" vertical="center"/>
    </xf>
    <xf numFmtId="44" fontId="3" fillId="5" borderId="1" xfId="1" applyFont="1" applyFill="1" applyBorder="1" applyAlignment="1">
      <alignment horizontal="right" vertical="center"/>
    </xf>
    <xf numFmtId="44" fontId="3" fillId="5" borderId="4" xfId="1" quotePrefix="1" applyFont="1" applyFill="1" applyBorder="1" applyAlignment="1">
      <alignment horizontal="right" vertical="center" wrapText="1"/>
    </xf>
    <xf numFmtId="44" fontId="3" fillId="3" borderId="11" xfId="1" applyFont="1" applyFill="1" applyBorder="1" applyAlignment="1">
      <alignment horizontal="right" vertical="center"/>
    </xf>
    <xf numFmtId="44" fontId="3" fillId="5" borderId="0" xfId="1" applyFont="1" applyFill="1" applyAlignment="1">
      <alignment horizontal="right" vertical="center"/>
    </xf>
    <xf numFmtId="165" fontId="3" fillId="5" borderId="0" xfId="0" applyNumberFormat="1" applyFont="1" applyFill="1" applyBorder="1" applyAlignment="1">
      <alignment horizontal="center" vertical="center"/>
    </xf>
    <xf numFmtId="44" fontId="3" fillId="5" borderId="0" xfId="1" applyFont="1" applyFill="1" applyBorder="1" applyAlignment="1">
      <alignment horizontal="center" vertical="center"/>
    </xf>
    <xf numFmtId="44" fontId="11" fillId="7" borderId="4" xfId="1" applyFont="1" applyFill="1" applyBorder="1" applyAlignment="1">
      <alignment horizontal="right" vertical="center"/>
    </xf>
    <xf numFmtId="44" fontId="11" fillId="7" borderId="2" xfId="1" applyFont="1" applyFill="1" applyBorder="1" applyAlignment="1">
      <alignment horizontal="right" vertical="center"/>
    </xf>
    <xf numFmtId="3" fontId="3" fillId="8" borderId="0" xfId="0" applyNumberFormat="1" applyFont="1" applyFill="1" applyAlignment="1">
      <alignment horizontal="center" vertical="center"/>
    </xf>
    <xf numFmtId="3" fontId="3" fillId="3" borderId="0" xfId="0" applyNumberFormat="1" applyFont="1" applyFill="1" applyAlignment="1">
      <alignment vertical="center"/>
    </xf>
    <xf numFmtId="3" fontId="3" fillId="3" borderId="8" xfId="0" applyNumberFormat="1" applyFont="1" applyFill="1" applyBorder="1" applyAlignment="1">
      <alignment vertical="center"/>
    </xf>
    <xf numFmtId="3" fontId="3" fillId="3" borderId="0" xfId="0" applyNumberFormat="1" applyFont="1" applyFill="1" applyBorder="1" applyAlignment="1">
      <alignment vertical="center"/>
    </xf>
    <xf numFmtId="3" fontId="12" fillId="7" borderId="4" xfId="1" applyNumberFormat="1" applyFont="1" applyFill="1" applyBorder="1" applyAlignment="1">
      <alignment vertical="center"/>
    </xf>
    <xf numFmtId="3" fontId="5" fillId="6" borderId="1"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xf>
    <xf numFmtId="3" fontId="13" fillId="9" borderId="0" xfId="0" applyNumberFormat="1" applyFont="1" applyFill="1" applyAlignment="1">
      <alignment vertical="center"/>
    </xf>
    <xf numFmtId="3" fontId="3" fillId="3" borderId="0" xfId="0" applyNumberFormat="1" applyFont="1" applyFill="1" applyAlignment="1">
      <alignment horizontal="center" vertical="center"/>
    </xf>
    <xf numFmtId="3" fontId="3" fillId="5" borderId="0" xfId="0" applyNumberFormat="1" applyFont="1" applyFill="1" applyAlignment="1">
      <alignment horizontal="center" vertical="center"/>
    </xf>
    <xf numFmtId="3" fontId="2" fillId="5" borderId="0" xfId="0" applyNumberFormat="1" applyFont="1" applyFill="1" applyAlignment="1">
      <alignment vertical="center"/>
    </xf>
    <xf numFmtId="0" fontId="7" fillId="2" borderId="0" xfId="0" applyFont="1" applyFill="1" applyAlignment="1">
      <alignment vertical="center"/>
    </xf>
    <xf numFmtId="0" fontId="7" fillId="2" borderId="6" xfId="0" applyFont="1" applyFill="1" applyBorder="1" applyAlignment="1">
      <alignment vertical="center"/>
    </xf>
    <xf numFmtId="0" fontId="10" fillId="7" borderId="3" xfId="0" applyFont="1" applyFill="1" applyBorder="1" applyAlignment="1">
      <alignment vertical="center"/>
    </xf>
    <xf numFmtId="0" fontId="10" fillId="7" borderId="4" xfId="0" applyFont="1" applyFill="1" applyBorder="1" applyAlignment="1">
      <alignment vertical="center"/>
    </xf>
    <xf numFmtId="44" fontId="10" fillId="7" borderId="4" xfId="1" applyFont="1" applyFill="1" applyBorder="1" applyAlignment="1">
      <alignment horizontal="right" vertical="center"/>
    </xf>
    <xf numFmtId="165" fontId="10" fillId="7" borderId="4" xfId="0" applyNumberFormat="1" applyFont="1" applyFill="1" applyBorder="1" applyAlignment="1">
      <alignment horizontal="right" vertical="center"/>
    </xf>
    <xf numFmtId="44" fontId="10" fillId="7" borderId="4" xfId="1" applyFont="1" applyFill="1" applyBorder="1" applyAlignment="1">
      <alignment vertical="center"/>
    </xf>
    <xf numFmtId="44" fontId="10" fillId="7" borderId="2" xfId="1" applyFont="1" applyFill="1" applyBorder="1" applyAlignment="1">
      <alignment vertical="center"/>
    </xf>
    <xf numFmtId="0" fontId="7" fillId="2" borderId="10" xfId="0" applyFont="1" applyFill="1" applyBorder="1" applyAlignment="1">
      <alignment vertical="center"/>
    </xf>
    <xf numFmtId="4" fontId="7" fillId="2" borderId="0" xfId="0" applyNumberFormat="1" applyFont="1" applyFill="1" applyAlignment="1">
      <alignment vertical="center"/>
    </xf>
    <xf numFmtId="3" fontId="10" fillId="7" borderId="4" xfId="0" applyNumberFormat="1" applyFont="1" applyFill="1" applyBorder="1" applyAlignment="1">
      <alignment vertical="center"/>
    </xf>
    <xf numFmtId="167" fontId="14" fillId="0" borderId="0" xfId="0" applyNumberFormat="1" applyFont="1"/>
    <xf numFmtId="44" fontId="15" fillId="3" borderId="1" xfId="1" quotePrefix="1" applyFont="1" applyFill="1" applyBorder="1" applyAlignment="1">
      <alignment vertical="center" wrapText="1"/>
    </xf>
    <xf numFmtId="0" fontId="3" fillId="5" borderId="13" xfId="0" applyFont="1" applyFill="1" applyBorder="1" applyAlignment="1">
      <alignment horizontal="left" vertical="center" wrapText="1"/>
    </xf>
    <xf numFmtId="0" fontId="3" fillId="5" borderId="0" xfId="0" applyFont="1" applyFill="1" applyBorder="1" applyAlignment="1">
      <alignment horizontal="left" vertical="center" wrapText="1"/>
    </xf>
  </cellXfs>
  <cellStyles count="4">
    <cellStyle name="Moneda" xfId="1" builtinId="4"/>
    <cellStyle name="Moneda 2" xfId="3" xr:uid="{00000000-0005-0000-0000-000002000000}"/>
    <cellStyle name="Normal" xfId="0" builtinId="0"/>
    <cellStyle name="Percentatge" xfId="2" builtinId="5"/>
  </cellStyles>
  <dxfs count="0"/>
  <tableStyles count="0" defaultTableStyle="TableStyleMedium2" defaultPivotStyle="PivotStyleLight16"/>
  <colors>
    <mruColors>
      <color rgb="FFFFFF66"/>
      <color rgb="FF0000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DB0F0-645A-49B6-A70B-C08D44CD4633}">
  <dimension ref="A1:N123"/>
  <sheetViews>
    <sheetView tabSelected="1" zoomScaleNormal="100" workbookViewId="0">
      <selection activeCell="G86" sqref="G86"/>
    </sheetView>
  </sheetViews>
  <sheetFormatPr defaultColWidth="8.85546875" defaultRowHeight="14.1" customHeight="1" x14ac:dyDescent="0.25"/>
  <cols>
    <col min="1" max="2" width="1.5703125" style="10" customWidth="1"/>
    <col min="3" max="3" width="21.5703125" style="10" customWidth="1"/>
    <col min="4" max="4" width="27.5703125" style="10" customWidth="1"/>
    <col min="5" max="5" width="8.5703125" style="87" customWidth="1"/>
    <col min="6" max="6" width="8.5703125" style="108" customWidth="1"/>
    <col min="7" max="7" width="8.5703125" style="57" customWidth="1"/>
    <col min="8" max="9" width="12.5703125" style="82" customWidth="1"/>
    <col min="10" max="11" width="1.5703125" style="10" customWidth="1"/>
    <col min="12" max="12" width="4.5703125" style="19" customWidth="1"/>
    <col min="13" max="13" width="21.140625" style="10" customWidth="1"/>
    <col min="14" max="14" width="12" style="10" customWidth="1"/>
    <col min="15" max="15" width="17.85546875" style="10" customWidth="1"/>
    <col min="16" max="16384" width="8.85546875" style="10"/>
  </cols>
  <sheetData>
    <row r="1" spans="1:14" ht="8.4499999999999993" customHeight="1" x14ac:dyDescent="0.25">
      <c r="A1" s="47"/>
      <c r="B1" s="47"/>
      <c r="C1" s="47"/>
      <c r="D1" s="47"/>
      <c r="E1" s="86"/>
      <c r="F1" s="100"/>
      <c r="G1" s="56"/>
      <c r="H1" s="72"/>
      <c r="I1" s="72"/>
      <c r="J1" s="47"/>
      <c r="K1" s="47"/>
      <c r="L1" s="33"/>
    </row>
    <row r="2" spans="1:14" ht="15" customHeight="1" thickBot="1" x14ac:dyDescent="0.3">
      <c r="C2" s="10" t="s">
        <v>95</v>
      </c>
      <c r="F2" s="101"/>
      <c r="H2" s="73"/>
      <c r="I2" s="73"/>
      <c r="L2" s="20"/>
    </row>
    <row r="3" spans="1:14" ht="15" customHeight="1" x14ac:dyDescent="0.25">
      <c r="A3" s="18"/>
      <c r="B3" s="22"/>
      <c r="C3" s="38"/>
      <c r="D3" s="38"/>
      <c r="E3" s="88"/>
      <c r="F3" s="102"/>
      <c r="G3" s="58"/>
      <c r="H3" s="74"/>
      <c r="I3" s="74"/>
      <c r="J3" s="39"/>
      <c r="L3" s="21"/>
    </row>
    <row r="4" spans="1:14" ht="33.75" x14ac:dyDescent="0.25">
      <c r="A4" s="18"/>
      <c r="B4" s="44"/>
      <c r="C4" s="37"/>
      <c r="D4" s="37"/>
      <c r="E4" s="89"/>
      <c r="F4" s="103"/>
      <c r="G4" s="59"/>
      <c r="H4" s="75" t="s">
        <v>114</v>
      </c>
      <c r="I4" s="75" t="s">
        <v>113</v>
      </c>
      <c r="J4" s="40"/>
      <c r="L4" s="21"/>
    </row>
    <row r="5" spans="1:14" s="111" customFormat="1" ht="21.95" customHeight="1" x14ac:dyDescent="0.2">
      <c r="B5" s="112"/>
      <c r="C5" s="113" t="s">
        <v>96</v>
      </c>
      <c r="D5" s="114"/>
      <c r="E5" s="115"/>
      <c r="F5" s="121"/>
      <c r="G5" s="116"/>
      <c r="H5" s="117">
        <f>SUM(H7:H96)/2</f>
        <v>499995</v>
      </c>
      <c r="I5" s="118">
        <f>SUM(I7:I96)/2</f>
        <v>604993.94999999995</v>
      </c>
      <c r="J5" s="119"/>
      <c r="L5" s="23"/>
      <c r="M5" s="122"/>
      <c r="N5" s="120"/>
    </row>
    <row r="6" spans="1:14" ht="21.95" customHeight="1" x14ac:dyDescent="0.25">
      <c r="B6" s="24"/>
      <c r="C6" s="37"/>
      <c r="D6" s="37"/>
      <c r="E6" s="89"/>
      <c r="F6" s="103"/>
      <c r="G6" s="96"/>
      <c r="H6" s="97"/>
      <c r="I6" s="97"/>
      <c r="J6" s="40"/>
      <c r="L6" s="25"/>
      <c r="M6" s="13"/>
    </row>
    <row r="7" spans="1:14" s="12" customFormat="1" ht="21.95" customHeight="1" x14ac:dyDescent="0.25">
      <c r="B7" s="29"/>
      <c r="C7" s="34" t="s">
        <v>65</v>
      </c>
      <c r="D7" s="35"/>
      <c r="E7" s="90"/>
      <c r="F7" s="104"/>
      <c r="G7" s="60"/>
      <c r="H7" s="98">
        <f>SUM(H9:H31)</f>
        <v>344255</v>
      </c>
      <c r="I7" s="99">
        <f>SUM(I9:I31)</f>
        <v>416548.55</v>
      </c>
      <c r="J7" s="41"/>
      <c r="L7" s="28"/>
    </row>
    <row r="8" spans="1:14" s="11" customFormat="1" ht="21.95" customHeight="1" x14ac:dyDescent="0.25">
      <c r="A8" s="12"/>
      <c r="B8" s="29"/>
      <c r="C8" s="6" t="s">
        <v>40</v>
      </c>
      <c r="D8" s="15" t="s">
        <v>39</v>
      </c>
      <c r="E8" s="75" t="s">
        <v>38</v>
      </c>
      <c r="F8" s="105" t="s">
        <v>37</v>
      </c>
      <c r="G8" s="61" t="s">
        <v>36</v>
      </c>
      <c r="H8" s="75" t="s">
        <v>114</v>
      </c>
      <c r="I8" s="75" t="s">
        <v>113</v>
      </c>
      <c r="J8" s="42"/>
      <c r="L8" s="28"/>
    </row>
    <row r="9" spans="1:14" s="12" customFormat="1" ht="14.1" customHeight="1" x14ac:dyDescent="0.25">
      <c r="B9" s="29"/>
      <c r="C9" s="7" t="s">
        <v>59</v>
      </c>
      <c r="D9" s="8" t="s">
        <v>66</v>
      </c>
      <c r="E9" s="91">
        <v>17810</v>
      </c>
      <c r="F9" s="1">
        <v>4</v>
      </c>
      <c r="G9" s="64" t="s">
        <v>97</v>
      </c>
      <c r="H9" s="76">
        <f t="shared" ref="H9:H31" si="0">E9*F9</f>
        <v>71240</v>
      </c>
      <c r="I9" s="76">
        <f t="shared" ref="I9:I31" si="1">H9*1.21</f>
        <v>86200.4</v>
      </c>
      <c r="J9" s="41"/>
      <c r="L9" s="28"/>
    </row>
    <row r="10" spans="1:14" s="12" customFormat="1" ht="14.1" customHeight="1" x14ac:dyDescent="0.25">
      <c r="B10" s="29"/>
      <c r="C10" s="7" t="s">
        <v>58</v>
      </c>
      <c r="D10" s="8" t="s">
        <v>66</v>
      </c>
      <c r="E10" s="91">
        <v>15210</v>
      </c>
      <c r="F10" s="1">
        <v>4</v>
      </c>
      <c r="G10" s="64" t="s">
        <v>97</v>
      </c>
      <c r="H10" s="76">
        <f t="shared" si="0"/>
        <v>60840</v>
      </c>
      <c r="I10" s="76">
        <f t="shared" si="1"/>
        <v>73616.399999999994</v>
      </c>
      <c r="J10" s="41"/>
      <c r="L10" s="28"/>
    </row>
    <row r="11" spans="1:14" s="12" customFormat="1" ht="14.1" customHeight="1" x14ac:dyDescent="0.25">
      <c r="B11" s="29"/>
      <c r="C11" s="7" t="s">
        <v>57</v>
      </c>
      <c r="D11" s="8" t="s">
        <v>66</v>
      </c>
      <c r="E11" s="91">
        <v>6520</v>
      </c>
      <c r="F11" s="1">
        <v>4</v>
      </c>
      <c r="G11" s="64" t="s">
        <v>97</v>
      </c>
      <c r="H11" s="76">
        <f t="shared" si="0"/>
        <v>26080</v>
      </c>
      <c r="I11" s="76">
        <f t="shared" si="1"/>
        <v>31556.799999999999</v>
      </c>
      <c r="J11" s="41"/>
      <c r="L11" s="28"/>
    </row>
    <row r="12" spans="1:14" s="12" customFormat="1" ht="14.1" customHeight="1" x14ac:dyDescent="0.25">
      <c r="B12" s="29"/>
      <c r="C12" s="7" t="s">
        <v>56</v>
      </c>
      <c r="D12" s="8" t="s">
        <v>66</v>
      </c>
      <c r="E12" s="91">
        <v>6180</v>
      </c>
      <c r="F12" s="1">
        <v>4</v>
      </c>
      <c r="G12" s="64" t="s">
        <v>97</v>
      </c>
      <c r="H12" s="76">
        <f t="shared" si="0"/>
        <v>24720</v>
      </c>
      <c r="I12" s="76">
        <f t="shared" si="1"/>
        <v>29911.200000000001</v>
      </c>
      <c r="J12" s="41"/>
      <c r="L12" s="28"/>
    </row>
    <row r="13" spans="1:14" s="12" customFormat="1" ht="14.1" customHeight="1" x14ac:dyDescent="0.25">
      <c r="B13" s="29"/>
      <c r="C13" s="7" t="s">
        <v>55</v>
      </c>
      <c r="D13" s="8" t="s">
        <v>66</v>
      </c>
      <c r="E13" s="91">
        <v>5440</v>
      </c>
      <c r="F13" s="4">
        <v>4</v>
      </c>
      <c r="G13" s="64" t="s">
        <v>97</v>
      </c>
      <c r="H13" s="76">
        <f t="shared" si="0"/>
        <v>21760</v>
      </c>
      <c r="I13" s="76">
        <f t="shared" si="1"/>
        <v>26329.599999999999</v>
      </c>
      <c r="J13" s="41"/>
      <c r="L13" s="28"/>
    </row>
    <row r="14" spans="1:14" s="12" customFormat="1" ht="14.1" customHeight="1" x14ac:dyDescent="0.25">
      <c r="B14" s="29"/>
      <c r="C14" s="7" t="s">
        <v>54</v>
      </c>
      <c r="D14" s="8" t="s">
        <v>66</v>
      </c>
      <c r="E14" s="91">
        <v>2020</v>
      </c>
      <c r="F14" s="4">
        <v>4</v>
      </c>
      <c r="G14" s="64" t="s">
        <v>97</v>
      </c>
      <c r="H14" s="76">
        <f t="shared" si="0"/>
        <v>8080</v>
      </c>
      <c r="I14" s="76">
        <f t="shared" si="1"/>
        <v>9776.7999999999993</v>
      </c>
      <c r="J14" s="41"/>
      <c r="L14" s="28"/>
    </row>
    <row r="15" spans="1:14" s="12" customFormat="1" ht="14.1" customHeight="1" x14ac:dyDescent="0.25">
      <c r="B15" s="29"/>
      <c r="C15" s="7" t="s">
        <v>53</v>
      </c>
      <c r="D15" s="8" t="s">
        <v>66</v>
      </c>
      <c r="E15" s="91">
        <v>830</v>
      </c>
      <c r="F15" s="4">
        <v>3</v>
      </c>
      <c r="G15" s="64" t="s">
        <v>97</v>
      </c>
      <c r="H15" s="76">
        <f t="shared" si="0"/>
        <v>2490</v>
      </c>
      <c r="I15" s="76">
        <f t="shared" si="1"/>
        <v>3012.9</v>
      </c>
      <c r="J15" s="41"/>
      <c r="L15" s="28"/>
    </row>
    <row r="16" spans="1:14" s="12" customFormat="1" ht="14.1" customHeight="1" x14ac:dyDescent="0.25">
      <c r="B16" s="29"/>
      <c r="C16" s="7" t="s">
        <v>52</v>
      </c>
      <c r="D16" s="8" t="s">
        <v>66</v>
      </c>
      <c r="E16" s="91">
        <v>1370</v>
      </c>
      <c r="F16" s="4">
        <v>3</v>
      </c>
      <c r="G16" s="64" t="s">
        <v>97</v>
      </c>
      <c r="H16" s="76">
        <f t="shared" si="0"/>
        <v>4110</v>
      </c>
      <c r="I16" s="76">
        <f t="shared" si="1"/>
        <v>4973.0999999999995</v>
      </c>
      <c r="J16" s="41"/>
      <c r="L16" s="28"/>
    </row>
    <row r="17" spans="1:12" s="12" customFormat="1" ht="14.1" customHeight="1" x14ac:dyDescent="0.25">
      <c r="B17" s="29"/>
      <c r="C17" s="7" t="s">
        <v>51</v>
      </c>
      <c r="D17" s="8" t="s">
        <v>66</v>
      </c>
      <c r="E17" s="91">
        <v>3250</v>
      </c>
      <c r="F17" s="4">
        <v>3</v>
      </c>
      <c r="G17" s="64" t="s">
        <v>97</v>
      </c>
      <c r="H17" s="76">
        <f t="shared" si="0"/>
        <v>9750</v>
      </c>
      <c r="I17" s="76">
        <f t="shared" si="1"/>
        <v>11797.5</v>
      </c>
      <c r="J17" s="41"/>
      <c r="L17" s="28"/>
    </row>
    <row r="18" spans="1:12" s="12" customFormat="1" ht="14.1" customHeight="1" x14ac:dyDescent="0.25">
      <c r="B18" s="29"/>
      <c r="C18" s="7" t="s">
        <v>50</v>
      </c>
      <c r="D18" s="8" t="s">
        <v>66</v>
      </c>
      <c r="E18" s="91">
        <v>2370</v>
      </c>
      <c r="F18" s="4">
        <v>3</v>
      </c>
      <c r="G18" s="64" t="s">
        <v>97</v>
      </c>
      <c r="H18" s="76">
        <f t="shared" si="0"/>
        <v>7110</v>
      </c>
      <c r="I18" s="76">
        <f t="shared" si="1"/>
        <v>8603.1</v>
      </c>
      <c r="J18" s="41"/>
      <c r="L18" s="28"/>
    </row>
    <row r="19" spans="1:12" s="12" customFormat="1" ht="14.1" customHeight="1" x14ac:dyDescent="0.25">
      <c r="B19" s="29"/>
      <c r="C19" s="7" t="s">
        <v>49</v>
      </c>
      <c r="D19" s="8" t="s">
        <v>67</v>
      </c>
      <c r="E19" s="91">
        <v>3190</v>
      </c>
      <c r="F19" s="4">
        <v>3</v>
      </c>
      <c r="G19" s="64" t="s">
        <v>97</v>
      </c>
      <c r="H19" s="76">
        <f t="shared" si="0"/>
        <v>9570</v>
      </c>
      <c r="I19" s="76">
        <f t="shared" si="1"/>
        <v>11579.699999999999</v>
      </c>
      <c r="J19" s="41"/>
      <c r="L19" s="28"/>
    </row>
    <row r="20" spans="1:12" s="12" customFormat="1" ht="14.1" customHeight="1" x14ac:dyDescent="0.25">
      <c r="B20" s="29"/>
      <c r="C20" s="7" t="s">
        <v>48</v>
      </c>
      <c r="D20" s="8" t="s">
        <v>68</v>
      </c>
      <c r="E20" s="91">
        <v>2460</v>
      </c>
      <c r="F20" s="4">
        <v>3</v>
      </c>
      <c r="G20" s="64" t="s">
        <v>97</v>
      </c>
      <c r="H20" s="76">
        <f t="shared" si="0"/>
        <v>7380</v>
      </c>
      <c r="I20" s="76">
        <f t="shared" si="1"/>
        <v>8929.7999999999993</v>
      </c>
      <c r="J20" s="41"/>
      <c r="L20" s="28"/>
    </row>
    <row r="21" spans="1:12" s="12" customFormat="1" ht="14.1" customHeight="1" x14ac:dyDescent="0.25">
      <c r="A21" s="10"/>
      <c r="B21" s="24"/>
      <c r="C21" s="7" t="s">
        <v>47</v>
      </c>
      <c r="D21" s="8" t="s">
        <v>66</v>
      </c>
      <c r="E21" s="91">
        <v>1780</v>
      </c>
      <c r="F21" s="4">
        <v>3</v>
      </c>
      <c r="G21" s="64" t="s">
        <v>97</v>
      </c>
      <c r="H21" s="76">
        <f t="shared" si="0"/>
        <v>5340</v>
      </c>
      <c r="I21" s="76">
        <f t="shared" si="1"/>
        <v>6461.4</v>
      </c>
      <c r="J21" s="41"/>
      <c r="L21" s="28"/>
    </row>
    <row r="22" spans="1:12" s="12" customFormat="1" ht="14.1" customHeight="1" x14ac:dyDescent="0.25">
      <c r="A22" s="10"/>
      <c r="B22" s="24"/>
      <c r="C22" s="7" t="s">
        <v>46</v>
      </c>
      <c r="D22" s="8" t="s">
        <v>69</v>
      </c>
      <c r="E22" s="91">
        <v>2190</v>
      </c>
      <c r="F22" s="4">
        <v>3</v>
      </c>
      <c r="G22" s="64" t="s">
        <v>97</v>
      </c>
      <c r="H22" s="76">
        <f t="shared" si="0"/>
        <v>6570</v>
      </c>
      <c r="I22" s="76">
        <f t="shared" si="1"/>
        <v>7949.7</v>
      </c>
      <c r="J22" s="41"/>
      <c r="L22" s="28"/>
    </row>
    <row r="23" spans="1:12" ht="14.1" customHeight="1" x14ac:dyDescent="0.25">
      <c r="B23" s="24"/>
      <c r="C23" s="7" t="s">
        <v>45</v>
      </c>
      <c r="D23" s="8" t="s">
        <v>66</v>
      </c>
      <c r="E23" s="91">
        <v>1090</v>
      </c>
      <c r="F23" s="4">
        <v>3</v>
      </c>
      <c r="G23" s="64" t="s">
        <v>97</v>
      </c>
      <c r="H23" s="76">
        <f t="shared" si="0"/>
        <v>3270</v>
      </c>
      <c r="I23" s="76">
        <f t="shared" si="1"/>
        <v>3956.7</v>
      </c>
      <c r="J23" s="40"/>
      <c r="L23" s="28"/>
    </row>
    <row r="24" spans="1:12" ht="14.1" customHeight="1" x14ac:dyDescent="0.25">
      <c r="B24" s="24"/>
      <c r="C24" s="7" t="s">
        <v>44</v>
      </c>
      <c r="D24" s="8" t="s">
        <v>66</v>
      </c>
      <c r="E24" s="91">
        <v>1090</v>
      </c>
      <c r="F24" s="4">
        <v>3</v>
      </c>
      <c r="G24" s="64" t="s">
        <v>97</v>
      </c>
      <c r="H24" s="76">
        <f t="shared" si="0"/>
        <v>3270</v>
      </c>
      <c r="I24" s="76">
        <f t="shared" si="1"/>
        <v>3956.7</v>
      </c>
      <c r="J24" s="40"/>
      <c r="L24" s="28"/>
    </row>
    <row r="25" spans="1:12" ht="14.1" customHeight="1" x14ac:dyDescent="0.25">
      <c r="B25" s="24"/>
      <c r="C25" s="9" t="s">
        <v>43</v>
      </c>
      <c r="D25" s="8" t="s">
        <v>66</v>
      </c>
      <c r="E25" s="91">
        <v>5220</v>
      </c>
      <c r="F25" s="4">
        <v>3</v>
      </c>
      <c r="G25" s="65" t="s">
        <v>97</v>
      </c>
      <c r="H25" s="76">
        <f t="shared" si="0"/>
        <v>15660</v>
      </c>
      <c r="I25" s="76">
        <f t="shared" si="1"/>
        <v>18948.599999999999</v>
      </c>
      <c r="J25" s="40"/>
      <c r="L25" s="28"/>
    </row>
    <row r="26" spans="1:12" ht="14.1" customHeight="1" x14ac:dyDescent="0.25">
      <c r="B26" s="24"/>
      <c r="C26" s="9" t="s">
        <v>42</v>
      </c>
      <c r="D26" s="8" t="s">
        <v>66</v>
      </c>
      <c r="E26" s="91">
        <v>2950</v>
      </c>
      <c r="F26" s="4">
        <v>3</v>
      </c>
      <c r="G26" s="65" t="s">
        <v>97</v>
      </c>
      <c r="H26" s="76">
        <f t="shared" si="0"/>
        <v>8850</v>
      </c>
      <c r="I26" s="76">
        <f t="shared" si="1"/>
        <v>10708.5</v>
      </c>
      <c r="J26" s="40"/>
      <c r="L26" s="28"/>
    </row>
    <row r="27" spans="1:12" ht="14.1" customHeight="1" x14ac:dyDescent="0.25">
      <c r="B27" s="24"/>
      <c r="C27" s="9" t="s">
        <v>64</v>
      </c>
      <c r="D27" s="14" t="s">
        <v>70</v>
      </c>
      <c r="E27" s="92">
        <v>5980</v>
      </c>
      <c r="F27" s="4">
        <v>3</v>
      </c>
      <c r="G27" s="65" t="s">
        <v>97</v>
      </c>
      <c r="H27" s="78">
        <f t="shared" si="0"/>
        <v>17940</v>
      </c>
      <c r="I27" s="76">
        <f t="shared" si="1"/>
        <v>21707.399999999998</v>
      </c>
      <c r="J27" s="40"/>
      <c r="L27" s="28"/>
    </row>
    <row r="28" spans="1:12" ht="14.1" customHeight="1" x14ac:dyDescent="0.25">
      <c r="B28" s="24"/>
      <c r="C28" s="9" t="s">
        <v>63</v>
      </c>
      <c r="D28" s="14" t="s">
        <v>70</v>
      </c>
      <c r="E28" s="92">
        <v>5960</v>
      </c>
      <c r="F28" s="4">
        <v>3</v>
      </c>
      <c r="G28" s="65" t="s">
        <v>97</v>
      </c>
      <c r="H28" s="78">
        <f t="shared" si="0"/>
        <v>17880</v>
      </c>
      <c r="I28" s="76">
        <f t="shared" si="1"/>
        <v>21634.799999999999</v>
      </c>
      <c r="J28" s="40"/>
      <c r="L28" s="25"/>
    </row>
    <row r="29" spans="1:12" ht="14.1" customHeight="1" x14ac:dyDescent="0.25">
      <c r="B29" s="24"/>
      <c r="C29" s="9" t="s">
        <v>62</v>
      </c>
      <c r="D29" s="14" t="s">
        <v>68</v>
      </c>
      <c r="E29" s="92">
        <v>1310</v>
      </c>
      <c r="F29" s="4">
        <v>3</v>
      </c>
      <c r="G29" s="65" t="s">
        <v>97</v>
      </c>
      <c r="H29" s="78">
        <f t="shared" si="0"/>
        <v>3930</v>
      </c>
      <c r="I29" s="76">
        <f t="shared" si="1"/>
        <v>4755.3</v>
      </c>
      <c r="J29" s="40"/>
      <c r="L29" s="26"/>
    </row>
    <row r="30" spans="1:12" ht="14.1" customHeight="1" x14ac:dyDescent="0.25">
      <c r="B30" s="24"/>
      <c r="C30" s="9" t="s">
        <v>61</v>
      </c>
      <c r="D30" s="14" t="s">
        <v>68</v>
      </c>
      <c r="E30" s="92">
        <v>905</v>
      </c>
      <c r="F30" s="4">
        <v>3</v>
      </c>
      <c r="G30" s="65" t="s">
        <v>97</v>
      </c>
      <c r="H30" s="78">
        <f t="shared" si="0"/>
        <v>2715</v>
      </c>
      <c r="I30" s="76">
        <f t="shared" si="1"/>
        <v>3285.15</v>
      </c>
      <c r="J30" s="40"/>
      <c r="L30" s="27"/>
    </row>
    <row r="31" spans="1:12" ht="14.1" customHeight="1" x14ac:dyDescent="0.25">
      <c r="B31" s="24"/>
      <c r="C31" s="9" t="s">
        <v>60</v>
      </c>
      <c r="D31" s="14" t="s">
        <v>68</v>
      </c>
      <c r="E31" s="92">
        <v>1900</v>
      </c>
      <c r="F31" s="4">
        <v>3</v>
      </c>
      <c r="G31" s="65" t="s">
        <v>97</v>
      </c>
      <c r="H31" s="78">
        <f t="shared" si="0"/>
        <v>5700</v>
      </c>
      <c r="I31" s="76">
        <f t="shared" si="1"/>
        <v>6897</v>
      </c>
      <c r="J31" s="40"/>
      <c r="L31" s="28"/>
    </row>
    <row r="32" spans="1:12" ht="21.95" customHeight="1" x14ac:dyDescent="0.25">
      <c r="B32" s="24"/>
      <c r="C32" s="37"/>
      <c r="D32" s="37"/>
      <c r="E32" s="89"/>
      <c r="F32" s="103"/>
      <c r="G32" s="59"/>
      <c r="H32" s="77"/>
      <c r="I32" s="77"/>
      <c r="J32" s="40"/>
      <c r="L32" s="28"/>
    </row>
    <row r="33" spans="2:12" ht="21.95" customHeight="1" x14ac:dyDescent="0.25">
      <c r="B33" s="24"/>
      <c r="C33" s="36" t="s">
        <v>41</v>
      </c>
      <c r="D33" s="35"/>
      <c r="E33" s="90"/>
      <c r="F33" s="104"/>
      <c r="G33" s="60"/>
      <c r="H33" s="98">
        <f>SUM(H35:H96)</f>
        <v>155740</v>
      </c>
      <c r="I33" s="99">
        <f>SUM(I35:I96)</f>
        <v>188445.39999999997</v>
      </c>
      <c r="J33" s="43"/>
      <c r="K33" s="13"/>
      <c r="L33" s="30"/>
    </row>
    <row r="34" spans="2:12" ht="21.95" customHeight="1" x14ac:dyDescent="0.25">
      <c r="B34" s="24"/>
      <c r="C34" s="6" t="s">
        <v>40</v>
      </c>
      <c r="D34" s="5" t="s">
        <v>87</v>
      </c>
      <c r="E34" s="75" t="s">
        <v>38</v>
      </c>
      <c r="F34" s="105" t="s">
        <v>37</v>
      </c>
      <c r="G34" s="61" t="s">
        <v>36</v>
      </c>
      <c r="H34" s="75" t="s">
        <v>114</v>
      </c>
      <c r="I34" s="75" t="s">
        <v>113</v>
      </c>
      <c r="J34" s="43"/>
      <c r="K34" s="13"/>
      <c r="L34" s="30"/>
    </row>
    <row r="35" spans="2:12" ht="15" x14ac:dyDescent="0.25">
      <c r="B35" s="24"/>
      <c r="C35" s="3" t="s">
        <v>25</v>
      </c>
      <c r="D35" s="2" t="s">
        <v>77</v>
      </c>
      <c r="E35" s="79">
        <v>12</v>
      </c>
      <c r="F35" s="4">
        <v>650000</v>
      </c>
      <c r="G35" s="63" t="s">
        <v>0</v>
      </c>
      <c r="H35" s="79">
        <f>((E35*F35)/1000)</f>
        <v>7800</v>
      </c>
      <c r="I35" s="123">
        <f t="shared" ref="I35:I93" si="2">H35*1.21</f>
        <v>9438</v>
      </c>
      <c r="J35" s="43"/>
      <c r="K35" s="13"/>
      <c r="L35" s="30"/>
    </row>
    <row r="36" spans="2:12" ht="22.5" x14ac:dyDescent="0.25">
      <c r="B36" s="24"/>
      <c r="C36" s="3" t="s">
        <v>35</v>
      </c>
      <c r="D36" s="2" t="s">
        <v>78</v>
      </c>
      <c r="E36" s="79">
        <v>10</v>
      </c>
      <c r="F36" s="4">
        <v>650000</v>
      </c>
      <c r="G36" s="63" t="s">
        <v>0</v>
      </c>
      <c r="H36" s="79">
        <f t="shared" ref="H36:H50" si="3">((E36*F36)/1000)</f>
        <v>6500</v>
      </c>
      <c r="I36" s="123">
        <f t="shared" si="2"/>
        <v>7865</v>
      </c>
      <c r="J36" s="43"/>
      <c r="K36" s="13"/>
      <c r="L36" s="30"/>
    </row>
    <row r="37" spans="2:12" ht="22.5" x14ac:dyDescent="0.25">
      <c r="B37" s="24"/>
      <c r="C37" s="3" t="s">
        <v>34</v>
      </c>
      <c r="D37" s="2" t="s">
        <v>78</v>
      </c>
      <c r="E37" s="79">
        <v>10</v>
      </c>
      <c r="F37" s="4">
        <v>650000</v>
      </c>
      <c r="G37" s="63" t="s">
        <v>0</v>
      </c>
      <c r="H37" s="79">
        <f t="shared" si="3"/>
        <v>6500</v>
      </c>
      <c r="I37" s="123">
        <f t="shared" si="2"/>
        <v>7865</v>
      </c>
      <c r="J37" s="43"/>
      <c r="K37" s="13"/>
      <c r="L37" s="30"/>
    </row>
    <row r="38" spans="2:12" ht="15" x14ac:dyDescent="0.25">
      <c r="B38" s="24"/>
      <c r="C38" s="3" t="s">
        <v>33</v>
      </c>
      <c r="D38" s="2" t="s">
        <v>79</v>
      </c>
      <c r="E38" s="79">
        <v>4</v>
      </c>
      <c r="F38" s="4">
        <v>550000</v>
      </c>
      <c r="G38" s="63" t="s">
        <v>0</v>
      </c>
      <c r="H38" s="79">
        <f t="shared" si="3"/>
        <v>2200</v>
      </c>
      <c r="I38" s="123">
        <f t="shared" si="2"/>
        <v>2662</v>
      </c>
      <c r="J38" s="43"/>
      <c r="K38" s="13"/>
      <c r="L38" s="30"/>
    </row>
    <row r="39" spans="2:12" ht="15" x14ac:dyDescent="0.25">
      <c r="B39" s="24"/>
      <c r="C39" s="3" t="s">
        <v>32</v>
      </c>
      <c r="D39" s="2" t="s">
        <v>80</v>
      </c>
      <c r="E39" s="79">
        <v>9</v>
      </c>
      <c r="F39" s="4">
        <v>300000</v>
      </c>
      <c r="G39" s="63" t="s">
        <v>0</v>
      </c>
      <c r="H39" s="79">
        <f t="shared" si="3"/>
        <v>2700</v>
      </c>
      <c r="I39" s="123">
        <f t="shared" si="2"/>
        <v>3267</v>
      </c>
      <c r="J39" s="43"/>
      <c r="K39" s="13"/>
      <c r="L39" s="30"/>
    </row>
    <row r="40" spans="2:12" ht="15" x14ac:dyDescent="0.25">
      <c r="B40" s="24"/>
      <c r="C40" s="3" t="s">
        <v>31</v>
      </c>
      <c r="D40" s="2" t="s">
        <v>80</v>
      </c>
      <c r="E40" s="79">
        <v>10</v>
      </c>
      <c r="F40" s="4">
        <v>300000</v>
      </c>
      <c r="G40" s="63" t="s">
        <v>0</v>
      </c>
      <c r="H40" s="79">
        <f t="shared" si="3"/>
        <v>3000</v>
      </c>
      <c r="I40" s="123">
        <f t="shared" si="2"/>
        <v>3630</v>
      </c>
      <c r="J40" s="43"/>
      <c r="K40" s="13"/>
      <c r="L40" s="30"/>
    </row>
    <row r="41" spans="2:12" ht="15" x14ac:dyDescent="0.25">
      <c r="B41" s="24"/>
      <c r="C41" s="3" t="s">
        <v>30</v>
      </c>
      <c r="D41" s="2" t="s">
        <v>80</v>
      </c>
      <c r="E41" s="79">
        <v>10</v>
      </c>
      <c r="F41" s="4">
        <v>300000</v>
      </c>
      <c r="G41" s="63" t="s">
        <v>0</v>
      </c>
      <c r="H41" s="79">
        <f t="shared" si="3"/>
        <v>3000</v>
      </c>
      <c r="I41" s="123">
        <f t="shared" si="2"/>
        <v>3630</v>
      </c>
      <c r="J41" s="43"/>
      <c r="K41" s="13"/>
      <c r="L41" s="30"/>
    </row>
    <row r="42" spans="2:12" ht="15" x14ac:dyDescent="0.25">
      <c r="B42" s="24"/>
      <c r="C42" s="3" t="s">
        <v>29</v>
      </c>
      <c r="D42" s="2" t="s">
        <v>81</v>
      </c>
      <c r="E42" s="79">
        <v>2</v>
      </c>
      <c r="F42" s="4">
        <v>650000</v>
      </c>
      <c r="G42" s="63" t="s">
        <v>0</v>
      </c>
      <c r="H42" s="79">
        <f t="shared" si="3"/>
        <v>1300</v>
      </c>
      <c r="I42" s="123">
        <f t="shared" si="2"/>
        <v>1573</v>
      </c>
      <c r="J42" s="43"/>
      <c r="K42" s="13"/>
      <c r="L42" s="30"/>
    </row>
    <row r="43" spans="2:12" ht="15" x14ac:dyDescent="0.25">
      <c r="B43" s="24"/>
      <c r="C43" s="3" t="s">
        <v>29</v>
      </c>
      <c r="D43" s="2" t="s">
        <v>82</v>
      </c>
      <c r="E43" s="79">
        <v>6</v>
      </c>
      <c r="F43" s="4">
        <v>225000</v>
      </c>
      <c r="G43" s="63" t="s">
        <v>0</v>
      </c>
      <c r="H43" s="79">
        <f t="shared" si="3"/>
        <v>1350</v>
      </c>
      <c r="I43" s="123">
        <f t="shared" si="2"/>
        <v>1633.5</v>
      </c>
      <c r="J43" s="43"/>
      <c r="K43" s="13"/>
      <c r="L43" s="30"/>
    </row>
    <row r="44" spans="2:12" ht="15" x14ac:dyDescent="0.25">
      <c r="B44" s="24"/>
      <c r="C44" s="16" t="s">
        <v>28</v>
      </c>
      <c r="D44" s="17" t="s">
        <v>83</v>
      </c>
      <c r="E44" s="80">
        <v>1</v>
      </c>
      <c r="F44" s="4">
        <v>1000000</v>
      </c>
      <c r="G44" s="62" t="s">
        <v>0</v>
      </c>
      <c r="H44" s="80">
        <f t="shared" si="3"/>
        <v>1000</v>
      </c>
      <c r="I44" s="123">
        <f t="shared" si="2"/>
        <v>1210</v>
      </c>
      <c r="J44" s="43"/>
      <c r="K44" s="13"/>
      <c r="L44" s="30"/>
    </row>
    <row r="45" spans="2:12" ht="15" x14ac:dyDescent="0.25">
      <c r="B45" s="24"/>
      <c r="C45" s="16" t="s">
        <v>28</v>
      </c>
      <c r="D45" s="17" t="s">
        <v>84</v>
      </c>
      <c r="E45" s="80">
        <v>1</v>
      </c>
      <c r="F45" s="4">
        <v>1000000</v>
      </c>
      <c r="G45" s="62" t="s">
        <v>0</v>
      </c>
      <c r="H45" s="80">
        <f t="shared" si="3"/>
        <v>1000</v>
      </c>
      <c r="I45" s="123">
        <f t="shared" si="2"/>
        <v>1210</v>
      </c>
      <c r="J45" s="43"/>
      <c r="K45" s="13"/>
      <c r="L45" s="30"/>
    </row>
    <row r="46" spans="2:12" ht="15" x14ac:dyDescent="0.25">
      <c r="B46" s="24"/>
      <c r="C46" s="16" t="s">
        <v>2</v>
      </c>
      <c r="D46" s="17" t="s">
        <v>83</v>
      </c>
      <c r="E46" s="80">
        <v>1</v>
      </c>
      <c r="F46" s="4">
        <v>1000000</v>
      </c>
      <c r="G46" s="62" t="s">
        <v>0</v>
      </c>
      <c r="H46" s="80">
        <f t="shared" si="3"/>
        <v>1000</v>
      </c>
      <c r="I46" s="123">
        <f t="shared" si="2"/>
        <v>1210</v>
      </c>
      <c r="J46" s="43"/>
      <c r="K46" s="13"/>
      <c r="L46" s="31"/>
    </row>
    <row r="47" spans="2:12" ht="15" x14ac:dyDescent="0.25">
      <c r="B47" s="24"/>
      <c r="C47" s="16" t="s">
        <v>2</v>
      </c>
      <c r="D47" s="17" t="s">
        <v>84</v>
      </c>
      <c r="E47" s="80">
        <v>1</v>
      </c>
      <c r="F47" s="4">
        <v>1000000</v>
      </c>
      <c r="G47" s="62" t="s">
        <v>0</v>
      </c>
      <c r="H47" s="80">
        <f t="shared" si="3"/>
        <v>1000</v>
      </c>
      <c r="I47" s="123">
        <f t="shared" si="2"/>
        <v>1210</v>
      </c>
      <c r="J47" s="43"/>
      <c r="K47" s="13"/>
      <c r="L47" s="31"/>
    </row>
    <row r="48" spans="2:12" ht="15" x14ac:dyDescent="0.25">
      <c r="B48" s="24"/>
      <c r="C48" s="16" t="s">
        <v>2</v>
      </c>
      <c r="D48" s="17" t="s">
        <v>85</v>
      </c>
      <c r="E48" s="80">
        <v>1</v>
      </c>
      <c r="F48" s="4">
        <v>1000000</v>
      </c>
      <c r="G48" s="62" t="s">
        <v>0</v>
      </c>
      <c r="H48" s="80">
        <f t="shared" si="3"/>
        <v>1000</v>
      </c>
      <c r="I48" s="123">
        <f t="shared" si="2"/>
        <v>1210</v>
      </c>
      <c r="J48" s="43"/>
      <c r="K48" s="13"/>
      <c r="L48" s="30"/>
    </row>
    <row r="49" spans="2:12" ht="15" x14ac:dyDescent="0.25">
      <c r="B49" s="24"/>
      <c r="C49" s="16" t="s">
        <v>71</v>
      </c>
      <c r="D49" s="17" t="s">
        <v>88</v>
      </c>
      <c r="E49" s="80">
        <v>1</v>
      </c>
      <c r="F49" s="4">
        <v>1000000</v>
      </c>
      <c r="G49" s="62" t="s">
        <v>0</v>
      </c>
      <c r="H49" s="80">
        <f t="shared" si="3"/>
        <v>1000</v>
      </c>
      <c r="I49" s="123">
        <f t="shared" si="2"/>
        <v>1210</v>
      </c>
      <c r="J49" s="43"/>
      <c r="K49" s="13"/>
      <c r="L49" s="30"/>
    </row>
    <row r="50" spans="2:12" ht="15" x14ac:dyDescent="0.25">
      <c r="B50" s="24"/>
      <c r="C50" s="16" t="s">
        <v>71</v>
      </c>
      <c r="D50" s="17" t="s">
        <v>89</v>
      </c>
      <c r="E50" s="80">
        <v>1</v>
      </c>
      <c r="F50" s="4">
        <v>1000000</v>
      </c>
      <c r="G50" s="62" t="s">
        <v>0</v>
      </c>
      <c r="H50" s="80">
        <f t="shared" si="3"/>
        <v>1000</v>
      </c>
      <c r="I50" s="123">
        <f t="shared" si="2"/>
        <v>1210</v>
      </c>
      <c r="J50" s="43"/>
      <c r="K50" s="13"/>
      <c r="L50" s="30"/>
    </row>
    <row r="51" spans="2:12" ht="15" x14ac:dyDescent="0.25">
      <c r="B51" s="24"/>
      <c r="C51" s="16" t="s">
        <v>27</v>
      </c>
      <c r="D51" s="17" t="s">
        <v>90</v>
      </c>
      <c r="E51" s="80">
        <v>1</v>
      </c>
      <c r="F51" s="4">
        <v>1000000</v>
      </c>
      <c r="G51" s="62" t="s">
        <v>0</v>
      </c>
      <c r="H51" s="80">
        <f>((E51*F51)/1000)</f>
        <v>1000</v>
      </c>
      <c r="I51" s="123">
        <f t="shared" si="2"/>
        <v>1210</v>
      </c>
      <c r="J51" s="43"/>
      <c r="K51" s="13"/>
      <c r="L51" s="30"/>
    </row>
    <row r="52" spans="2:12" ht="15" x14ac:dyDescent="0.25">
      <c r="B52" s="24"/>
      <c r="C52" s="16" t="s">
        <v>26</v>
      </c>
      <c r="D52" s="17" t="s">
        <v>72</v>
      </c>
      <c r="E52" s="80">
        <v>3</v>
      </c>
      <c r="F52" s="4">
        <v>2875000</v>
      </c>
      <c r="G52" s="62" t="s">
        <v>0</v>
      </c>
      <c r="H52" s="80">
        <f>((E52*F52)/1000)</f>
        <v>8625</v>
      </c>
      <c r="I52" s="123">
        <f t="shared" si="2"/>
        <v>10436.25</v>
      </c>
      <c r="J52" s="43"/>
      <c r="K52" s="13"/>
      <c r="L52" s="31"/>
    </row>
    <row r="53" spans="2:12" ht="15" x14ac:dyDescent="0.25">
      <c r="B53" s="24"/>
      <c r="C53" s="50" t="s">
        <v>105</v>
      </c>
      <c r="D53" s="17" t="s">
        <v>80</v>
      </c>
      <c r="E53" s="92">
        <v>9</v>
      </c>
      <c r="F53" s="4">
        <v>850000</v>
      </c>
      <c r="G53" s="62" t="s">
        <v>0</v>
      </c>
      <c r="H53" s="80">
        <f t="shared" ref="H53:H73" si="4">((E53*F53)/1000)</f>
        <v>7650</v>
      </c>
      <c r="I53" s="123">
        <f t="shared" si="2"/>
        <v>9256.5</v>
      </c>
      <c r="J53" s="43"/>
      <c r="K53" s="13"/>
      <c r="L53" s="30"/>
    </row>
    <row r="54" spans="2:12" ht="15" x14ac:dyDescent="0.25">
      <c r="B54" s="24"/>
      <c r="C54" s="50" t="s">
        <v>105</v>
      </c>
      <c r="D54" s="17" t="s">
        <v>91</v>
      </c>
      <c r="E54" s="92">
        <v>8</v>
      </c>
      <c r="F54" s="4">
        <v>850000</v>
      </c>
      <c r="G54" s="62" t="s">
        <v>0</v>
      </c>
      <c r="H54" s="80">
        <f t="shared" si="4"/>
        <v>6800</v>
      </c>
      <c r="I54" s="123">
        <f t="shared" si="2"/>
        <v>8228</v>
      </c>
      <c r="J54" s="43"/>
      <c r="K54" s="13"/>
      <c r="L54" s="30"/>
    </row>
    <row r="55" spans="2:12" ht="15" x14ac:dyDescent="0.25">
      <c r="B55" s="44"/>
      <c r="C55" s="50" t="s">
        <v>103</v>
      </c>
      <c r="D55" s="17" t="s">
        <v>91</v>
      </c>
      <c r="E55" s="92">
        <v>8</v>
      </c>
      <c r="F55" s="4">
        <v>550000</v>
      </c>
      <c r="G55" s="62" t="s">
        <v>0</v>
      </c>
      <c r="H55" s="80">
        <f t="shared" si="4"/>
        <v>4400</v>
      </c>
      <c r="I55" s="123">
        <f t="shared" si="2"/>
        <v>5324</v>
      </c>
      <c r="J55" s="43"/>
      <c r="K55" s="13"/>
      <c r="L55" s="33"/>
    </row>
    <row r="56" spans="2:12" ht="15" x14ac:dyDescent="0.25">
      <c r="B56" s="24"/>
      <c r="C56" s="50" t="s">
        <v>106</v>
      </c>
      <c r="D56" s="17" t="s">
        <v>91</v>
      </c>
      <c r="E56" s="92">
        <v>6</v>
      </c>
      <c r="F56" s="4">
        <v>550000</v>
      </c>
      <c r="G56" s="62" t="s">
        <v>0</v>
      </c>
      <c r="H56" s="80">
        <f t="shared" si="4"/>
        <v>3300</v>
      </c>
      <c r="I56" s="123">
        <f t="shared" si="2"/>
        <v>3993</v>
      </c>
      <c r="J56" s="43"/>
      <c r="K56" s="13"/>
      <c r="L56" s="30"/>
    </row>
    <row r="57" spans="2:12" ht="15" x14ac:dyDescent="0.25">
      <c r="B57" s="44"/>
      <c r="C57" s="50" t="s">
        <v>102</v>
      </c>
      <c r="D57" s="17" t="s">
        <v>91</v>
      </c>
      <c r="E57" s="92">
        <v>6</v>
      </c>
      <c r="F57" s="4">
        <v>350000</v>
      </c>
      <c r="G57" s="62" t="s">
        <v>0</v>
      </c>
      <c r="H57" s="80">
        <f t="shared" si="4"/>
        <v>2100</v>
      </c>
      <c r="I57" s="123">
        <f t="shared" si="2"/>
        <v>2541</v>
      </c>
      <c r="J57" s="43"/>
      <c r="K57" s="13"/>
      <c r="L57" s="33"/>
    </row>
    <row r="58" spans="2:12" ht="15" x14ac:dyDescent="0.25">
      <c r="B58" s="24"/>
      <c r="C58" s="50" t="s">
        <v>107</v>
      </c>
      <c r="D58" s="17" t="s">
        <v>91</v>
      </c>
      <c r="E58" s="92">
        <v>9</v>
      </c>
      <c r="F58" s="4">
        <v>200000</v>
      </c>
      <c r="G58" s="62" t="s">
        <v>0</v>
      </c>
      <c r="H58" s="80">
        <f t="shared" si="4"/>
        <v>1800</v>
      </c>
      <c r="I58" s="123">
        <f t="shared" si="2"/>
        <v>2178</v>
      </c>
      <c r="J58" s="43"/>
      <c r="K58" s="13"/>
      <c r="L58" s="30"/>
    </row>
    <row r="59" spans="2:12" ht="15" x14ac:dyDescent="0.25">
      <c r="B59" s="44"/>
      <c r="C59" s="50" t="s">
        <v>101</v>
      </c>
      <c r="D59" s="17" t="s">
        <v>91</v>
      </c>
      <c r="E59" s="92">
        <v>9</v>
      </c>
      <c r="F59" s="4">
        <v>200000</v>
      </c>
      <c r="G59" s="62" t="s">
        <v>0</v>
      </c>
      <c r="H59" s="80">
        <f t="shared" si="4"/>
        <v>1800</v>
      </c>
      <c r="I59" s="123">
        <f t="shared" si="2"/>
        <v>2178</v>
      </c>
      <c r="J59" s="43"/>
      <c r="K59" s="13"/>
      <c r="L59" s="33"/>
    </row>
    <row r="60" spans="2:12" ht="15" x14ac:dyDescent="0.25">
      <c r="B60" s="24"/>
      <c r="C60" s="16" t="s">
        <v>24</v>
      </c>
      <c r="D60" s="17" t="s">
        <v>91</v>
      </c>
      <c r="E60" s="92">
        <v>6</v>
      </c>
      <c r="F60" s="4">
        <v>400000</v>
      </c>
      <c r="G60" s="62" t="s">
        <v>0</v>
      </c>
      <c r="H60" s="80">
        <f t="shared" si="4"/>
        <v>2400</v>
      </c>
      <c r="I60" s="123">
        <f t="shared" si="2"/>
        <v>2904</v>
      </c>
      <c r="J60" s="43"/>
      <c r="K60" s="13"/>
      <c r="L60" s="25"/>
    </row>
    <row r="61" spans="2:12" ht="15" x14ac:dyDescent="0.25">
      <c r="B61" s="24"/>
      <c r="C61" s="50" t="s">
        <v>98</v>
      </c>
      <c r="D61" s="17" t="s">
        <v>91</v>
      </c>
      <c r="E61" s="92">
        <v>7</v>
      </c>
      <c r="F61" s="4">
        <v>200000</v>
      </c>
      <c r="G61" s="62" t="s">
        <v>0</v>
      </c>
      <c r="H61" s="80">
        <f t="shared" si="4"/>
        <v>1400</v>
      </c>
      <c r="I61" s="123">
        <f t="shared" si="2"/>
        <v>1694</v>
      </c>
      <c r="J61" s="43"/>
      <c r="K61" s="13"/>
      <c r="L61" s="33"/>
    </row>
    <row r="62" spans="2:12" ht="15" x14ac:dyDescent="0.25">
      <c r="B62" s="44"/>
      <c r="C62" s="50" t="s">
        <v>99</v>
      </c>
      <c r="D62" s="17" t="s">
        <v>91</v>
      </c>
      <c r="E62" s="92">
        <v>8</v>
      </c>
      <c r="F62" s="4">
        <v>200000</v>
      </c>
      <c r="G62" s="62" t="s">
        <v>0</v>
      </c>
      <c r="H62" s="80">
        <f t="shared" si="4"/>
        <v>1600</v>
      </c>
      <c r="I62" s="123">
        <f t="shared" si="2"/>
        <v>1936</v>
      </c>
      <c r="J62" s="43"/>
      <c r="K62" s="13"/>
      <c r="L62" s="33"/>
    </row>
    <row r="63" spans="2:12" ht="15" x14ac:dyDescent="0.25">
      <c r="B63" s="24"/>
      <c r="C63" s="50" t="s">
        <v>112</v>
      </c>
      <c r="D63" s="17" t="s">
        <v>91</v>
      </c>
      <c r="E63" s="92">
        <v>5</v>
      </c>
      <c r="F63" s="4">
        <v>200000</v>
      </c>
      <c r="G63" s="62" t="s">
        <v>0</v>
      </c>
      <c r="H63" s="80">
        <f t="shared" si="4"/>
        <v>1000</v>
      </c>
      <c r="I63" s="123">
        <f t="shared" si="2"/>
        <v>1210</v>
      </c>
      <c r="J63" s="43"/>
      <c r="K63" s="13"/>
      <c r="L63" s="33"/>
    </row>
    <row r="64" spans="2:12" ht="15" x14ac:dyDescent="0.25">
      <c r="B64" s="24"/>
      <c r="C64" s="16" t="s">
        <v>104</v>
      </c>
      <c r="D64" s="17" t="s">
        <v>91</v>
      </c>
      <c r="E64" s="92">
        <v>7</v>
      </c>
      <c r="F64" s="4">
        <v>200000</v>
      </c>
      <c r="G64" s="62" t="s">
        <v>0</v>
      </c>
      <c r="H64" s="80">
        <f t="shared" si="4"/>
        <v>1400</v>
      </c>
      <c r="I64" s="123">
        <f t="shared" si="2"/>
        <v>1694</v>
      </c>
      <c r="J64" s="43"/>
      <c r="K64" s="13"/>
      <c r="L64" s="33"/>
    </row>
    <row r="65" spans="2:12" ht="15" x14ac:dyDescent="0.25">
      <c r="B65" s="44"/>
      <c r="C65" s="16" t="s">
        <v>100</v>
      </c>
      <c r="D65" s="17" t="s">
        <v>91</v>
      </c>
      <c r="E65" s="92">
        <v>7</v>
      </c>
      <c r="F65" s="4">
        <v>200000</v>
      </c>
      <c r="G65" s="62" t="s">
        <v>0</v>
      </c>
      <c r="H65" s="80">
        <f t="shared" si="4"/>
        <v>1400</v>
      </c>
      <c r="I65" s="123">
        <f t="shared" si="2"/>
        <v>1694</v>
      </c>
      <c r="J65" s="43"/>
      <c r="K65" s="13"/>
      <c r="L65" s="33"/>
    </row>
    <row r="66" spans="2:12" ht="15" x14ac:dyDescent="0.25">
      <c r="B66" s="24"/>
      <c r="C66" s="16" t="s">
        <v>23</v>
      </c>
      <c r="D66" s="17" t="s">
        <v>91</v>
      </c>
      <c r="E66" s="92">
        <v>10</v>
      </c>
      <c r="F66" s="4">
        <v>180000</v>
      </c>
      <c r="G66" s="62" t="s">
        <v>0</v>
      </c>
      <c r="H66" s="80">
        <f t="shared" si="4"/>
        <v>1800</v>
      </c>
      <c r="I66" s="123">
        <f t="shared" si="2"/>
        <v>2178</v>
      </c>
      <c r="J66" s="43"/>
      <c r="K66" s="13"/>
      <c r="L66" s="33"/>
    </row>
    <row r="67" spans="2:12" ht="15" x14ac:dyDescent="0.25">
      <c r="B67" s="44"/>
      <c r="C67" s="16" t="s">
        <v>22</v>
      </c>
      <c r="D67" s="17" t="s">
        <v>91</v>
      </c>
      <c r="E67" s="92">
        <v>5</v>
      </c>
      <c r="F67" s="4">
        <v>350000</v>
      </c>
      <c r="G67" s="62" t="s">
        <v>0</v>
      </c>
      <c r="H67" s="80">
        <f t="shared" si="4"/>
        <v>1750</v>
      </c>
      <c r="I67" s="123">
        <f t="shared" si="2"/>
        <v>2117.5</v>
      </c>
      <c r="J67" s="43"/>
      <c r="K67" s="13"/>
      <c r="L67" s="33"/>
    </row>
    <row r="68" spans="2:12" ht="15" x14ac:dyDescent="0.25">
      <c r="B68" s="44"/>
      <c r="C68" s="16" t="s">
        <v>21</v>
      </c>
      <c r="D68" s="17" t="s">
        <v>91</v>
      </c>
      <c r="E68" s="92">
        <v>7</v>
      </c>
      <c r="F68" s="4">
        <v>475000</v>
      </c>
      <c r="G68" s="62" t="s">
        <v>0</v>
      </c>
      <c r="H68" s="80">
        <f t="shared" si="4"/>
        <v>3325</v>
      </c>
      <c r="I68" s="123">
        <f t="shared" si="2"/>
        <v>4023.25</v>
      </c>
      <c r="J68" s="43"/>
      <c r="K68" s="13"/>
      <c r="L68" s="33"/>
    </row>
    <row r="69" spans="2:12" ht="15" x14ac:dyDescent="0.25">
      <c r="B69" s="44"/>
      <c r="C69" s="16" t="s">
        <v>20</v>
      </c>
      <c r="D69" s="17" t="s">
        <v>91</v>
      </c>
      <c r="E69" s="92">
        <v>10</v>
      </c>
      <c r="F69" s="4">
        <v>475000</v>
      </c>
      <c r="G69" s="62" t="s">
        <v>0</v>
      </c>
      <c r="H69" s="80">
        <f t="shared" si="4"/>
        <v>4750</v>
      </c>
      <c r="I69" s="123">
        <f t="shared" si="2"/>
        <v>5747.5</v>
      </c>
      <c r="J69" s="43"/>
      <c r="K69" s="13"/>
      <c r="L69" s="33"/>
    </row>
    <row r="70" spans="2:12" ht="15" x14ac:dyDescent="0.25">
      <c r="B70" s="44"/>
      <c r="C70" s="16" t="s">
        <v>19</v>
      </c>
      <c r="D70" s="17" t="s">
        <v>91</v>
      </c>
      <c r="E70" s="92">
        <v>8</v>
      </c>
      <c r="F70" s="4">
        <v>475000</v>
      </c>
      <c r="G70" s="62" t="s">
        <v>0</v>
      </c>
      <c r="H70" s="80">
        <f t="shared" si="4"/>
        <v>3800</v>
      </c>
      <c r="I70" s="123">
        <f t="shared" si="2"/>
        <v>4598</v>
      </c>
      <c r="J70" s="43"/>
      <c r="K70" s="13"/>
      <c r="L70" s="33"/>
    </row>
    <row r="71" spans="2:12" ht="15" x14ac:dyDescent="0.25">
      <c r="B71" s="44"/>
      <c r="C71" s="16" t="s">
        <v>18</v>
      </c>
      <c r="D71" s="17" t="s">
        <v>91</v>
      </c>
      <c r="E71" s="92">
        <v>7</v>
      </c>
      <c r="F71" s="4">
        <v>400000</v>
      </c>
      <c r="G71" s="62" t="s">
        <v>0</v>
      </c>
      <c r="H71" s="80">
        <f t="shared" si="4"/>
        <v>2800</v>
      </c>
      <c r="I71" s="123">
        <f t="shared" si="2"/>
        <v>3388</v>
      </c>
      <c r="J71" s="43"/>
      <c r="K71" s="13"/>
      <c r="L71" s="33"/>
    </row>
    <row r="72" spans="2:12" ht="15" x14ac:dyDescent="0.25">
      <c r="B72" s="44"/>
      <c r="C72" s="16" t="s">
        <v>17</v>
      </c>
      <c r="D72" s="17" t="s">
        <v>91</v>
      </c>
      <c r="E72" s="92">
        <v>7</v>
      </c>
      <c r="F72" s="4">
        <v>300000</v>
      </c>
      <c r="G72" s="62" t="s">
        <v>0</v>
      </c>
      <c r="H72" s="80">
        <f t="shared" si="4"/>
        <v>2100</v>
      </c>
      <c r="I72" s="123">
        <f t="shared" si="2"/>
        <v>2541</v>
      </c>
      <c r="J72" s="43"/>
      <c r="K72" s="13"/>
      <c r="L72" s="33"/>
    </row>
    <row r="73" spans="2:12" ht="15" x14ac:dyDescent="0.25">
      <c r="B73" s="44"/>
      <c r="C73" s="16" t="s">
        <v>16</v>
      </c>
      <c r="D73" s="17" t="s">
        <v>91</v>
      </c>
      <c r="E73" s="92">
        <v>8</v>
      </c>
      <c r="F73" s="4">
        <v>300000</v>
      </c>
      <c r="G73" s="62" t="s">
        <v>0</v>
      </c>
      <c r="H73" s="80">
        <f t="shared" si="4"/>
        <v>2400</v>
      </c>
      <c r="I73" s="123">
        <f t="shared" si="2"/>
        <v>2904</v>
      </c>
      <c r="J73" s="43"/>
      <c r="K73" s="13"/>
      <c r="L73" s="33"/>
    </row>
    <row r="74" spans="2:12" ht="15" x14ac:dyDescent="0.25">
      <c r="B74" s="44"/>
      <c r="C74" s="16" t="s">
        <v>15</v>
      </c>
      <c r="D74" s="17" t="s">
        <v>91</v>
      </c>
      <c r="E74" s="92">
        <v>8</v>
      </c>
      <c r="F74" s="4">
        <v>375000</v>
      </c>
      <c r="G74" s="62" t="s">
        <v>0</v>
      </c>
      <c r="H74" s="80">
        <f>((E74*F74)/1000)</f>
        <v>3000</v>
      </c>
      <c r="I74" s="123">
        <f t="shared" si="2"/>
        <v>3630</v>
      </c>
      <c r="J74" s="43"/>
      <c r="K74" s="13"/>
      <c r="L74" s="33"/>
    </row>
    <row r="75" spans="2:12" ht="15" x14ac:dyDescent="0.25">
      <c r="B75" s="44"/>
      <c r="C75" s="16" t="s">
        <v>14</v>
      </c>
      <c r="D75" s="17" t="s">
        <v>91</v>
      </c>
      <c r="E75" s="92">
        <v>13</v>
      </c>
      <c r="F75" s="4">
        <v>200000</v>
      </c>
      <c r="G75" s="62" t="s">
        <v>0</v>
      </c>
      <c r="H75" s="80">
        <f>((E75*F75)/1000)</f>
        <v>2600</v>
      </c>
      <c r="I75" s="123">
        <f t="shared" si="2"/>
        <v>3146</v>
      </c>
      <c r="J75" s="43"/>
      <c r="K75" s="13"/>
      <c r="L75" s="33"/>
    </row>
    <row r="76" spans="2:12" ht="15" x14ac:dyDescent="0.25">
      <c r="B76" s="44"/>
      <c r="C76" s="16" t="s">
        <v>13</v>
      </c>
      <c r="D76" s="17" t="s">
        <v>108</v>
      </c>
      <c r="E76" s="92">
        <v>12</v>
      </c>
      <c r="F76" s="4">
        <v>125000</v>
      </c>
      <c r="G76" s="62" t="s">
        <v>0</v>
      </c>
      <c r="H76" s="80">
        <f>((E76*F76)/1000)</f>
        <v>1500</v>
      </c>
      <c r="I76" s="123">
        <f t="shared" si="2"/>
        <v>1815</v>
      </c>
      <c r="J76" s="43"/>
      <c r="K76" s="13"/>
      <c r="L76" s="33"/>
    </row>
    <row r="77" spans="2:12" ht="15" x14ac:dyDescent="0.25">
      <c r="B77" s="44"/>
      <c r="C77" s="16" t="s">
        <v>12</v>
      </c>
      <c r="D77" s="17" t="s">
        <v>91</v>
      </c>
      <c r="E77" s="92">
        <v>6</v>
      </c>
      <c r="F77" s="4">
        <v>290000</v>
      </c>
      <c r="G77" s="62" t="s">
        <v>0</v>
      </c>
      <c r="H77" s="80">
        <f t="shared" ref="H77:H84" si="5">((E77*F77)/1000)</f>
        <v>1740</v>
      </c>
      <c r="I77" s="123">
        <f t="shared" si="2"/>
        <v>2105.4</v>
      </c>
      <c r="J77" s="43"/>
      <c r="K77" s="13"/>
      <c r="L77" s="33"/>
    </row>
    <row r="78" spans="2:12" s="12" customFormat="1" ht="15" x14ac:dyDescent="0.25">
      <c r="B78" s="44"/>
      <c r="C78" s="16" t="s">
        <v>110</v>
      </c>
      <c r="D78" s="17" t="s">
        <v>91</v>
      </c>
      <c r="E78" s="92">
        <v>5</v>
      </c>
      <c r="F78" s="4">
        <v>355000</v>
      </c>
      <c r="G78" s="62" t="s">
        <v>0</v>
      </c>
      <c r="H78" s="80">
        <f t="shared" si="5"/>
        <v>1775</v>
      </c>
      <c r="I78" s="123">
        <f t="shared" si="2"/>
        <v>2147.75</v>
      </c>
      <c r="J78" s="54"/>
      <c r="K78" s="55"/>
      <c r="L78" s="33"/>
    </row>
    <row r="79" spans="2:12" ht="15" x14ac:dyDescent="0.25">
      <c r="B79" s="24"/>
      <c r="C79" s="16" t="s">
        <v>11</v>
      </c>
      <c r="D79" s="17" t="s">
        <v>91</v>
      </c>
      <c r="E79" s="92">
        <v>9</v>
      </c>
      <c r="F79" s="4">
        <v>200000</v>
      </c>
      <c r="G79" s="62" t="s">
        <v>0</v>
      </c>
      <c r="H79" s="80">
        <f t="shared" si="5"/>
        <v>1800</v>
      </c>
      <c r="I79" s="123">
        <f t="shared" si="2"/>
        <v>2178</v>
      </c>
      <c r="J79" s="43"/>
      <c r="K79" s="13"/>
      <c r="L79" s="33"/>
    </row>
    <row r="80" spans="2:12" s="12" customFormat="1" ht="15" x14ac:dyDescent="0.25">
      <c r="B80" s="44"/>
      <c r="C80" s="16" t="s">
        <v>111</v>
      </c>
      <c r="D80" s="17" t="s">
        <v>91</v>
      </c>
      <c r="E80" s="92">
        <v>10</v>
      </c>
      <c r="F80" s="4">
        <v>155000</v>
      </c>
      <c r="G80" s="62" t="s">
        <v>0</v>
      </c>
      <c r="H80" s="80">
        <f t="shared" si="5"/>
        <v>1550</v>
      </c>
      <c r="I80" s="123">
        <f t="shared" si="2"/>
        <v>1875.5</v>
      </c>
      <c r="J80" s="54"/>
      <c r="K80" s="55"/>
      <c r="L80" s="33"/>
    </row>
    <row r="81" spans="2:12" ht="15" x14ac:dyDescent="0.25">
      <c r="B81" s="24"/>
      <c r="C81" s="16" t="s">
        <v>10</v>
      </c>
      <c r="D81" s="17" t="s">
        <v>91</v>
      </c>
      <c r="E81" s="92">
        <v>29</v>
      </c>
      <c r="F81" s="4">
        <v>250000</v>
      </c>
      <c r="G81" s="62" t="s">
        <v>0</v>
      </c>
      <c r="H81" s="80">
        <f t="shared" si="5"/>
        <v>7250</v>
      </c>
      <c r="I81" s="123">
        <f t="shared" si="2"/>
        <v>8772.5</v>
      </c>
      <c r="J81" s="43"/>
      <c r="K81" s="13"/>
      <c r="L81" s="33"/>
    </row>
    <row r="82" spans="2:12" ht="15" x14ac:dyDescent="0.25">
      <c r="B82" s="24"/>
      <c r="C82" s="16" t="s">
        <v>9</v>
      </c>
      <c r="D82" s="17" t="s">
        <v>91</v>
      </c>
      <c r="E82" s="92">
        <v>9</v>
      </c>
      <c r="F82" s="4">
        <v>250000</v>
      </c>
      <c r="G82" s="62" t="s">
        <v>0</v>
      </c>
      <c r="H82" s="80">
        <f t="shared" si="5"/>
        <v>2250</v>
      </c>
      <c r="I82" s="123">
        <f t="shared" si="2"/>
        <v>2722.5</v>
      </c>
      <c r="J82" s="43"/>
      <c r="K82" s="13"/>
      <c r="L82" s="33"/>
    </row>
    <row r="83" spans="2:12" ht="15" x14ac:dyDescent="0.25">
      <c r="B83" s="24"/>
      <c r="C83" s="16" t="s">
        <v>8</v>
      </c>
      <c r="D83" s="17" t="s">
        <v>91</v>
      </c>
      <c r="E83" s="92">
        <v>11</v>
      </c>
      <c r="F83" s="4">
        <v>250000</v>
      </c>
      <c r="G83" s="62" t="s">
        <v>0</v>
      </c>
      <c r="H83" s="80">
        <f t="shared" si="5"/>
        <v>2750</v>
      </c>
      <c r="I83" s="123">
        <f t="shared" si="2"/>
        <v>3327.5</v>
      </c>
      <c r="J83" s="43"/>
      <c r="K83" s="13"/>
      <c r="L83" s="33"/>
    </row>
    <row r="84" spans="2:12" ht="15" x14ac:dyDescent="0.25">
      <c r="B84" s="24"/>
      <c r="C84" s="16" t="s">
        <v>7</v>
      </c>
      <c r="D84" s="17" t="s">
        <v>91</v>
      </c>
      <c r="E84" s="92">
        <v>10</v>
      </c>
      <c r="F84" s="4">
        <v>250000</v>
      </c>
      <c r="G84" s="62" t="s">
        <v>0</v>
      </c>
      <c r="H84" s="80">
        <f t="shared" si="5"/>
        <v>2500</v>
      </c>
      <c r="I84" s="123">
        <f t="shared" si="2"/>
        <v>3025</v>
      </c>
      <c r="J84" s="43"/>
      <c r="K84" s="13"/>
      <c r="L84" s="33"/>
    </row>
    <row r="85" spans="2:12" ht="15" x14ac:dyDescent="0.25">
      <c r="B85" s="24"/>
      <c r="C85" s="16" t="s">
        <v>6</v>
      </c>
      <c r="D85" s="17" t="s">
        <v>91</v>
      </c>
      <c r="E85" s="92">
        <v>10</v>
      </c>
      <c r="F85" s="4">
        <v>250000</v>
      </c>
      <c r="G85" s="62" t="s">
        <v>0</v>
      </c>
      <c r="H85" s="80">
        <f>((E85*F85)/1000)</f>
        <v>2500</v>
      </c>
      <c r="I85" s="123">
        <f t="shared" si="2"/>
        <v>3025</v>
      </c>
      <c r="J85" s="43"/>
      <c r="K85" s="13"/>
      <c r="L85" s="33"/>
    </row>
    <row r="86" spans="2:12" ht="22.5" x14ac:dyDescent="0.25">
      <c r="B86" s="24"/>
      <c r="C86" s="16" t="s">
        <v>73</v>
      </c>
      <c r="D86" s="17" t="s">
        <v>92</v>
      </c>
      <c r="E86" s="92">
        <v>640</v>
      </c>
      <c r="F86" s="4">
        <v>2</v>
      </c>
      <c r="G86" s="62" t="s">
        <v>109</v>
      </c>
      <c r="H86" s="80">
        <f>E86*F86</f>
        <v>1280</v>
      </c>
      <c r="I86" s="76">
        <f t="shared" si="2"/>
        <v>1548.8</v>
      </c>
      <c r="J86" s="43"/>
      <c r="K86" s="13"/>
      <c r="L86" s="33"/>
    </row>
    <row r="87" spans="2:12" ht="15" x14ac:dyDescent="0.25">
      <c r="B87" s="24"/>
      <c r="C87" s="16" t="s">
        <v>5</v>
      </c>
      <c r="D87" s="17" t="s">
        <v>91</v>
      </c>
      <c r="E87" s="92">
        <v>8</v>
      </c>
      <c r="F87" s="4">
        <v>200000</v>
      </c>
      <c r="G87" s="62" t="s">
        <v>0</v>
      </c>
      <c r="H87" s="80">
        <f t="shared" ref="H87:H89" si="6">((E87*F87)/1000)</f>
        <v>1600</v>
      </c>
      <c r="I87" s="123">
        <f t="shared" si="2"/>
        <v>1936</v>
      </c>
      <c r="J87" s="43"/>
      <c r="K87" s="13"/>
      <c r="L87" s="33"/>
    </row>
    <row r="88" spans="2:12" ht="15" x14ac:dyDescent="0.25">
      <c r="B88" s="24"/>
      <c r="C88" s="16" t="s">
        <v>4</v>
      </c>
      <c r="D88" s="17" t="s">
        <v>91</v>
      </c>
      <c r="E88" s="92">
        <v>8</v>
      </c>
      <c r="F88" s="4">
        <v>200000</v>
      </c>
      <c r="G88" s="62" t="s">
        <v>0</v>
      </c>
      <c r="H88" s="80">
        <f t="shared" si="6"/>
        <v>1600</v>
      </c>
      <c r="I88" s="123">
        <f t="shared" si="2"/>
        <v>1936</v>
      </c>
      <c r="J88" s="43"/>
      <c r="K88" s="13"/>
      <c r="L88" s="33"/>
    </row>
    <row r="89" spans="2:12" ht="15" x14ac:dyDescent="0.25">
      <c r="B89" s="24"/>
      <c r="C89" s="16" t="s">
        <v>3</v>
      </c>
      <c r="D89" s="17" t="s">
        <v>91</v>
      </c>
      <c r="E89" s="92">
        <v>6</v>
      </c>
      <c r="F89" s="4">
        <v>200000</v>
      </c>
      <c r="G89" s="62" t="s">
        <v>0</v>
      </c>
      <c r="H89" s="80">
        <f t="shared" si="6"/>
        <v>1200</v>
      </c>
      <c r="I89" s="123">
        <f t="shared" si="2"/>
        <v>1452</v>
      </c>
      <c r="J89" s="43"/>
      <c r="K89" s="13"/>
      <c r="L89" s="33"/>
    </row>
    <row r="90" spans="2:12" ht="22.5" x14ac:dyDescent="0.25">
      <c r="B90" s="44"/>
      <c r="C90" s="16" t="s">
        <v>74</v>
      </c>
      <c r="D90" s="17" t="s">
        <v>92</v>
      </c>
      <c r="E90" s="92">
        <v>400</v>
      </c>
      <c r="F90" s="4">
        <v>2</v>
      </c>
      <c r="G90" s="62" t="s">
        <v>109</v>
      </c>
      <c r="H90" s="80">
        <f>E90*F90</f>
        <v>800</v>
      </c>
      <c r="I90" s="76">
        <f t="shared" si="2"/>
        <v>968</v>
      </c>
      <c r="J90" s="43"/>
      <c r="K90" s="13"/>
      <c r="L90" s="33"/>
    </row>
    <row r="91" spans="2:12" ht="15" x14ac:dyDescent="0.25">
      <c r="B91" s="24"/>
      <c r="C91" s="16" t="s">
        <v>75</v>
      </c>
      <c r="D91" s="17" t="s">
        <v>93</v>
      </c>
      <c r="E91" s="80">
        <v>1</v>
      </c>
      <c r="F91" s="4">
        <v>1180000</v>
      </c>
      <c r="G91" s="62" t="s">
        <v>0</v>
      </c>
      <c r="H91" s="80">
        <f>((E91*F91)/1000)</f>
        <v>1180</v>
      </c>
      <c r="I91" s="123">
        <f t="shared" si="2"/>
        <v>1427.8</v>
      </c>
      <c r="J91" s="43"/>
      <c r="K91" s="13"/>
      <c r="L91" s="30"/>
    </row>
    <row r="92" spans="2:12" ht="15" x14ac:dyDescent="0.25">
      <c r="B92" s="24"/>
      <c r="C92" s="16" t="s">
        <v>76</v>
      </c>
      <c r="D92" s="17" t="s">
        <v>94</v>
      </c>
      <c r="E92" s="80">
        <v>10</v>
      </c>
      <c r="F92" s="4">
        <v>200000</v>
      </c>
      <c r="G92" s="62" t="s">
        <v>0</v>
      </c>
      <c r="H92" s="80">
        <f>((E92*F92)/1000)</f>
        <v>2000</v>
      </c>
      <c r="I92" s="123">
        <f t="shared" si="2"/>
        <v>2420</v>
      </c>
      <c r="J92" s="43"/>
      <c r="K92" s="13"/>
      <c r="L92" s="30"/>
    </row>
    <row r="93" spans="2:12" ht="15" x14ac:dyDescent="0.25">
      <c r="B93" s="24"/>
      <c r="C93" s="16" t="s">
        <v>2</v>
      </c>
      <c r="D93" s="17" t="s">
        <v>86</v>
      </c>
      <c r="E93" s="80">
        <v>1</v>
      </c>
      <c r="F93" s="4">
        <v>1000000</v>
      </c>
      <c r="G93" s="62" t="s">
        <v>0</v>
      </c>
      <c r="H93" s="80">
        <f>((E93*F93)/1000)</f>
        <v>1000</v>
      </c>
      <c r="I93" s="123">
        <f t="shared" si="2"/>
        <v>1210</v>
      </c>
      <c r="J93" s="43"/>
      <c r="K93" s="13"/>
      <c r="L93" s="30"/>
    </row>
    <row r="94" spans="2:12" ht="14.1" customHeight="1" x14ac:dyDescent="0.25">
      <c r="B94" s="24"/>
      <c r="C94" s="51" t="s">
        <v>1</v>
      </c>
      <c r="D94" s="52"/>
      <c r="E94" s="93"/>
      <c r="F94" s="53"/>
      <c r="G94" s="66"/>
      <c r="H94" s="80">
        <v>3115</v>
      </c>
      <c r="I94" s="76">
        <f t="shared" ref="I94" si="7">H94*1.21</f>
        <v>3769.15</v>
      </c>
      <c r="J94" s="43"/>
      <c r="K94" s="13"/>
      <c r="L94" s="33"/>
    </row>
    <row r="95" spans="2:12" ht="21.95" customHeight="1" x14ac:dyDescent="0.25">
      <c r="B95" s="24"/>
      <c r="C95" s="124" t="s">
        <v>115</v>
      </c>
      <c r="D95" s="125"/>
      <c r="E95" s="125"/>
      <c r="F95" s="125"/>
      <c r="G95" s="125"/>
      <c r="H95" s="125"/>
      <c r="I95" s="125"/>
      <c r="J95" s="40"/>
      <c r="L95" s="28"/>
    </row>
    <row r="96" spans="2:12" ht="14.1" customHeight="1" thickBot="1" x14ac:dyDescent="0.3">
      <c r="B96" s="32"/>
      <c r="C96" s="45"/>
      <c r="D96" s="45"/>
      <c r="E96" s="94"/>
      <c r="F96" s="106"/>
      <c r="G96" s="67"/>
      <c r="H96" s="81"/>
      <c r="I96" s="81"/>
      <c r="J96" s="46"/>
      <c r="K96" s="13"/>
      <c r="L96" s="33"/>
    </row>
    <row r="97" spans="1:12" ht="14.1" customHeight="1" x14ac:dyDescent="0.25">
      <c r="C97" s="12"/>
      <c r="D97" s="12"/>
      <c r="F97" s="48"/>
      <c r="G97" s="68"/>
      <c r="J97" s="13"/>
      <c r="K97" s="13"/>
      <c r="L97" s="33"/>
    </row>
    <row r="98" spans="1:12" ht="14.1" customHeight="1" x14ac:dyDescent="0.25">
      <c r="A98" s="47"/>
      <c r="B98" s="47"/>
      <c r="C98" s="47"/>
      <c r="D98" s="47"/>
      <c r="E98" s="86"/>
      <c r="F98" s="100"/>
      <c r="G98" s="56"/>
      <c r="H98" s="72"/>
      <c r="I98" s="72"/>
      <c r="J98" s="47"/>
      <c r="K98" s="47"/>
      <c r="L98" s="33"/>
    </row>
    <row r="99" spans="1:12" s="12" customFormat="1" ht="14.1" customHeight="1" x14ac:dyDescent="0.25">
      <c r="A99" s="49"/>
      <c r="B99" s="49"/>
      <c r="C99" s="49"/>
      <c r="D99" s="49"/>
      <c r="E99" s="83"/>
      <c r="F99" s="107"/>
      <c r="G99" s="69"/>
      <c r="H99" s="83"/>
      <c r="I99" s="83"/>
      <c r="J99" s="49"/>
      <c r="K99" s="49"/>
      <c r="L99" s="49"/>
    </row>
    <row r="100" spans="1:12" s="12" customFormat="1" ht="14.1" customHeight="1" x14ac:dyDescent="0.25">
      <c r="E100" s="87"/>
      <c r="F100" s="108"/>
      <c r="G100" s="57"/>
      <c r="H100" s="82"/>
      <c r="I100" s="82"/>
      <c r="L100" s="19"/>
    </row>
    <row r="101" spans="1:12" s="12" customFormat="1" ht="14.1" customHeight="1" x14ac:dyDescent="0.25">
      <c r="E101" s="87"/>
      <c r="F101" s="108"/>
      <c r="G101" s="57"/>
      <c r="H101" s="82"/>
      <c r="I101" s="82"/>
      <c r="L101" s="19"/>
    </row>
    <row r="102" spans="1:12" s="18" customFormat="1" ht="14.1" customHeight="1" x14ac:dyDescent="0.25">
      <c r="A102" s="12"/>
      <c r="B102" s="12"/>
      <c r="E102" s="95"/>
      <c r="F102" s="109"/>
      <c r="G102" s="70"/>
      <c r="H102" s="84"/>
      <c r="I102" s="84"/>
      <c r="L102" s="19"/>
    </row>
    <row r="103" spans="1:12" s="18" customFormat="1" ht="14.1" customHeight="1" x14ac:dyDescent="0.25">
      <c r="A103" s="12"/>
      <c r="B103" s="12"/>
      <c r="E103" s="95"/>
      <c r="F103" s="109"/>
      <c r="G103" s="70"/>
      <c r="H103" s="84"/>
      <c r="I103" s="84"/>
      <c r="L103" s="19"/>
    </row>
    <row r="104" spans="1:12" s="18" customFormat="1" ht="14.1" customHeight="1" x14ac:dyDescent="0.25">
      <c r="A104" s="12"/>
      <c r="B104" s="12"/>
      <c r="E104" s="95"/>
      <c r="F104" s="109"/>
      <c r="G104" s="70"/>
      <c r="H104" s="84"/>
      <c r="I104" s="84"/>
      <c r="L104" s="19"/>
    </row>
    <row r="105" spans="1:12" s="18" customFormat="1" ht="14.1" customHeight="1" x14ac:dyDescent="0.25">
      <c r="A105" s="12"/>
      <c r="B105" s="12"/>
      <c r="E105" s="85"/>
      <c r="F105" s="110"/>
      <c r="G105" s="71"/>
      <c r="H105" s="85"/>
      <c r="I105" s="85"/>
      <c r="L105" s="19"/>
    </row>
    <row r="106" spans="1:12" s="18" customFormat="1" ht="14.1" customHeight="1" x14ac:dyDescent="0.25">
      <c r="A106" s="12"/>
      <c r="B106" s="12"/>
      <c r="E106" s="95"/>
      <c r="F106" s="109"/>
      <c r="G106" s="70"/>
      <c r="H106" s="84"/>
      <c r="I106" s="84"/>
      <c r="L106" s="19"/>
    </row>
    <row r="107" spans="1:12" s="18" customFormat="1" ht="14.1" customHeight="1" x14ac:dyDescent="0.25">
      <c r="A107" s="12"/>
      <c r="B107" s="12"/>
      <c r="E107" s="95"/>
      <c r="F107" s="109"/>
      <c r="G107" s="70"/>
      <c r="H107" s="84"/>
      <c r="I107" s="84"/>
      <c r="L107" s="19"/>
    </row>
    <row r="108" spans="1:12" s="18" customFormat="1" ht="14.1" customHeight="1" x14ac:dyDescent="0.25">
      <c r="A108" s="12"/>
      <c r="B108" s="12"/>
      <c r="E108" s="95"/>
      <c r="F108" s="109"/>
      <c r="G108" s="70"/>
      <c r="H108" s="84"/>
      <c r="I108" s="84"/>
      <c r="L108" s="19"/>
    </row>
    <row r="109" spans="1:12" s="18" customFormat="1" ht="14.1" customHeight="1" x14ac:dyDescent="0.25">
      <c r="A109" s="12"/>
      <c r="B109" s="12"/>
      <c r="E109" s="95"/>
      <c r="F109" s="109"/>
      <c r="G109" s="70"/>
      <c r="H109" s="84"/>
      <c r="I109" s="84"/>
      <c r="L109" s="19"/>
    </row>
    <row r="110" spans="1:12" s="18" customFormat="1" ht="14.1" customHeight="1" x14ac:dyDescent="0.25">
      <c r="A110" s="12"/>
      <c r="B110" s="12"/>
      <c r="E110" s="95"/>
      <c r="F110" s="109"/>
      <c r="G110" s="70"/>
      <c r="H110" s="84"/>
      <c r="I110" s="84"/>
      <c r="L110" s="19"/>
    </row>
    <row r="111" spans="1:12" s="18" customFormat="1" ht="14.1" customHeight="1" x14ac:dyDescent="0.25">
      <c r="A111" s="12"/>
      <c r="B111" s="12"/>
      <c r="E111" s="95"/>
      <c r="F111" s="109"/>
      <c r="G111" s="70"/>
      <c r="H111" s="84"/>
      <c r="I111" s="84"/>
      <c r="L111" s="19"/>
    </row>
    <row r="112" spans="1:12" s="18" customFormat="1" ht="14.1" customHeight="1" x14ac:dyDescent="0.25">
      <c r="A112" s="12"/>
      <c r="B112" s="12"/>
      <c r="E112" s="95"/>
      <c r="F112" s="109"/>
      <c r="G112" s="70"/>
      <c r="H112" s="84"/>
      <c r="I112" s="84"/>
      <c r="L112" s="19"/>
    </row>
    <row r="113" spans="1:12" s="18" customFormat="1" ht="14.1" customHeight="1" x14ac:dyDescent="0.25">
      <c r="A113" s="12"/>
      <c r="B113" s="12"/>
      <c r="E113" s="95"/>
      <c r="F113" s="109"/>
      <c r="G113" s="70"/>
      <c r="H113" s="84"/>
      <c r="I113" s="84"/>
      <c r="L113" s="19"/>
    </row>
    <row r="114" spans="1:12" s="18" customFormat="1" ht="14.1" customHeight="1" x14ac:dyDescent="0.25">
      <c r="A114" s="12"/>
      <c r="B114" s="12"/>
      <c r="E114" s="95"/>
      <c r="F114" s="109"/>
      <c r="G114" s="70"/>
      <c r="H114" s="84"/>
      <c r="I114" s="84"/>
      <c r="L114" s="19"/>
    </row>
    <row r="115" spans="1:12" s="18" customFormat="1" ht="14.1" customHeight="1" x14ac:dyDescent="0.25">
      <c r="A115" s="12"/>
      <c r="B115" s="12"/>
      <c r="E115" s="95"/>
      <c r="F115" s="109"/>
      <c r="G115" s="70"/>
      <c r="H115" s="84"/>
      <c r="I115" s="84"/>
      <c r="L115" s="19"/>
    </row>
    <row r="116" spans="1:12" s="18" customFormat="1" ht="14.1" customHeight="1" x14ac:dyDescent="0.25">
      <c r="A116" s="12"/>
      <c r="B116" s="12"/>
      <c r="E116" s="95"/>
      <c r="F116" s="109"/>
      <c r="G116" s="70"/>
      <c r="H116" s="84"/>
      <c r="I116" s="84"/>
      <c r="L116" s="19"/>
    </row>
    <row r="117" spans="1:12" s="18" customFormat="1" ht="14.1" customHeight="1" x14ac:dyDescent="0.25">
      <c r="A117" s="12"/>
      <c r="B117" s="12"/>
      <c r="E117" s="95"/>
      <c r="F117" s="109"/>
      <c r="G117" s="70"/>
      <c r="H117" s="84"/>
      <c r="I117" s="84"/>
      <c r="L117" s="19"/>
    </row>
    <row r="118" spans="1:12" s="18" customFormat="1" ht="14.1" customHeight="1" x14ac:dyDescent="0.25">
      <c r="A118" s="12"/>
      <c r="B118" s="12"/>
      <c r="E118" s="95"/>
      <c r="F118" s="109"/>
      <c r="G118" s="70"/>
      <c r="H118" s="84"/>
      <c r="I118" s="84"/>
      <c r="L118" s="19"/>
    </row>
    <row r="119" spans="1:12" s="18" customFormat="1" ht="14.1" customHeight="1" x14ac:dyDescent="0.25">
      <c r="A119" s="12"/>
      <c r="B119" s="12"/>
      <c r="E119" s="95"/>
      <c r="F119" s="109"/>
      <c r="G119" s="70"/>
      <c r="H119" s="84"/>
      <c r="I119" s="84"/>
      <c r="L119" s="19"/>
    </row>
    <row r="120" spans="1:12" s="18" customFormat="1" ht="14.1" customHeight="1" x14ac:dyDescent="0.25">
      <c r="A120" s="12"/>
      <c r="B120" s="12"/>
      <c r="E120" s="95"/>
      <c r="F120" s="109"/>
      <c r="G120" s="70"/>
      <c r="H120" s="84"/>
      <c r="I120" s="84"/>
      <c r="L120" s="19"/>
    </row>
    <row r="121" spans="1:12" s="18" customFormat="1" ht="14.1" customHeight="1" x14ac:dyDescent="0.25">
      <c r="A121" s="12"/>
      <c r="B121" s="12"/>
      <c r="E121" s="95"/>
      <c r="F121" s="109"/>
      <c r="G121" s="70"/>
      <c r="H121" s="84"/>
      <c r="I121" s="84"/>
      <c r="L121" s="19"/>
    </row>
    <row r="122" spans="1:12" s="18" customFormat="1" ht="14.1" customHeight="1" x14ac:dyDescent="0.25">
      <c r="A122" s="10"/>
      <c r="B122" s="10"/>
      <c r="E122" s="95"/>
      <c r="F122" s="109"/>
      <c r="G122" s="70"/>
      <c r="H122" s="84"/>
      <c r="I122" s="84"/>
      <c r="L122" s="19"/>
    </row>
    <row r="123" spans="1:12" s="18" customFormat="1" ht="14.1" customHeight="1" x14ac:dyDescent="0.25">
      <c r="A123" s="10"/>
      <c r="B123" s="10"/>
      <c r="E123" s="95"/>
      <c r="F123" s="109"/>
      <c r="G123" s="70"/>
      <c r="H123" s="84"/>
      <c r="I123" s="84"/>
      <c r="L123" s="19"/>
    </row>
  </sheetData>
  <protectedRanges>
    <protectedRange sqref="D94" name="Interval4"/>
  </protectedRanges>
  <mergeCells count="1">
    <mergeCell ref="C95:I95"/>
  </mergeCells>
  <pageMargins left="0.7" right="0.7" top="0.75" bottom="0.36" header="0.3" footer="0.3"/>
  <pageSetup paperSize="9" fitToHeight="0" orientation="portrait" r:id="rId1"/>
  <headerFooter>
    <oddHeader>&amp;R&amp;P de &amp;N</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Fulls de càlcul</vt:lpstr>
      </vt:variant>
      <vt:variant>
        <vt:i4>1</vt:i4>
      </vt:variant>
      <vt:variant>
        <vt:lpstr>Intervals amb nom</vt:lpstr>
      </vt:variant>
      <vt:variant>
        <vt:i4>1</vt:i4>
      </vt:variant>
    </vt:vector>
  </HeadingPairs>
  <TitlesOfParts>
    <vt:vector size="2" baseType="lpstr">
      <vt:lpstr>APROX PPOST</vt:lpstr>
      <vt:lpstr>'APROX PPOST'!Àrea_d'impressió</vt:lpstr>
    </vt:vector>
  </TitlesOfParts>
  <Company>CTTI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Rios Bonet, Marta</dc:creator>
  <cp:lastModifiedBy>Gil Martin, Sara</cp:lastModifiedBy>
  <cp:lastPrinted>2024-01-24T11:34:14Z</cp:lastPrinted>
  <dcterms:created xsi:type="dcterms:W3CDTF">2023-02-23T13:33:59Z</dcterms:created>
  <dcterms:modified xsi:type="dcterms:W3CDTF">2026-01-14T07:19:29Z</dcterms:modified>
</cp:coreProperties>
</file>