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022300\T022300\SSVSG\ActiusGeotècnics\O0511 CONTRACTACIÓ\Mantenim SGAG\PTOP_2026-50 Assitència tècnica de AG\Contracte 3 lots\Quadres de preus\"/>
    </mc:Choice>
  </mc:AlternateContent>
  <xr:revisionPtr revIDLastSave="0" documentId="13_ncr:1_{87E7ECFF-F45E-4C1D-BB3D-E942809548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 2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G15" i="1" l="1"/>
  <c r="E15" i="1"/>
  <c r="E14" i="1" l="1"/>
  <c r="E13" i="1"/>
  <c r="E12" i="1"/>
  <c r="E11" i="1"/>
  <c r="E10" i="1"/>
  <c r="F13" i="1" l="1"/>
  <c r="G13" i="1" s="1"/>
  <c r="E4" i="1"/>
  <c r="E5" i="1" s="1"/>
  <c r="F14" i="1"/>
  <c r="G14" i="1" s="1"/>
  <c r="F11" i="1"/>
  <c r="G11" i="1" s="1"/>
  <c r="F12" i="1"/>
  <c r="G12" i="1" s="1"/>
  <c r="G10" i="1"/>
  <c r="G4" i="1"/>
  <c r="G5" i="1" s="1"/>
</calcChain>
</file>

<file path=xl/sharedStrings.xml><?xml version="1.0" encoding="utf-8"?>
<sst xmlns="http://schemas.openxmlformats.org/spreadsheetml/2006/main" count="31" uniqueCount="25">
  <si>
    <t>LICITACIÓ</t>
  </si>
  <si>
    <t>OFERTA</t>
  </si>
  <si>
    <t>PRESSUPOST</t>
  </si>
  <si>
    <t>IVA (21%)</t>
  </si>
  <si>
    <t>PRESSUPOST BASE DE LICITACIÓ</t>
  </si>
  <si>
    <t>UNITAT</t>
  </si>
  <si>
    <t>CONCEPTE</t>
  </si>
  <si>
    <t>PREU UNITARI</t>
  </si>
  <si>
    <t>AMIDAMENT TOTAL</t>
  </si>
  <si>
    <t>IMPORT TOTAL</t>
  </si>
  <si>
    <t>PREU UNITARI OFERTAT</t>
  </si>
  <si>
    <t>TOTAL OFERTAT</t>
  </si>
  <si>
    <t>ut</t>
  </si>
  <si>
    <t>IMPORT</t>
  </si>
  <si>
    <t>QUADRE DE PREUS. C-18202 SE-LOT2.ASSISTÈNCIA TÈCNICA</t>
  </si>
  <si>
    <t>En aquest full de càlcul únicament s’ha d’emplenar el pressupost (sense IVA) de l’oferta, ubicat a la cel·la G3 i d'emplenament de cel·la de color groc. L’import de l’IVA, l’import total de l’oferta i els preus unitaris de cada operació i unitat complementària s’emplenen automàticament mitjançant fórmula.</t>
  </si>
  <si>
    <t>u/mes</t>
  </si>
  <si>
    <t>Disponibilitat diària del Tècnic especialista en desmunts, inclosos festius”</t>
  </si>
  <si>
    <t>Visita del tècnic especialista i redacció de nota tècnica que inclogui antecedents, treballs realitzats, avaluació i conclusions</t>
  </si>
  <si>
    <t>Vsita de tècnic i redacció d'informe que inclogui antecedents, treballs realitzats, avaluació, valoració econòmica i conclusions</t>
  </si>
  <si>
    <t xml:space="preserve">Redacció memòria valorada  per a l’actuacióen actius geotecnics segons el  SGAG, per part del Tècnic especialista, que inclogui antecedents, treballs realitzats, avaluació,dimensionament i justificació de solucions, valoració econòmica i conclusions. </t>
  </si>
  <si>
    <t>Visita tècnica amb suport UAS per a l'avalucaió de vessants i túnels</t>
  </si>
  <si>
    <t>Partida alçada a justificar de mitjans auxiliars per la realització de les tasques de reconeixement, netejes, estassada, camins d'accés o treballs verticals</t>
  </si>
  <si>
    <t>QUADRE DE PREUS. PTOP-2026-50.LOT 2.Assistència tècnica 24/7 d'especialista en riscos geològics i geotècnics</t>
  </si>
  <si>
    <t>Les partides alçades no estan subjectes a baixa.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</si>
</sst>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6"/>
      <color rgb="FF000000"/>
      <name val="Arial"/>
      <family val="2"/>
    </font>
    <font>
      <b/>
      <u/>
      <sz val="14"/>
      <color theme="0"/>
      <name val="Arial"/>
      <family val="2"/>
    </font>
    <font>
      <b/>
      <sz val="16"/>
      <name val="Arial"/>
      <family val="2"/>
    </font>
    <font>
      <b/>
      <sz val="16"/>
      <color rgb="FFFFFFFF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F81BD"/>
        <bgColor rgb="FF4F81BD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4" fontId="2" fillId="0" borderId="0" xfId="1" applyFont="1" applyAlignment="1">
      <alignment horizontal="center" vertical="center"/>
    </xf>
    <xf numFmtId="44" fontId="2" fillId="0" borderId="0" xfId="1" applyFont="1" applyAlignment="1">
      <alignment vertical="center"/>
    </xf>
    <xf numFmtId="44" fontId="2" fillId="3" borderId="3" xfId="1" applyFont="1" applyFill="1" applyBorder="1" applyAlignment="1">
      <alignment vertical="center"/>
    </xf>
    <xf numFmtId="44" fontId="2" fillId="0" borderId="4" xfId="1" applyFont="1" applyBorder="1" applyAlignment="1">
      <alignment vertical="center"/>
    </xf>
    <xf numFmtId="44" fontId="2" fillId="4" borderId="3" xfId="1" applyFont="1" applyFill="1" applyBorder="1" applyAlignment="1" applyProtection="1">
      <alignment vertical="center"/>
      <protection locked="0"/>
    </xf>
    <xf numFmtId="44" fontId="2" fillId="3" borderId="9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9" fontId="5" fillId="6" borderId="11" xfId="0" applyNumberFormat="1" applyFont="1" applyFill="1" applyBorder="1" applyAlignment="1">
      <alignment vertical="center"/>
    </xf>
    <xf numFmtId="0" fontId="5" fillId="6" borderId="12" xfId="0" applyFont="1" applyFill="1" applyBorder="1" applyAlignment="1">
      <alignment horizontal="center" vertical="center" wrapText="1"/>
    </xf>
    <xf numFmtId="44" fontId="2" fillId="0" borderId="13" xfId="1" applyFont="1" applyBorder="1" applyAlignment="1">
      <alignment horizontal="right" vertical="center"/>
    </xf>
    <xf numFmtId="0" fontId="5" fillId="6" borderId="15" xfId="0" applyFont="1" applyFill="1" applyBorder="1" applyAlignment="1">
      <alignment horizontal="center" vertical="center" wrapText="1"/>
    </xf>
    <xf numFmtId="44" fontId="5" fillId="7" borderId="15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4" fillId="5" borderId="6" xfId="0" applyNumberFormat="1" applyFont="1" applyFill="1" applyBorder="1" applyAlignment="1" applyProtection="1">
      <alignment horizontal="center" vertical="center"/>
      <protection hidden="1"/>
    </xf>
    <xf numFmtId="49" fontId="4" fillId="5" borderId="10" xfId="0" applyNumberFormat="1" applyFont="1" applyFill="1" applyBorder="1" applyAlignment="1" applyProtection="1">
      <alignment horizontal="center" vertical="center"/>
      <protection hidden="1"/>
    </xf>
    <xf numFmtId="44" fontId="0" fillId="0" borderId="0" xfId="0" applyNumberFormat="1"/>
    <xf numFmtId="44" fontId="2" fillId="0" borderId="2" xfId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left" vertical="top" wrapText="1"/>
    </xf>
    <xf numFmtId="164" fontId="7" fillId="0" borderId="17" xfId="1" applyNumberFormat="1" applyFont="1" applyBorder="1" applyAlignment="1">
      <alignment horizontal="center" vertical="center"/>
    </xf>
    <xf numFmtId="1" fontId="7" fillId="2" borderId="17" xfId="0" applyNumberFormat="1" applyFont="1" applyFill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left" vertical="top" wrapText="1"/>
    </xf>
    <xf numFmtId="164" fontId="7" fillId="0" borderId="13" xfId="1" applyNumberFormat="1" applyFont="1" applyBorder="1" applyAlignment="1">
      <alignment horizontal="center" vertical="center"/>
    </xf>
    <xf numFmtId="1" fontId="7" fillId="2" borderId="13" xfId="0" applyNumberFormat="1" applyFont="1" applyFill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 wrapText="1"/>
    </xf>
    <xf numFmtId="2" fontId="7" fillId="3" borderId="13" xfId="0" applyNumberFormat="1" applyFont="1" applyFill="1" applyBorder="1" applyAlignment="1">
      <alignment horizontal="center" vertical="center" wrapText="1"/>
    </xf>
    <xf numFmtId="2" fontId="7" fillId="3" borderId="13" xfId="0" applyNumberFormat="1" applyFont="1" applyFill="1" applyBorder="1" applyAlignment="1">
      <alignment horizontal="left" vertical="top" wrapText="1"/>
    </xf>
    <xf numFmtId="164" fontId="7" fillId="3" borderId="13" xfId="1" applyNumberFormat="1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44" fontId="7" fillId="3" borderId="13" xfId="1" applyFont="1" applyFill="1" applyBorder="1" applyAlignment="1">
      <alignment horizontal="center" vertical="center"/>
    </xf>
    <xf numFmtId="44" fontId="7" fillId="0" borderId="17" xfId="1" applyFont="1" applyBorder="1" applyAlignment="1">
      <alignment horizontal="center" vertical="center"/>
    </xf>
    <xf numFmtId="44" fontId="7" fillId="0" borderId="13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Normal="100" workbookViewId="0">
      <selection activeCell="E3" sqref="E3"/>
    </sheetView>
  </sheetViews>
  <sheetFormatPr defaultColWidth="9.109375" defaultRowHeight="14.4" x14ac:dyDescent="0.3"/>
  <cols>
    <col min="1" max="1" width="17" customWidth="1"/>
    <col min="2" max="2" width="48.6640625" customWidth="1"/>
    <col min="3" max="3" width="19.109375" customWidth="1"/>
    <col min="4" max="4" width="27.5546875" customWidth="1"/>
    <col min="5" max="5" width="28.109375" customWidth="1"/>
    <col min="6" max="6" width="30.109375" customWidth="1"/>
    <col min="7" max="7" width="28.109375" bestFit="1" customWidth="1"/>
    <col min="8" max="8" width="8.109375" hidden="1" customWidth="1"/>
    <col min="9" max="9" width="12.77734375" bestFit="1" customWidth="1"/>
    <col min="10" max="10" width="11.77734375" bestFit="1" customWidth="1"/>
  </cols>
  <sheetData>
    <row r="1" spans="1:10" ht="20.399999999999999" x14ac:dyDescent="0.3">
      <c r="A1" s="1"/>
      <c r="B1" s="1"/>
      <c r="C1" s="1"/>
      <c r="D1" s="1"/>
      <c r="E1" s="1"/>
      <c r="F1" s="1"/>
      <c r="G1" s="1"/>
    </row>
    <row r="2" spans="1:10" ht="21" thickBot="1" x14ac:dyDescent="0.4">
      <c r="A2" s="2"/>
      <c r="B2" s="2"/>
      <c r="C2" s="3"/>
      <c r="D2" s="4"/>
      <c r="E2" s="5" t="s">
        <v>0</v>
      </c>
      <c r="F2" s="6"/>
      <c r="G2" s="5" t="s">
        <v>1</v>
      </c>
    </row>
    <row r="3" spans="1:10" ht="21" thickBot="1" x14ac:dyDescent="0.4">
      <c r="A3" s="2"/>
      <c r="B3" s="2"/>
      <c r="C3" s="21" t="s">
        <v>2</v>
      </c>
      <c r="D3" s="22"/>
      <c r="E3" s="14">
        <v>751228</v>
      </c>
      <c r="F3" s="8" t="s">
        <v>13</v>
      </c>
      <c r="G3" s="9"/>
      <c r="I3" s="29"/>
      <c r="J3" s="29"/>
    </row>
    <row r="4" spans="1:10" ht="21" thickBot="1" x14ac:dyDescent="0.4">
      <c r="A4" s="2"/>
      <c r="B4" s="2"/>
      <c r="C4" s="23" t="s">
        <v>3</v>
      </c>
      <c r="D4" s="24"/>
      <c r="E4" s="7">
        <f>ROUND(E3*0.21,2)</f>
        <v>157757.88</v>
      </c>
      <c r="F4" s="8" t="s">
        <v>3</v>
      </c>
      <c r="G4" s="7">
        <f>ROUND(G3*0.21,2)</f>
        <v>0</v>
      </c>
    </row>
    <row r="5" spans="1:10" ht="21" thickBot="1" x14ac:dyDescent="0.4">
      <c r="A5" s="2"/>
      <c r="B5" s="2"/>
      <c r="C5" s="25" t="s">
        <v>4</v>
      </c>
      <c r="D5" s="26"/>
      <c r="E5" s="10">
        <f>E4+E3</f>
        <v>908985.88</v>
      </c>
      <c r="F5" s="8" t="s">
        <v>9</v>
      </c>
      <c r="G5" s="7">
        <f>G4+G3</f>
        <v>0</v>
      </c>
    </row>
    <row r="6" spans="1:10" ht="21" thickBot="1" x14ac:dyDescent="0.4">
      <c r="A6" s="2"/>
      <c r="B6" s="2"/>
      <c r="C6" s="2"/>
      <c r="D6" s="2"/>
      <c r="E6" s="11"/>
      <c r="F6" s="2"/>
      <c r="G6" s="2"/>
    </row>
    <row r="7" spans="1:10" ht="18" thickBot="1" x14ac:dyDescent="0.35">
      <c r="A7" s="27" t="s">
        <v>23</v>
      </c>
      <c r="B7" s="27"/>
      <c r="C7" s="27"/>
      <c r="D7" s="27"/>
      <c r="E7" s="27"/>
      <c r="F7" s="27"/>
      <c r="G7" s="28"/>
    </row>
    <row r="8" spans="1:10" ht="37.5" customHeight="1" x14ac:dyDescent="0.3">
      <c r="A8" s="12" t="s">
        <v>5</v>
      </c>
      <c r="B8" s="13" t="s">
        <v>6</v>
      </c>
      <c r="C8" s="15" t="s">
        <v>7</v>
      </c>
      <c r="D8" s="15" t="s">
        <v>8</v>
      </c>
      <c r="E8" s="16" t="s">
        <v>9</v>
      </c>
      <c r="F8" s="16" t="s">
        <v>10</v>
      </c>
      <c r="G8" s="16" t="s">
        <v>11</v>
      </c>
    </row>
    <row r="9" spans="1:10" ht="19.5" customHeight="1" x14ac:dyDescent="0.3">
      <c r="A9" s="18" t="s">
        <v>14</v>
      </c>
      <c r="B9" s="19"/>
      <c r="C9" s="19"/>
      <c r="D9" s="19"/>
      <c r="E9" s="19"/>
      <c r="F9" s="19"/>
      <c r="G9" s="20"/>
    </row>
    <row r="10" spans="1:10" ht="47.25" customHeight="1" x14ac:dyDescent="0.3">
      <c r="A10" s="31" t="s">
        <v>16</v>
      </c>
      <c r="B10" s="32" t="s">
        <v>17</v>
      </c>
      <c r="C10" s="33">
        <v>1800</v>
      </c>
      <c r="D10" s="34">
        <v>48</v>
      </c>
      <c r="E10" s="45">
        <f>C10*D10</f>
        <v>86400</v>
      </c>
      <c r="F10" s="45" t="str">
        <f>IF($G$3&lt;&gt;"",C10*($G$3/$E$3),"- €")</f>
        <v>- €</v>
      </c>
      <c r="G10" s="45" t="str">
        <f>IF($G$3&lt;&gt;"",F10*D10,"- €")</f>
        <v>- €</v>
      </c>
    </row>
    <row r="11" spans="1:10" ht="45" x14ac:dyDescent="0.3">
      <c r="A11" s="35" t="s">
        <v>12</v>
      </c>
      <c r="B11" s="36" t="s">
        <v>18</v>
      </c>
      <c r="C11" s="37">
        <v>600</v>
      </c>
      <c r="D11" s="38">
        <v>450</v>
      </c>
      <c r="E11" s="46">
        <f t="shared" ref="E11:E15" si="0">C11*D11</f>
        <v>270000</v>
      </c>
      <c r="F11" s="45" t="str">
        <f t="shared" ref="F11:F14" si="1">IF($G$3&lt;&gt;"",C11*($G$3/$E$3),"- €")</f>
        <v>- €</v>
      </c>
      <c r="G11" s="45" t="str">
        <f t="shared" ref="G11:G14" si="2">IF($G$3&lt;&gt;"",F11*D11,"- €")</f>
        <v>- €</v>
      </c>
    </row>
    <row r="12" spans="1:10" ht="57" customHeight="1" x14ac:dyDescent="0.3">
      <c r="A12" s="35" t="s">
        <v>12</v>
      </c>
      <c r="B12" s="36" t="s">
        <v>19</v>
      </c>
      <c r="C12" s="37">
        <v>720</v>
      </c>
      <c r="D12" s="38">
        <v>150</v>
      </c>
      <c r="E12" s="46">
        <f t="shared" si="0"/>
        <v>108000</v>
      </c>
      <c r="F12" s="45" t="str">
        <f t="shared" si="1"/>
        <v>- €</v>
      </c>
      <c r="G12" s="45" t="str">
        <f t="shared" si="2"/>
        <v>- €</v>
      </c>
    </row>
    <row r="13" spans="1:10" ht="104.4" customHeight="1" x14ac:dyDescent="0.3">
      <c r="A13" s="35" t="s">
        <v>12</v>
      </c>
      <c r="B13" s="36" t="s">
        <v>20</v>
      </c>
      <c r="C13" s="37">
        <v>3500</v>
      </c>
      <c r="D13" s="38">
        <v>60</v>
      </c>
      <c r="E13" s="46">
        <f t="shared" si="0"/>
        <v>210000</v>
      </c>
      <c r="F13" s="45" t="str">
        <f t="shared" si="1"/>
        <v>- €</v>
      </c>
      <c r="G13" s="45" t="str">
        <f t="shared" si="2"/>
        <v>- €</v>
      </c>
    </row>
    <row r="14" spans="1:10" ht="38.25" customHeight="1" x14ac:dyDescent="0.3">
      <c r="A14" s="39" t="s">
        <v>12</v>
      </c>
      <c r="B14" s="36" t="s">
        <v>21</v>
      </c>
      <c r="C14" s="37">
        <v>6000</v>
      </c>
      <c r="D14" s="38">
        <v>10</v>
      </c>
      <c r="E14" s="46">
        <f t="shared" si="0"/>
        <v>60000</v>
      </c>
      <c r="F14" s="45" t="str">
        <f t="shared" si="1"/>
        <v>- €</v>
      </c>
      <c r="G14" s="45" t="str">
        <f t="shared" si="2"/>
        <v>- €</v>
      </c>
    </row>
    <row r="15" spans="1:10" ht="67.8" customHeight="1" thickBot="1" x14ac:dyDescent="0.35">
      <c r="A15" s="40" t="s">
        <v>12</v>
      </c>
      <c r="B15" s="41" t="s">
        <v>22</v>
      </c>
      <c r="C15" s="42">
        <v>16828</v>
      </c>
      <c r="D15" s="43">
        <v>1</v>
      </c>
      <c r="E15" s="44">
        <f t="shared" si="0"/>
        <v>16828</v>
      </c>
      <c r="F15" s="44">
        <v>16828</v>
      </c>
      <c r="G15" s="44">
        <f>D15*F15</f>
        <v>16828</v>
      </c>
    </row>
    <row r="16" spans="1:10" ht="20.399999999999999" x14ac:dyDescent="0.3">
      <c r="E16" s="30" t="s">
        <v>24</v>
      </c>
      <c r="F16" s="30"/>
      <c r="G16" s="30"/>
    </row>
    <row r="18" spans="1:8" ht="55.5" customHeight="1" x14ac:dyDescent="0.3">
      <c r="A18" s="17" t="s">
        <v>15</v>
      </c>
      <c r="B18" s="17"/>
      <c r="C18" s="17"/>
      <c r="D18" s="17"/>
      <c r="E18" s="17"/>
      <c r="F18" s="17"/>
      <c r="G18" s="17"/>
      <c r="H18" s="17"/>
    </row>
  </sheetData>
  <sheetProtection algorithmName="SHA-512" hashValue="+EC0J0OKPikE5xWrAGk75CP2c4RoclnGTQ/joHCkh5OjGP3gxq8n2Ge3exouVX5JaYnbnUsvsnGPoAkJSYKgAw==" saltValue="ghswkC2V7e8yWzCHgJU3/w==" spinCount="100000" sheet="1" objects="1" scenarios="1"/>
  <mergeCells count="7">
    <mergeCell ref="A18:H18"/>
    <mergeCell ref="A9:G9"/>
    <mergeCell ref="C3:D3"/>
    <mergeCell ref="C4:D4"/>
    <mergeCell ref="C5:D5"/>
    <mergeCell ref="A7:G7"/>
    <mergeCell ref="E16:G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2 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Alvarez Alvarez, Eugenia</dc:creator>
  <cp:lastModifiedBy>Molina Caceres, Yolanda</cp:lastModifiedBy>
  <dcterms:created xsi:type="dcterms:W3CDTF">2019-07-30T10:30:19Z</dcterms:created>
  <dcterms:modified xsi:type="dcterms:W3CDTF">2025-12-18T12:51:32Z</dcterms:modified>
</cp:coreProperties>
</file>