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13.xml" ContentType="application/vnd.openxmlformats-officedocument.spreadsheetml.worksheet+xml"/>
  <Override PartName="/xl/worksheets/sheet1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CANAL\1. FUNCIONAMENT CANAL\2. DESPESES CANAL\Despeses 2025\5. Concurs Acord Marc Serveis El CANAL (X2024019117)\Valoració  Memòries\Valoracions V2\"/>
    </mc:Choice>
  </mc:AlternateContent>
  <bookViews>
    <workbookView xWindow="0" yWindow="495" windowWidth="28800" windowHeight="16755"/>
  </bookViews>
  <sheets>
    <sheet name="Resum Valoració Lot 5" sheetId="1" r:id="rId1"/>
    <sheet name="Empresa 1" sheetId="2" r:id="rId2"/>
    <sheet name="Empresa 2" sheetId="3" r:id="rId3"/>
    <sheet name="Empresa 3" sheetId="4" r:id="rId4"/>
    <sheet name="Empresa 4" sheetId="5" r:id="rId5"/>
    <sheet name="Empresa 5" sheetId="6" r:id="rId6"/>
    <sheet name="Empresa 6" sheetId="7" r:id="rId7"/>
    <sheet name="Empresa 7" sheetId="8" r:id="rId8"/>
    <sheet name="Empresa 8" sheetId="9" r:id="rId9"/>
    <sheet name="Empresa 9" sheetId="10" r:id="rId10"/>
    <sheet name="Empresa 9 (2)" sheetId="11" r:id="rId11"/>
    <sheet name="Empresa 10" sheetId="12" r:id="rId12"/>
    <sheet name="Empresa 11" sheetId="13" r:id="rId13"/>
    <sheet name="Empresa 12" sheetId="14" r:id="rId14"/>
  </sheets>
  <calcPr calcId="162913" iterate="1"/>
</workbook>
</file>

<file path=xl/calcChain.xml><?xml version="1.0" encoding="utf-8"?>
<calcChain xmlns="http://schemas.openxmlformats.org/spreadsheetml/2006/main">
  <c r="F29" i="14" l="1"/>
  <c r="F28" i="14"/>
  <c r="F27" i="14"/>
  <c r="F30" i="14" s="1"/>
  <c r="G30" i="14" s="1"/>
  <c r="B37" i="14" s="1"/>
  <c r="F14" i="1" s="1"/>
  <c r="F20" i="14"/>
  <c r="F19" i="14"/>
  <c r="F18" i="14"/>
  <c r="F21" i="14" s="1"/>
  <c r="G21" i="14" s="1"/>
  <c r="B36" i="14" s="1"/>
  <c r="E14" i="1" s="1"/>
  <c r="F11" i="14"/>
  <c r="F10" i="14"/>
  <c r="F9" i="14"/>
  <c r="F8" i="14"/>
  <c r="F7" i="14"/>
  <c r="F12" i="14" s="1"/>
  <c r="G12" i="14" s="1"/>
  <c r="B35" i="14" s="1"/>
  <c r="F30" i="13"/>
  <c r="F29" i="13"/>
  <c r="F28" i="13"/>
  <c r="F31" i="13" s="1"/>
  <c r="G31" i="13" s="1"/>
  <c r="B38" i="13" s="1"/>
  <c r="F13" i="1" s="1"/>
  <c r="F21" i="13"/>
  <c r="F20" i="13"/>
  <c r="F22" i="13" s="1"/>
  <c r="G22" i="13" s="1"/>
  <c r="B37" i="13" s="1"/>
  <c r="E13" i="1" s="1"/>
  <c r="F19" i="13"/>
  <c r="F12" i="13"/>
  <c r="F11" i="13"/>
  <c r="F10" i="13"/>
  <c r="F9" i="13"/>
  <c r="F8" i="13"/>
  <c r="F13" i="13" s="1"/>
  <c r="G13" i="13" s="1"/>
  <c r="B36" i="13" s="1"/>
  <c r="F29" i="12"/>
  <c r="F28" i="12"/>
  <c r="F27" i="12"/>
  <c r="F30" i="12" s="1"/>
  <c r="G30" i="12" s="1"/>
  <c r="B37" i="12" s="1"/>
  <c r="F12" i="1" s="1"/>
  <c r="F20" i="12"/>
  <c r="F19" i="12"/>
  <c r="F18" i="12"/>
  <c r="F21" i="12" s="1"/>
  <c r="G21" i="12" s="1"/>
  <c r="B36" i="12" s="1"/>
  <c r="E12" i="1" s="1"/>
  <c r="F11" i="12"/>
  <c r="F10" i="12"/>
  <c r="F9" i="12"/>
  <c r="F8" i="12"/>
  <c r="F12" i="12" s="1"/>
  <c r="G12" i="12" s="1"/>
  <c r="B35" i="12" s="1"/>
  <c r="F7" i="12"/>
  <c r="F30" i="11"/>
  <c r="F29" i="11"/>
  <c r="F28" i="11"/>
  <c r="F31" i="11" s="1"/>
  <c r="G31" i="11" s="1"/>
  <c r="B38" i="11" s="1"/>
  <c r="F11" i="1" s="1"/>
  <c r="F22" i="11"/>
  <c r="G22" i="11" s="1"/>
  <c r="B37" i="11" s="1"/>
  <c r="E11" i="1" s="1"/>
  <c r="F21" i="11"/>
  <c r="F20" i="11"/>
  <c r="F19" i="11"/>
  <c r="F12" i="11"/>
  <c r="F11" i="11"/>
  <c r="F10" i="11"/>
  <c r="F9" i="11"/>
  <c r="F8" i="11"/>
  <c r="F13" i="11" s="1"/>
  <c r="G13" i="11" s="1"/>
  <c r="B36" i="11" s="1"/>
  <c r="F31" i="10"/>
  <c r="G31" i="10" s="1"/>
  <c r="B38" i="10" s="1"/>
  <c r="F10" i="1" s="1"/>
  <c r="F30" i="10"/>
  <c r="F29" i="10"/>
  <c r="F28" i="10"/>
  <c r="F21" i="10"/>
  <c r="F20" i="10"/>
  <c r="F19" i="10"/>
  <c r="F22" i="10" s="1"/>
  <c r="G22" i="10" s="1"/>
  <c r="B37" i="10" s="1"/>
  <c r="E10" i="1" s="1"/>
  <c r="F12" i="10"/>
  <c r="F11" i="10"/>
  <c r="F10" i="10"/>
  <c r="F9" i="10"/>
  <c r="F13" i="10" s="1"/>
  <c r="G13" i="10" s="1"/>
  <c r="B36" i="10" s="1"/>
  <c r="F8" i="10"/>
  <c r="F29" i="9"/>
  <c r="F28" i="9"/>
  <c r="F27" i="9"/>
  <c r="F30" i="9" s="1"/>
  <c r="G30" i="9" s="1"/>
  <c r="B37" i="9" s="1"/>
  <c r="F9" i="1" s="1"/>
  <c r="F20" i="9"/>
  <c r="F19" i="9"/>
  <c r="F21" i="9" s="1"/>
  <c r="G21" i="9" s="1"/>
  <c r="B36" i="9" s="1"/>
  <c r="E9" i="1" s="1"/>
  <c r="F18" i="9"/>
  <c r="F11" i="9"/>
  <c r="F10" i="9"/>
  <c r="F9" i="9"/>
  <c r="F8" i="9"/>
  <c r="F7" i="9"/>
  <c r="F12" i="9" s="1"/>
  <c r="G12" i="9" s="1"/>
  <c r="B35" i="9" s="1"/>
  <c r="F29" i="8"/>
  <c r="F28" i="8"/>
  <c r="F30" i="8" s="1"/>
  <c r="G30" i="8" s="1"/>
  <c r="B37" i="8" s="1"/>
  <c r="F8" i="1" s="1"/>
  <c r="F27" i="8"/>
  <c r="F20" i="8"/>
  <c r="F19" i="8"/>
  <c r="F18" i="8"/>
  <c r="F21" i="8" s="1"/>
  <c r="G21" i="8" s="1"/>
  <c r="B36" i="8" s="1"/>
  <c r="E8" i="1" s="1"/>
  <c r="F11" i="8"/>
  <c r="F10" i="8"/>
  <c r="F9" i="8"/>
  <c r="F8" i="8"/>
  <c r="F12" i="8" s="1"/>
  <c r="G12" i="8" s="1"/>
  <c r="B35" i="8" s="1"/>
  <c r="F7" i="8"/>
  <c r="F30" i="7"/>
  <c r="F29" i="7"/>
  <c r="F28" i="7"/>
  <c r="F31" i="7" s="1"/>
  <c r="G31" i="7" s="1"/>
  <c r="B38" i="7" s="1"/>
  <c r="F7" i="1" s="1"/>
  <c r="F22" i="7"/>
  <c r="G22" i="7" s="1"/>
  <c r="B37" i="7" s="1"/>
  <c r="E7" i="1" s="1"/>
  <c r="F21" i="7"/>
  <c r="F20" i="7"/>
  <c r="F19" i="7"/>
  <c r="F12" i="7"/>
  <c r="F11" i="7"/>
  <c r="F10" i="7"/>
  <c r="F9" i="7"/>
  <c r="F8" i="7"/>
  <c r="F13" i="7" s="1"/>
  <c r="G13" i="7" s="1"/>
  <c r="B36" i="7" s="1"/>
  <c r="F31" i="6"/>
  <c r="G31" i="6" s="1"/>
  <c r="B38" i="6" s="1"/>
  <c r="F6" i="1" s="1"/>
  <c r="F30" i="6"/>
  <c r="F29" i="6"/>
  <c r="F28" i="6"/>
  <c r="F21" i="6"/>
  <c r="F20" i="6"/>
  <c r="F19" i="6"/>
  <c r="F22" i="6" s="1"/>
  <c r="G22" i="6" s="1"/>
  <c r="B37" i="6" s="1"/>
  <c r="E6" i="1" s="1"/>
  <c r="F12" i="6"/>
  <c r="F11" i="6"/>
  <c r="F10" i="6"/>
  <c r="F9" i="6"/>
  <c r="F13" i="6" s="1"/>
  <c r="G13" i="6" s="1"/>
  <c r="B36" i="6" s="1"/>
  <c r="F8" i="6"/>
  <c r="F29" i="5"/>
  <c r="F28" i="5"/>
  <c r="F27" i="5"/>
  <c r="F30" i="5" s="1"/>
  <c r="G30" i="5" s="1"/>
  <c r="B37" i="5" s="1"/>
  <c r="F5" i="1" s="1"/>
  <c r="F20" i="5"/>
  <c r="F19" i="5"/>
  <c r="F21" i="5" s="1"/>
  <c r="G21" i="5" s="1"/>
  <c r="B36" i="5" s="1"/>
  <c r="E5" i="1" s="1"/>
  <c r="F18" i="5"/>
  <c r="F11" i="5"/>
  <c r="F10" i="5"/>
  <c r="F9" i="5"/>
  <c r="F8" i="5"/>
  <c r="F7" i="5"/>
  <c r="F12" i="5" s="1"/>
  <c r="G12" i="5" s="1"/>
  <c r="B35" i="5" s="1"/>
  <c r="F29" i="4"/>
  <c r="F28" i="4"/>
  <c r="F30" i="4" s="1"/>
  <c r="G30" i="4" s="1"/>
  <c r="B37" i="4" s="1"/>
  <c r="F4" i="1" s="1"/>
  <c r="F27" i="4"/>
  <c r="F20" i="4"/>
  <c r="F19" i="4"/>
  <c r="F18" i="4"/>
  <c r="F21" i="4" s="1"/>
  <c r="G21" i="4" s="1"/>
  <c r="B36" i="4" s="1"/>
  <c r="E4" i="1" s="1"/>
  <c r="F11" i="4"/>
  <c r="F10" i="4"/>
  <c r="F9" i="4"/>
  <c r="F8" i="4"/>
  <c r="F12" i="4" s="1"/>
  <c r="G12" i="4" s="1"/>
  <c r="B35" i="4" s="1"/>
  <c r="F7" i="4"/>
  <c r="F29" i="3"/>
  <c r="F28" i="3"/>
  <c r="F27" i="3"/>
  <c r="F30" i="3" s="1"/>
  <c r="G30" i="3" s="1"/>
  <c r="B37" i="3" s="1"/>
  <c r="F3" i="1" s="1"/>
  <c r="F21" i="3"/>
  <c r="G21" i="3" s="1"/>
  <c r="B36" i="3" s="1"/>
  <c r="E3" i="1" s="1"/>
  <c r="F20" i="3"/>
  <c r="F19" i="3"/>
  <c r="F18" i="3"/>
  <c r="F11" i="3"/>
  <c r="F10" i="3"/>
  <c r="F9" i="3"/>
  <c r="F8" i="3"/>
  <c r="F7" i="3"/>
  <c r="F12" i="3" s="1"/>
  <c r="G12" i="3" s="1"/>
  <c r="B35" i="3" s="1"/>
  <c r="F30" i="2"/>
  <c r="G30" i="2" s="1"/>
  <c r="B37" i="2" s="1"/>
  <c r="F2" i="1" s="1"/>
  <c r="F29" i="2"/>
  <c r="F28" i="2"/>
  <c r="F27" i="2"/>
  <c r="F20" i="2"/>
  <c r="F19" i="2"/>
  <c r="F18" i="2"/>
  <c r="F21" i="2" s="1"/>
  <c r="G21" i="2" s="1"/>
  <c r="B36" i="2" s="1"/>
  <c r="E2" i="1" s="1"/>
  <c r="F11" i="2"/>
  <c r="F10" i="2"/>
  <c r="F9" i="2"/>
  <c r="F8" i="2"/>
  <c r="F12" i="2" s="1"/>
  <c r="G12" i="2" s="1"/>
  <c r="B35" i="2" s="1"/>
  <c r="F7" i="2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B38" i="2" l="1"/>
  <c r="G2" i="1" s="1"/>
  <c r="D2" i="1"/>
  <c r="B38" i="9"/>
  <c r="G9" i="1" s="1"/>
  <c r="D9" i="1"/>
  <c r="B39" i="10"/>
  <c r="G10" i="1" s="1"/>
  <c r="D10" i="1"/>
  <c r="B38" i="12"/>
  <c r="G12" i="1" s="1"/>
  <c r="D12" i="1"/>
  <c r="D7" i="1"/>
  <c r="B39" i="7"/>
  <c r="G7" i="1" s="1"/>
  <c r="B38" i="14"/>
  <c r="G14" i="1" s="1"/>
  <c r="D14" i="1"/>
  <c r="B38" i="4"/>
  <c r="G4" i="1" s="1"/>
  <c r="D4" i="1"/>
  <c r="B38" i="5"/>
  <c r="G5" i="1" s="1"/>
  <c r="D5" i="1"/>
  <c r="B39" i="6"/>
  <c r="G6" i="1" s="1"/>
  <c r="D6" i="1"/>
  <c r="B38" i="8"/>
  <c r="G8" i="1" s="1"/>
  <c r="D8" i="1"/>
  <c r="B39" i="13"/>
  <c r="G13" i="1" s="1"/>
  <c r="D13" i="1"/>
  <c r="D3" i="1"/>
  <c r="B38" i="3"/>
  <c r="G3" i="1" s="1"/>
  <c r="D11" i="1"/>
  <c r="B39" i="11"/>
  <c r="G11" i="1" s="1"/>
</calcChain>
</file>

<file path=xl/sharedStrings.xml><?xml version="1.0" encoding="utf-8"?>
<sst xmlns="http://schemas.openxmlformats.org/spreadsheetml/2006/main" count="1023" uniqueCount="213">
  <si>
    <t>Empresa</t>
  </si>
  <si>
    <t>Nom empresa</t>
  </si>
  <si>
    <t>Professional</t>
  </si>
  <si>
    <t>Criteri 1</t>
  </si>
  <si>
    <t>Criteri 2</t>
  </si>
  <si>
    <t>Criteri 3</t>
  </si>
  <si>
    <t>TOTAL (40)</t>
  </si>
  <si>
    <t>Observacions</t>
  </si>
  <si>
    <t>Empresa 1</t>
  </si>
  <si>
    <t>Empresa 2</t>
  </si>
  <si>
    <t>Empresa 3</t>
  </si>
  <si>
    <t>Empresa 4</t>
  </si>
  <si>
    <t>Empresa 5</t>
  </si>
  <si>
    <t>Empresa 6</t>
  </si>
  <si>
    <t>Empresa 7</t>
  </si>
  <si>
    <t>Empresa 8</t>
  </si>
  <si>
    <t>Empresa 9</t>
  </si>
  <si>
    <t>Empresa 9 (2)</t>
  </si>
  <si>
    <t>Empresa 10</t>
  </si>
  <si>
    <t>Empresa 11</t>
  </si>
  <si>
    <t>Empresa 12</t>
  </si>
  <si>
    <t>LOT 5</t>
  </si>
  <si>
    <t>Lot:</t>
  </si>
  <si>
    <t>Servei de producció artísitica (Lot 5)</t>
  </si>
  <si>
    <t>Licitador:</t>
  </si>
  <si>
    <t>Marçal Pujol Malé</t>
  </si>
  <si>
    <t>CRITERI 1 — Trajectòria professional en producció artística i acompanyament de companyies   (fins a 20 punts)</t>
  </si>
  <si>
    <t>Aspectes a valorar (descripció i )</t>
  </si>
  <si>
    <t>El volum i la continuïtat dels projectes gestionats.</t>
  </si>
  <si>
    <t>El grau d’implicació en les diferents fases dels processos creatius.</t>
  </si>
  <si>
    <t>La diversitat d’entorns professionals en què ha treballat</t>
  </si>
  <si>
    <t>Nº</t>
  </si>
  <si>
    <t>Títol / descripció de l'acció / experiència</t>
  </si>
  <si>
    <t xml:space="preserve"> (0–4)</t>
  </si>
  <si>
    <t>Mitjana acció</t>
  </si>
  <si>
    <t>Punts criteri</t>
  </si>
  <si>
    <t>Doc acreditativa (✔️)</t>
  </si>
  <si>
    <t>Cardant Cultura</t>
  </si>
  <si>
    <t>✔️ Sí</t>
  </si>
  <si>
    <t>Especatacle "Fiblades" Xarxa de Dansa d'Arrel de la Cataluny Central</t>
  </si>
  <si>
    <t>Les BRUIXES Sant Feliu Sasserres</t>
  </si>
  <si>
    <t>Blú Versions</t>
  </si>
  <si>
    <t>❌ No (no puntua)</t>
  </si>
  <si>
    <t>no presenta proposta</t>
  </si>
  <si>
    <t>Mitjana total criteri</t>
  </si>
  <si>
    <t>CRITERI 2 — Coneixement del sector de les arts escèniques i de les seves lògiques de producció  (fins a 10 punts)</t>
  </si>
  <si>
    <t>La comprensió de les estructures, agents i dinàmiques habituals dels processos de creació i producció artística.</t>
  </si>
  <si>
    <t>El coneixement del paper dels centres de creació dins el sistema d’arts escèniques.</t>
  </si>
  <si>
    <t>La capacitat per planificar i coordinar residències artístiques, gestionant espais, calendaris i recursos tècnics o humans en entorns de creació</t>
  </si>
  <si>
    <t xml:space="preserve"> (0–3,33)</t>
  </si>
  <si>
    <t>(0–3,33)</t>
  </si>
  <si>
    <t>Fira Mediterrània Manresa -Pro</t>
  </si>
  <si>
    <t>Mostra Igualada - Pro</t>
  </si>
  <si>
    <t>FIM Vilaseca - Àrea professional</t>
  </si>
  <si>
    <t>CRITERI 3 — Capacitat d’adaptació i alineació amb el funcionament i filosofia d’El Canal      (fins a 10 punts)</t>
  </si>
  <si>
    <t>L’adequació de les accions proposades al model de residència artística d’El Ca- nal.</t>
  </si>
  <si>
    <t>La capacitat per generar dinàmiques de treball eficients, sensibles i col·laborati- ves</t>
  </si>
  <si>
    <t>La comprensió del context de treball i la capacitat per adaptar-s’hi de manera proactiva.</t>
  </si>
  <si>
    <t>Acompanyament proper i mediació constant</t>
  </si>
  <si>
    <t>Integració amb la comunitat i el territori</t>
  </si>
  <si>
    <t>Eines de professionalització i projecció dels projectes</t>
  </si>
  <si>
    <t>RESUM FINAL SOBRE B (fins a 40 punts)</t>
  </si>
  <si>
    <t>Criteri</t>
  </si>
  <si>
    <t>Puntuació final</t>
  </si>
  <si>
    <t>màxim</t>
  </si>
  <si>
    <t xml:space="preserve">1. </t>
  </si>
  <si>
    <t xml:space="preserve">2. </t>
  </si>
  <si>
    <t xml:space="preserve">3. </t>
  </si>
  <si>
    <t>TOTAL SOBRE B</t>
  </si>
  <si>
    <t>Richard Schmutz</t>
  </si>
  <si>
    <t>Master en artes escènicas - Professor</t>
  </si>
  <si>
    <t>🟡 Parcial</t>
  </si>
  <si>
    <t>Projecte de Grau ·Els últims dies de la humanitat"</t>
  </si>
  <si>
    <t>Back to the Jungle</t>
  </si>
  <si>
    <t>Roadmovie</t>
  </si>
  <si>
    <t>Recerca a les escoles d'art CAS-QPK</t>
  </si>
  <si>
    <t>Ghost of Chance</t>
  </si>
  <si>
    <t>X-Kongres</t>
  </si>
  <si>
    <t>Els últims dies de la humanitat</t>
  </si>
  <si>
    <t>Planificació del Projecte</t>
  </si>
  <si>
    <t>no desenvolupament</t>
  </si>
  <si>
    <t>desenvolupament Artístic</t>
  </si>
  <si>
    <t>Preparació tècnica</t>
  </si>
  <si>
    <t>Laia Alzueta Dilmé</t>
  </si>
  <si>
    <t>Centre de creació General Elèctrica d'Espectacles</t>
  </si>
  <si>
    <t>Central del Circ Barcelona</t>
  </si>
  <si>
    <t>Associació de professionals del Circ + freelancs</t>
  </si>
  <si>
    <t>Productora companyies Cíclicus i Societat Dr. Alonso</t>
  </si>
  <si>
    <t>Centre de Creació El Canal</t>
  </si>
  <si>
    <t>Experiència diversos espais</t>
  </si>
  <si>
    <t>Oficina Foment de les Arts Girona</t>
  </si>
  <si>
    <t>Dinamització relatories tècniques arts Escèniques (CAT)</t>
  </si>
  <si>
    <t xml:space="preserve">Acompanyament </t>
  </si>
  <si>
    <t>Enxarxament professional</t>
  </si>
  <si>
    <t>Treball prèvia a les resideències</t>
  </si>
  <si>
    <t>Alejandro Ferrandiz Meyer</t>
  </si>
  <si>
    <t>Yo soy una fiesta Cia. La Resistència</t>
  </si>
  <si>
    <t>Coordenades Col·lectiu Atlas</t>
  </si>
  <si>
    <t>Oda als Cinc Cia. Tòfol Cladera</t>
  </si>
  <si>
    <t>Verecúndia Cia. Alipori</t>
  </si>
  <si>
    <t>Festival d'arts de carrer de la Mercé (MAC)</t>
  </si>
  <si>
    <t>La Flama de Draco</t>
  </si>
  <si>
    <t>Memoria corresponent al lot 3</t>
  </si>
  <si>
    <t>El teu cap és ple d'ocells (Cia. ORELLES)</t>
  </si>
  <si>
    <t>El pou del Poble</t>
  </si>
  <si>
    <t>Disseny d'un pla d'acollida i disseny personalitzat</t>
  </si>
  <si>
    <t>Establiment de sessions de seguiment i intercanvi</t>
  </si>
  <si>
    <t>Acció de tancament i retorn al territori</t>
  </si>
  <si>
    <t>KABUTS CULTURA</t>
  </si>
  <si>
    <t>Professional:</t>
  </si>
  <si>
    <t>Sergi Vallés</t>
  </si>
  <si>
    <t>BATECS</t>
  </si>
  <si>
    <t>l'Última bruixa (PÒDCAST)</t>
  </si>
  <si>
    <t>Brigada Bzzz</t>
  </si>
  <si>
    <t>Festival  Llegendes de Catalunya</t>
  </si>
  <si>
    <t>ENNEV Teatre SL - Gerència</t>
  </si>
  <si>
    <t>Festival llegendes de Catalunya</t>
  </si>
  <si>
    <t>FESTAC (Andorra)</t>
  </si>
  <si>
    <t>L’adequació de les accions proposades al model de residència artística d’El Ca- nal. (0–3,33)</t>
  </si>
  <si>
    <t>La capacitat per generar dinàmiques de treball eficients, sensibles i col·laborati- ves (0–3,33)</t>
  </si>
  <si>
    <t>La comprensió del context de treball i la capacitat per adaptar-s’hi de manera proactiva. (0–3,33)</t>
  </si>
  <si>
    <t>connexió amb el context i obertura progressiva</t>
  </si>
  <si>
    <t>Mentoria Col·laborativa i seguiment personalitzat</t>
  </si>
  <si>
    <t>Pla de visibilitat i consolidació posterior</t>
  </si>
  <si>
    <t>Maria Cambil de Tena</t>
  </si>
  <si>
    <t>Calla Judit, calla (Producció)</t>
  </si>
  <si>
    <t>La Novena</t>
  </si>
  <si>
    <t>La Nuclear, assessoria i gestoria cultural</t>
  </si>
  <si>
    <t>Heartbrak Hotal Teatre</t>
  </si>
  <si>
    <t>Els Àngels no tenen fills</t>
  </si>
  <si>
    <t>Malsai Produccions</t>
  </si>
  <si>
    <t>La Nuclear</t>
  </si>
  <si>
    <t>Trobades en espais compartits</t>
  </si>
  <si>
    <t>més una reflexió</t>
  </si>
  <si>
    <t xml:space="preserve">Més enllà del suport </t>
  </si>
  <si>
    <t>Arrelament local</t>
  </si>
  <si>
    <t>Laura Pujol Rabasseda</t>
  </si>
  <si>
    <t>Producció de l’espectacle Vudú d’Angelica Liddell dins del festival Temporada Alta</t>
  </si>
  <si>
    <t>Producció dels tornejos de dramatúrgia del festival Temporada Alta</t>
  </si>
  <si>
    <t>Producció de l’espectacle Bros de Romeo Castellucci dins del festival Temporada Alta</t>
  </si>
  <si>
    <t>Producció de l’espectacle Caridad d’Angélica Liddell dins del festival Temporada Alta</t>
  </si>
  <si>
    <t>Producció de l’espectacle Face T(W)O de Pan.Optikum dins del festival Temporada Alta</t>
  </si>
  <si>
    <t>Producció del festival (a)phònica</t>
  </si>
  <si>
    <t>Feina feta per l'empresa</t>
  </si>
  <si>
    <t>Adjunta de producció del festival Temporada Alta</t>
  </si>
  <si>
    <t>Acompanyament als processos de creació dels treballs finals de grau de l’alumnat del Grau en Arts Escèniques de l’Escola Universitària ERAM</t>
  </si>
  <si>
    <t>Sessions de diàleg estratègic a l’inici de la residència</t>
  </si>
  <si>
    <t>sense desenvolupar</t>
  </si>
  <si>
    <t>Xarxa de residències interrelacionades.</t>
  </si>
  <si>
    <t>Mentoria externa addicional a les companyies novelles</t>
  </si>
  <si>
    <t>Berta Camps Mora</t>
  </si>
  <si>
    <t>Escenaris Especials</t>
  </si>
  <si>
    <t>El terrat de Celrà</t>
  </si>
  <si>
    <t>La Intemperie</t>
  </si>
  <si>
    <t>no presetna proposta</t>
  </si>
  <si>
    <t>La fi del món</t>
  </si>
  <si>
    <t>El Terrat de Celrà</t>
  </si>
  <si>
    <t>Les Cases dels Altres</t>
  </si>
  <si>
    <t>Pla de producció i adaptabilitat per a companyies residents</t>
  </si>
  <si>
    <t>Mentories i assessorament per acompanyies en adaptabilitat</t>
  </si>
  <si>
    <t>Creació d'un comitè extern de revisió i reflexió crìtica</t>
  </si>
  <si>
    <t>BAOWATT SCCL</t>
  </si>
  <si>
    <t>Laia Serra Casellas</t>
  </si>
  <si>
    <t>thelee (producció)</t>
  </si>
  <si>
    <t>no CV</t>
  </si>
  <si>
    <t>FITAG</t>
  </si>
  <si>
    <t>Nyískels (producció)</t>
  </si>
  <si>
    <t>Andare</t>
  </si>
  <si>
    <t>Nun</t>
  </si>
  <si>
    <t>Festival Onírik</t>
  </si>
  <si>
    <t>Mercat Medieval de Calonge</t>
  </si>
  <si>
    <t>Aprofitament dels espais de no treball de manera informal</t>
  </si>
  <si>
    <t>Segell "El Canal"</t>
  </si>
  <si>
    <t>Participació d'artistes locals en les residències</t>
  </si>
  <si>
    <t>3.</t>
  </si>
  <si>
    <t>Aram Estiu Graugés</t>
  </si>
  <si>
    <t>Bruno Valls Fernandez</t>
  </si>
  <si>
    <t>Programa de residències "20 y Vota"</t>
  </si>
  <si>
    <t>Plataforma de suport Procrea</t>
  </si>
  <si>
    <t>Acompanyament d'Arts Escèniques Estruch</t>
  </si>
  <si>
    <t>Programa Kinèctic.</t>
  </si>
  <si>
    <t>Residències i coproduccions Circ, pLA d'Impuls</t>
  </si>
  <si>
    <t>Companyia marionetes nomades</t>
  </si>
  <si>
    <t>Àctica fESTIVAL</t>
  </si>
  <si>
    <t>Haa Collective</t>
  </si>
  <si>
    <t>Residències internacionals creuades</t>
  </si>
  <si>
    <t>Arxiu viu de creació</t>
  </si>
  <si>
    <t>Festival vispera</t>
  </si>
  <si>
    <t>Ciclicus espectacle SLU</t>
  </si>
  <si>
    <t>Leandro Mendoza Artagaveitia</t>
  </si>
  <si>
    <t>La central del Circ</t>
  </si>
  <si>
    <t>Fira Trapezi (Reus)</t>
  </si>
  <si>
    <t>Confuentia</t>
  </si>
  <si>
    <t>Escola de Circ la Campana</t>
  </si>
  <si>
    <t>No presenta proposta</t>
  </si>
  <si>
    <t>PALS  Espectacle</t>
  </si>
  <si>
    <t xml:space="preserve">GAUDUAL </t>
  </si>
  <si>
    <t>Espectacle inaugural de la capital de la cultura catalana GLOBUS</t>
  </si>
  <si>
    <t>Acompanyament inicial i contextualitzat</t>
  </si>
  <si>
    <t>Dinamiques de treball col·lavoratives, sensibles i adaptables</t>
  </si>
  <si>
    <t>Tancament reflexiu i avaluació participativa</t>
  </si>
  <si>
    <t>Eva Ferré Bernabeu</t>
  </si>
  <si>
    <t>Les cases dels altres Producció</t>
  </si>
  <si>
    <t xml:space="preserve">Que s'acabi el món és culpa meva </t>
  </si>
  <si>
    <t>Plagues Urbanes</t>
  </si>
  <si>
    <t>Rendim-nos</t>
  </si>
  <si>
    <t>We Fear</t>
  </si>
  <si>
    <t>Coordinadora gRAU arts Escèniques ERAM</t>
  </si>
  <si>
    <t>Festival Z  Professional</t>
  </si>
  <si>
    <t>Coordinació i producció a Escenaris especials</t>
  </si>
  <si>
    <t>Accessibilitat integral per a companyies residents</t>
  </si>
  <si>
    <t>Producció àgil i acompanyament proper</t>
  </si>
  <si>
    <t>Sistema d'avaluació i retorn de residències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</si>
</sst>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i/>
      <sz val="1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6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2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  <xf numFmtId="2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horizontal="center" wrapText="1"/>
    </xf>
    <xf numFmtId="0" fontId="1" fillId="0" borderId="2" xfId="0" applyFont="1" applyBorder="1"/>
    <xf numFmtId="2" fontId="0" fillId="0" borderId="0" xfId="0" applyNumberFormat="1"/>
    <xf numFmtId="2" fontId="0" fillId="0" borderId="1" xfId="0" applyNumberFormat="1" applyBorder="1" applyAlignment="1">
      <alignment horizontal="center"/>
    </xf>
    <xf numFmtId="0" fontId="3" fillId="0" borderId="0" xfId="0" applyFont="1"/>
    <xf numFmtId="2" fontId="0" fillId="0" borderId="1" xfId="0" applyNumberFormat="1" applyBorder="1"/>
    <xf numFmtId="0" fontId="1" fillId="0" borderId="1" xfId="0" applyFont="1" applyBorder="1"/>
    <xf numFmtId="2" fontId="1" fillId="0" borderId="1" xfId="0" applyNumberFormat="1" applyFont="1" applyBorder="1"/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10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2" fontId="9" fillId="0" borderId="1" xfId="0" applyNumberFormat="1" applyFont="1" applyBorder="1"/>
    <xf numFmtId="2" fontId="8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1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3" fillId="0" borderId="0" xfId="0" applyFont="1" applyAlignment="1">
      <alignment horizontal="center"/>
    </xf>
    <xf numFmtId="0" fontId="0" fillId="0" borderId="0" xfId="0"/>
    <xf numFmtId="0" fontId="2" fillId="0" borderId="0" xfId="0" applyFont="1" applyAlignment="1">
      <alignment wrapText="1"/>
    </xf>
    <xf numFmtId="0" fontId="0" fillId="0" borderId="0" xfId="0"/>
    <xf numFmtId="0" fontId="1" fillId="2" borderId="0" xfId="0" applyFont="1" applyFill="1"/>
  </cellXfs>
  <cellStyles count="3">
    <cellStyle name="Hipervínculo" xfId="1" builtinId="8" hidden="1"/>
    <cellStyle name="Hipervínculo visitado" xfId="2" builtinId="9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tabSelected="1" zoomScale="115" workbookViewId="0">
      <pane ySplit="1" topLeftCell="A2" activePane="bottomLeft" state="frozen"/>
      <selection pane="bottomLeft" activeCell="C17" sqref="C17"/>
    </sheetView>
  </sheetViews>
  <sheetFormatPr baseColWidth="10" defaultColWidth="9.140625" defaultRowHeight="15" x14ac:dyDescent="0.25"/>
  <cols>
    <col min="1" max="1" width="16.42578125" style="32" customWidth="1"/>
    <col min="2" max="3" width="27.42578125" style="32" customWidth="1"/>
    <col min="4" max="6" width="13.42578125" style="32" customWidth="1"/>
    <col min="7" max="7" width="16.140625" style="32" customWidth="1"/>
    <col min="8" max="8" width="29" style="32" customWidth="1"/>
  </cols>
  <sheetData>
    <row r="1" spans="1:8" x14ac:dyDescent="0.25">
      <c r="A1" s="29" t="s">
        <v>0</v>
      </c>
      <c r="B1" s="30" t="s">
        <v>1</v>
      </c>
      <c r="C1" s="30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</row>
    <row r="2" spans="1:8" x14ac:dyDescent="0.25">
      <c r="A2" s="7" t="s">
        <v>8</v>
      </c>
      <c r="B2" s="18" t="str">
        <f>'Empresa 1'!B2</f>
        <v>Marçal Pujol Malé</v>
      </c>
      <c r="C2" s="18" t="str">
        <f>'Empresa 1'!B2</f>
        <v>Marçal Pujol Malé</v>
      </c>
      <c r="D2" s="13">
        <f>'Empresa 1'!B35</f>
        <v>11.5</v>
      </c>
      <c r="E2" s="13">
        <f>'Empresa 1'!B36</f>
        <v>10</v>
      </c>
      <c r="F2" s="13">
        <f>'Empresa 1'!B37</f>
        <v>8.0080080080080069</v>
      </c>
      <c r="G2" s="5">
        <f>'Empresa 1'!B38</f>
        <v>29.508008008008005</v>
      </c>
      <c r="H2" s="2"/>
    </row>
    <row r="3" spans="1:8" x14ac:dyDescent="0.25">
      <c r="A3" s="7" t="s">
        <v>9</v>
      </c>
      <c r="B3" s="18" t="str">
        <f>'Empresa 2'!B2</f>
        <v>Richard Schmutz</v>
      </c>
      <c r="C3" s="18" t="str">
        <f>'Empresa 2'!B2</f>
        <v>Richard Schmutz</v>
      </c>
      <c r="D3" s="13">
        <f>'Empresa 2'!B35</f>
        <v>9</v>
      </c>
      <c r="E3" s="13">
        <f>'Empresa 2'!B36</f>
        <v>5.5055055055055044</v>
      </c>
      <c r="F3" s="13">
        <f>'Empresa 2'!B37</f>
        <v>4.3376710043376709</v>
      </c>
      <c r="G3" s="5">
        <f>'Empresa 2'!B38</f>
        <v>18.843176509843175</v>
      </c>
      <c r="H3" s="2"/>
    </row>
    <row r="4" spans="1:8" x14ac:dyDescent="0.25">
      <c r="A4" s="7" t="s">
        <v>10</v>
      </c>
      <c r="B4" s="18" t="str">
        <f>'Empresa 3'!B2</f>
        <v>Laia Alzueta Dilmé</v>
      </c>
      <c r="C4" s="18" t="str">
        <f>'Empresa 3'!B2</f>
        <v>Laia Alzueta Dilmé</v>
      </c>
      <c r="D4" s="13">
        <f>'Empresa 3'!B35</f>
        <v>19.333333333333332</v>
      </c>
      <c r="E4" s="13">
        <f>'Empresa 3'!B36</f>
        <v>9.7797797797797799</v>
      </c>
      <c r="F4" s="13">
        <f>'Empresa 3'!B37</f>
        <v>10</v>
      </c>
      <c r="G4" s="5">
        <f>'Empresa 3'!B38</f>
        <v>39.113113113113116</v>
      </c>
      <c r="H4" s="2"/>
    </row>
    <row r="5" spans="1:8" x14ac:dyDescent="0.25">
      <c r="A5" s="7" t="s">
        <v>11</v>
      </c>
      <c r="B5" s="18" t="str">
        <f>'Empresa 4'!B2</f>
        <v>Alejandro Ferrandiz Meyer</v>
      </c>
      <c r="C5" s="18" t="str">
        <f>'Empresa 4'!B2</f>
        <v>Alejandro Ferrandiz Meyer</v>
      </c>
      <c r="D5" s="13">
        <f>'Empresa 4'!B35</f>
        <v>9.1666666666666661</v>
      </c>
      <c r="E5" s="13">
        <f>'Empresa 4'!B36</f>
        <v>4.6713380046713384</v>
      </c>
      <c r="F5" s="13">
        <f>'Empresa 4'!B37</f>
        <v>6.3396730063396731</v>
      </c>
      <c r="G5" s="5">
        <f>'Empresa 4'!B38</f>
        <v>20.177677677677679</v>
      </c>
      <c r="H5" s="2"/>
    </row>
    <row r="6" spans="1:8" x14ac:dyDescent="0.25">
      <c r="A6" s="7" t="s">
        <v>12</v>
      </c>
      <c r="B6" s="18" t="str">
        <f>'Empresa 5'!B2</f>
        <v>KABUTS CULTURA</v>
      </c>
      <c r="C6" s="18" t="str">
        <f>'Empresa 5'!B3</f>
        <v>Sergi Vallés</v>
      </c>
      <c r="D6" s="13">
        <f>'Empresa 5'!B36</f>
        <v>15.833333333333332</v>
      </c>
      <c r="E6" s="13">
        <f>'Empresa 5'!B37</f>
        <v>9.5028361695028369</v>
      </c>
      <c r="F6" s="13">
        <f>'Empresa 5'!B38</f>
        <v>7.17384050717384</v>
      </c>
      <c r="G6" s="5">
        <f>'Empresa 5'!B39</f>
        <v>32.510010010010014</v>
      </c>
      <c r="H6" s="2"/>
    </row>
    <row r="7" spans="1:8" x14ac:dyDescent="0.25">
      <c r="A7" s="7" t="s">
        <v>13</v>
      </c>
      <c r="B7" s="18" t="str">
        <f>'Empresa 6'!B2</f>
        <v>Maria Cambil de Tena</v>
      </c>
      <c r="C7" s="18" t="str">
        <f>'Empresa 6'!B2</f>
        <v>Maria Cambil de Tena</v>
      </c>
      <c r="D7" s="13">
        <f>'Empresa 6'!B36</f>
        <v>9.5</v>
      </c>
      <c r="E7" s="13">
        <f>'Empresa 6'!B37</f>
        <v>8.0046713380046715</v>
      </c>
      <c r="F7" s="13">
        <f>'Empresa 6'!B38</f>
        <v>5.3386720053386725</v>
      </c>
      <c r="G7" s="5">
        <f>'Empresa 6'!B39</f>
        <v>22.843343343343342</v>
      </c>
      <c r="H7" s="2"/>
    </row>
    <row r="8" spans="1:8" x14ac:dyDescent="0.25">
      <c r="A8" s="24" t="s">
        <v>14</v>
      </c>
      <c r="B8" s="25" t="str">
        <f>'Empresa 7'!B2</f>
        <v>Laura Pujol Rabasseda</v>
      </c>
      <c r="C8" s="25" t="str">
        <f>'Empresa 7'!B2</f>
        <v>Laura Pujol Rabasseda</v>
      </c>
      <c r="D8" s="26">
        <f>'Empresa 7'!B35</f>
        <v>15.333333333333336</v>
      </c>
      <c r="E8" s="26">
        <f>'Empresa 7'!B36</f>
        <v>9.3393393393393396</v>
      </c>
      <c r="F8" s="26">
        <f>'Empresa 7'!B37</f>
        <v>9.0090090090090094</v>
      </c>
      <c r="G8" s="27">
        <f>'Empresa 7'!B38</f>
        <v>33.681681681681681</v>
      </c>
      <c r="H8" s="28"/>
    </row>
    <row r="9" spans="1:8" x14ac:dyDescent="0.25">
      <c r="A9" s="7" t="s">
        <v>15</v>
      </c>
      <c r="B9" s="18" t="str">
        <f>'Empresa 8'!B2</f>
        <v>Berta Camps Mora</v>
      </c>
      <c r="C9" s="18" t="str">
        <f>'Empresa 8'!B2</f>
        <v>Berta Camps Mora</v>
      </c>
      <c r="D9" s="13">
        <f>'Empresa 8'!B35</f>
        <v>9</v>
      </c>
      <c r="E9" s="13">
        <f>'Empresa 8'!B36</f>
        <v>6.1728395061728394</v>
      </c>
      <c r="F9" s="13">
        <f>'Empresa 8'!B37</f>
        <v>7.17384050717384</v>
      </c>
      <c r="G9" s="19">
        <f>'Empresa 8'!B38</f>
        <v>22.346680013346678</v>
      </c>
      <c r="H9" s="2"/>
    </row>
    <row r="10" spans="1:8" x14ac:dyDescent="0.25">
      <c r="A10" s="7" t="s">
        <v>16</v>
      </c>
      <c r="B10" s="18" t="str">
        <f>'Empresa 9'!B2</f>
        <v>BAOWATT SCCL</v>
      </c>
      <c r="C10" s="18" t="str">
        <f>'Empresa 9'!B3</f>
        <v>Laia Serra Casellas</v>
      </c>
      <c r="D10" s="13">
        <f>'Empresa 9'!B36</f>
        <v>9.5</v>
      </c>
      <c r="E10" s="13">
        <f>'Empresa 9'!B37</f>
        <v>9.0090090090090094</v>
      </c>
      <c r="F10" s="13">
        <f>'Empresa 9'!B38</f>
        <v>5.67233900567234</v>
      </c>
      <c r="G10" s="19">
        <f>'Empresa 9'!B39</f>
        <v>24.181348014681348</v>
      </c>
      <c r="H10" s="28"/>
    </row>
    <row r="11" spans="1:8" x14ac:dyDescent="0.25">
      <c r="A11" s="7" t="s">
        <v>17</v>
      </c>
      <c r="B11" s="18" t="str">
        <f>'Empresa 9 (2)'!B2</f>
        <v>BAOWATT SCCL</v>
      </c>
      <c r="C11" s="18" t="str">
        <f>'Empresa 9 (2)'!B3</f>
        <v>Aram Estiu Graugés</v>
      </c>
      <c r="D11" s="13">
        <f>'Empresa 9 (2)'!B36</f>
        <v>11.166666666666668</v>
      </c>
      <c r="E11" s="13">
        <f>'Empresa 9 (2)'!B37</f>
        <v>9.0090090090090094</v>
      </c>
      <c r="F11" s="13">
        <f>'Empresa 9 (2)'!B38</f>
        <v>5.67233900567234</v>
      </c>
      <c r="G11" s="19">
        <f>'Empresa 9 (2)'!B39</f>
        <v>25.848014681348019</v>
      </c>
      <c r="H11" s="28"/>
    </row>
    <row r="12" spans="1:8" x14ac:dyDescent="0.25">
      <c r="A12" s="7" t="s">
        <v>18</v>
      </c>
      <c r="B12" s="18" t="str">
        <f>'Empresa 10'!B2</f>
        <v>Bruno Valls Fernandez</v>
      </c>
      <c r="C12" s="18" t="str">
        <f>'Empresa 10'!B2</f>
        <v>Bruno Valls Fernandez</v>
      </c>
      <c r="D12" s="13">
        <f>'Empresa 10'!B35</f>
        <v>16.166666666666664</v>
      </c>
      <c r="E12" s="13">
        <f>'Empresa 10'!B36</f>
        <v>8.6186186186186173</v>
      </c>
      <c r="F12" s="13">
        <f>'Empresa 10'!B37</f>
        <v>7.17384050717384</v>
      </c>
      <c r="G12" s="19">
        <f>'Empresa 10'!B38</f>
        <v>31.959125792459123</v>
      </c>
      <c r="H12" s="2"/>
    </row>
    <row r="13" spans="1:8" x14ac:dyDescent="0.25">
      <c r="A13" s="7" t="s">
        <v>19</v>
      </c>
      <c r="B13" s="18" t="str">
        <f>'Empresa 11'!B2</f>
        <v>Ciclicus espectacle SLU</v>
      </c>
      <c r="C13" s="18" t="str">
        <f>'Empresa 11'!B3</f>
        <v>Leandro Mendoza Artagaveitia</v>
      </c>
      <c r="D13" s="13">
        <f>'Empresa 11'!B36</f>
        <v>12.833333333333332</v>
      </c>
      <c r="E13" s="13">
        <f>'Empresa 11'!B37</f>
        <v>6.506506506506506</v>
      </c>
      <c r="F13" s="13">
        <f>'Empresa 11'!B38</f>
        <v>9.0090090090090094</v>
      </c>
      <c r="G13" s="19">
        <f>'Empresa 11'!B39</f>
        <v>28.348848848848849</v>
      </c>
      <c r="H13" s="2"/>
    </row>
    <row r="14" spans="1:8" x14ac:dyDescent="0.25">
      <c r="A14" s="7" t="s">
        <v>20</v>
      </c>
      <c r="B14" s="18" t="str">
        <f>'Empresa 12'!B2</f>
        <v>Eva Ferré Bernabeu</v>
      </c>
      <c r="C14" s="18" t="str">
        <f>'Empresa 12'!B2</f>
        <v>Eva Ferré Bernabeu</v>
      </c>
      <c r="D14" s="13">
        <f>'Empresa 12'!B35</f>
        <v>9.1666666666666661</v>
      </c>
      <c r="E14" s="13">
        <f>'Empresa 12'!B36</f>
        <v>8.895562228895562</v>
      </c>
      <c r="F14" s="13">
        <f>'Empresa 12'!B37</f>
        <v>8.508508508508509</v>
      </c>
      <c r="G14" s="19">
        <f>'Empresa 12'!B38</f>
        <v>26.570737404070737</v>
      </c>
      <c r="H14" s="2"/>
    </row>
    <row r="16" spans="1:8" x14ac:dyDescent="0.25">
      <c r="A16" s="31" t="s">
        <v>21</v>
      </c>
    </row>
  </sheetData>
  <pageMargins left="0.75" right="0.75" top="1" bottom="1" header="0.5" footer="0.5"/>
  <pageSetup paperSize="9" scale="83" orientation="landscape" horizontalDpi="1200" verticalDpi="12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workbookViewId="0">
      <selection activeCell="G14" sqref="G14"/>
    </sheetView>
  </sheetViews>
  <sheetFormatPr baseColWidth="10" defaultColWidth="9.140625" defaultRowHeight="15" x14ac:dyDescent="0.25"/>
  <cols>
    <col min="1" max="5" width="34" style="32" customWidth="1"/>
    <col min="6" max="6" width="23.85546875" style="32" customWidth="1"/>
    <col min="7" max="7" width="14" style="32" customWidth="1"/>
    <col min="8" max="8" width="17.85546875" style="32" customWidth="1"/>
    <col min="9" max="9" width="20.28515625" style="32" customWidth="1"/>
    <col min="10" max="10" width="5.71093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21" t="s">
        <v>161</v>
      </c>
    </row>
    <row r="3" spans="1:10" x14ac:dyDescent="0.25">
      <c r="A3" s="8" t="s">
        <v>109</v>
      </c>
      <c r="B3" s="22" t="s">
        <v>162</v>
      </c>
    </row>
    <row r="5" spans="1:10" x14ac:dyDescent="0.25">
      <c r="A5" s="35" t="s">
        <v>26</v>
      </c>
      <c r="B5" s="34"/>
      <c r="C5" s="34"/>
      <c r="D5" s="34"/>
      <c r="E5" s="34"/>
      <c r="F5" s="34"/>
      <c r="G5" s="34"/>
      <c r="H5" s="34"/>
      <c r="I5" s="34"/>
      <c r="J5" s="34"/>
    </row>
    <row r="6" spans="1:10" ht="33" customHeight="1" x14ac:dyDescent="0.25">
      <c r="A6" s="33" t="s">
        <v>27</v>
      </c>
      <c r="B6" s="34"/>
      <c r="C6" s="1" t="s">
        <v>28</v>
      </c>
      <c r="D6" s="1" t="s">
        <v>29</v>
      </c>
      <c r="E6" s="1" t="s">
        <v>30</v>
      </c>
      <c r="F6" s="2"/>
      <c r="G6" s="2"/>
      <c r="H6" s="2"/>
      <c r="I6" s="2"/>
    </row>
    <row r="7" spans="1:10" ht="30" customHeight="1" x14ac:dyDescent="0.25">
      <c r="A7" s="3" t="s">
        <v>31</v>
      </c>
      <c r="B7" s="3" t="s">
        <v>32</v>
      </c>
      <c r="C7" s="3" t="s">
        <v>33</v>
      </c>
      <c r="D7" s="3" t="s">
        <v>33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7</v>
      </c>
    </row>
    <row r="8" spans="1:10" ht="15.95" customHeight="1" x14ac:dyDescent="0.25">
      <c r="A8" s="4">
        <v>1</v>
      </c>
      <c r="B8" s="1" t="s">
        <v>163</v>
      </c>
      <c r="C8" s="9">
        <v>1.5</v>
      </c>
      <c r="D8" s="9">
        <v>2</v>
      </c>
      <c r="E8" s="9">
        <v>2</v>
      </c>
      <c r="F8" s="10">
        <f>(C8+D8+E8)/3</f>
        <v>1.8333333333333333</v>
      </c>
      <c r="G8" s="4"/>
      <c r="H8" s="4" t="s">
        <v>38</v>
      </c>
      <c r="I8" s="1" t="s">
        <v>164</v>
      </c>
    </row>
    <row r="9" spans="1:10" ht="15.95" customHeight="1" x14ac:dyDescent="0.25">
      <c r="A9" s="4">
        <v>2</v>
      </c>
      <c r="B9" s="1" t="s">
        <v>165</v>
      </c>
      <c r="C9" s="9">
        <v>2.5</v>
      </c>
      <c r="D9" s="9">
        <v>2</v>
      </c>
      <c r="E9" s="9">
        <v>2</v>
      </c>
      <c r="F9" s="10">
        <f>(C9+D9+E9)/3</f>
        <v>2.1666666666666665</v>
      </c>
      <c r="G9" s="4"/>
      <c r="H9" s="4" t="s">
        <v>38</v>
      </c>
      <c r="I9" s="1" t="s">
        <v>164</v>
      </c>
    </row>
    <row r="10" spans="1:10" ht="15.95" customHeight="1" x14ac:dyDescent="0.25">
      <c r="A10" s="4">
        <v>3</v>
      </c>
      <c r="B10" s="1" t="s">
        <v>166</v>
      </c>
      <c r="C10" s="9">
        <v>1.5</v>
      </c>
      <c r="D10" s="9">
        <v>2</v>
      </c>
      <c r="E10" s="9">
        <v>2</v>
      </c>
      <c r="F10" s="10">
        <f>(C10+D10+E10)/3</f>
        <v>1.8333333333333333</v>
      </c>
      <c r="G10" s="4"/>
      <c r="H10" s="4" t="s">
        <v>38</v>
      </c>
      <c r="I10" s="1" t="s">
        <v>164</v>
      </c>
    </row>
    <row r="11" spans="1:10" ht="15.95" customHeight="1" x14ac:dyDescent="0.25">
      <c r="A11" s="4">
        <v>4</v>
      </c>
      <c r="B11" s="1" t="s">
        <v>167</v>
      </c>
      <c r="C11" s="9">
        <v>1.5</v>
      </c>
      <c r="D11" s="9">
        <v>2</v>
      </c>
      <c r="E11" s="9">
        <v>2</v>
      </c>
      <c r="F11" s="10">
        <f>(C11+D11+E11)/3</f>
        <v>1.8333333333333333</v>
      </c>
      <c r="G11" s="4"/>
      <c r="H11" s="4" t="s">
        <v>38</v>
      </c>
      <c r="I11" s="1" t="s">
        <v>164</v>
      </c>
    </row>
    <row r="12" spans="1:10" ht="15.95" customHeight="1" x14ac:dyDescent="0.25">
      <c r="A12" s="4">
        <v>5</v>
      </c>
      <c r="B12" s="1" t="s">
        <v>168</v>
      </c>
      <c r="C12" s="9">
        <v>1.5</v>
      </c>
      <c r="D12" s="9">
        <v>2</v>
      </c>
      <c r="E12" s="9">
        <v>2</v>
      </c>
      <c r="F12" s="10">
        <f>(C12+D12+E12)/3</f>
        <v>1.8333333333333333</v>
      </c>
      <c r="G12" s="4"/>
      <c r="H12" s="4" t="s">
        <v>38</v>
      </c>
      <c r="I12" s="1" t="s">
        <v>164</v>
      </c>
    </row>
    <row r="13" spans="1:10" x14ac:dyDescent="0.25">
      <c r="A13" s="11" t="s">
        <v>44</v>
      </c>
      <c r="F13" s="12">
        <f>IF(COUNTA(F8:F12)=0,"",AVERAGE(F8:F12))</f>
        <v>1.9</v>
      </c>
      <c r="G13" s="5">
        <f>IF(F13="","",F13*5)</f>
        <v>9.5</v>
      </c>
      <c r="H13" s="2"/>
      <c r="I13" s="2"/>
    </row>
    <row r="16" spans="1:10" x14ac:dyDescent="0.25">
      <c r="A16" s="35" t="s">
        <v>45</v>
      </c>
      <c r="B16" s="34"/>
      <c r="C16" s="34"/>
      <c r="D16" s="34"/>
      <c r="E16" s="34"/>
      <c r="F16" s="34"/>
      <c r="G16" s="34"/>
      <c r="H16" s="34"/>
      <c r="I16" s="34"/>
      <c r="J16" s="34"/>
    </row>
    <row r="17" spans="1:10" ht="63" customHeight="1" x14ac:dyDescent="0.25">
      <c r="A17" s="33" t="s">
        <v>27</v>
      </c>
      <c r="B17" s="34"/>
      <c r="C17" s="1" t="s">
        <v>46</v>
      </c>
      <c r="D17" s="1" t="s">
        <v>47</v>
      </c>
      <c r="E17" s="1" t="s">
        <v>48</v>
      </c>
      <c r="F17" s="2"/>
      <c r="G17" s="2"/>
      <c r="H17" s="2"/>
      <c r="I17" s="2"/>
    </row>
    <row r="18" spans="1:10" ht="32.25" customHeight="1" x14ac:dyDescent="0.25">
      <c r="A18" s="3" t="s">
        <v>31</v>
      </c>
      <c r="B18" s="3" t="s">
        <v>32</v>
      </c>
      <c r="C18" s="3" t="s">
        <v>49</v>
      </c>
      <c r="D18" s="3" t="s">
        <v>50</v>
      </c>
      <c r="E18" s="3" t="s">
        <v>50</v>
      </c>
      <c r="F18" s="3" t="s">
        <v>34</v>
      </c>
      <c r="G18" s="3" t="s">
        <v>35</v>
      </c>
      <c r="H18" s="3" t="s">
        <v>36</v>
      </c>
      <c r="I18" s="3" t="s">
        <v>7</v>
      </c>
    </row>
    <row r="19" spans="1:10" ht="15.95" customHeight="1" x14ac:dyDescent="0.25">
      <c r="A19" s="4">
        <v>1</v>
      </c>
      <c r="B19" s="1" t="s">
        <v>165</v>
      </c>
      <c r="C19" s="9">
        <v>3</v>
      </c>
      <c r="D19" s="9">
        <v>3</v>
      </c>
      <c r="E19" s="9">
        <v>3</v>
      </c>
      <c r="F19" s="10">
        <f>IF(COUNTA(C19:E19)=0,"",(C19+D19+E19)/3)</f>
        <v>3</v>
      </c>
      <c r="G19" s="4"/>
      <c r="H19" s="20" t="s">
        <v>38</v>
      </c>
      <c r="I19" s="1" t="s">
        <v>164</v>
      </c>
    </row>
    <row r="20" spans="1:10" ht="15.95" customHeight="1" x14ac:dyDescent="0.25">
      <c r="A20" s="4">
        <v>2</v>
      </c>
      <c r="B20" s="1" t="s">
        <v>169</v>
      </c>
      <c r="C20" s="9">
        <v>3</v>
      </c>
      <c r="D20" s="9">
        <v>3</v>
      </c>
      <c r="E20" s="9">
        <v>3</v>
      </c>
      <c r="F20" s="10">
        <f>IF(COUNTA(C20:E20)=0,"",(C20+D20+E20)/3)</f>
        <v>3</v>
      </c>
      <c r="G20" s="4"/>
      <c r="H20" s="20" t="s">
        <v>38</v>
      </c>
      <c r="I20" s="1" t="s">
        <v>164</v>
      </c>
    </row>
    <row r="21" spans="1:10" ht="15.95" customHeight="1" x14ac:dyDescent="0.25">
      <c r="A21" s="4">
        <v>3</v>
      </c>
      <c r="B21" s="1" t="s">
        <v>170</v>
      </c>
      <c r="C21" s="9">
        <v>3</v>
      </c>
      <c r="D21" s="9">
        <v>3</v>
      </c>
      <c r="E21" s="9">
        <v>3</v>
      </c>
      <c r="F21" s="10">
        <f>IF(COUNTA(C21:E21)=0,"",(C21+D21+E21)/3)</f>
        <v>3</v>
      </c>
      <c r="G21" s="4"/>
      <c r="H21" s="20" t="s">
        <v>38</v>
      </c>
      <c r="I21" s="1" t="s">
        <v>164</v>
      </c>
    </row>
    <row r="22" spans="1:10" x14ac:dyDescent="0.25">
      <c r="A22" s="11" t="s">
        <v>44</v>
      </c>
      <c r="F22" s="12">
        <f>IF(COUNTA(F19:F21)=0,"",AVERAGE(F19:F21))</f>
        <v>3</v>
      </c>
      <c r="G22" s="5">
        <f>IF(F22="","",(F22/3.33)*10)</f>
        <v>9.0090090090090094</v>
      </c>
      <c r="H22" s="2"/>
      <c r="I22" s="2"/>
    </row>
    <row r="25" spans="1:10" x14ac:dyDescent="0.25">
      <c r="A25" s="35" t="s">
        <v>54</v>
      </c>
      <c r="B25" s="34"/>
      <c r="C25" s="34"/>
      <c r="D25" s="34"/>
      <c r="E25" s="34"/>
      <c r="F25" s="34"/>
      <c r="G25" s="34"/>
      <c r="H25" s="34"/>
      <c r="I25" s="34"/>
      <c r="J25" s="34"/>
    </row>
    <row r="26" spans="1:10" ht="47.1" customHeight="1" x14ac:dyDescent="0.25">
      <c r="A26" s="33" t="s">
        <v>27</v>
      </c>
      <c r="B26" s="34"/>
      <c r="C26" s="1" t="s">
        <v>55</v>
      </c>
      <c r="D26" s="1" t="s">
        <v>56</v>
      </c>
      <c r="E26" s="1" t="s">
        <v>57</v>
      </c>
      <c r="F26" s="2"/>
      <c r="G26" s="2"/>
      <c r="H26" s="2"/>
      <c r="I26" s="2"/>
    </row>
    <row r="27" spans="1:10" ht="36.75" customHeight="1" x14ac:dyDescent="0.25">
      <c r="A27" s="3" t="s">
        <v>31</v>
      </c>
      <c r="B27" s="3" t="s">
        <v>32</v>
      </c>
      <c r="C27" s="3" t="s">
        <v>49</v>
      </c>
      <c r="D27" s="3" t="s">
        <v>49</v>
      </c>
      <c r="E27" s="3" t="s">
        <v>49</v>
      </c>
      <c r="F27" s="3" t="s">
        <v>34</v>
      </c>
      <c r="G27" s="3" t="s">
        <v>35</v>
      </c>
      <c r="H27" s="3"/>
      <c r="I27" s="3" t="s">
        <v>7</v>
      </c>
    </row>
    <row r="28" spans="1:10" ht="30" customHeight="1" x14ac:dyDescent="0.25">
      <c r="A28" s="4">
        <v>1</v>
      </c>
      <c r="B28" s="1" t="s">
        <v>171</v>
      </c>
      <c r="C28" s="9">
        <v>2</v>
      </c>
      <c r="D28" s="9">
        <v>3</v>
      </c>
      <c r="E28" s="9">
        <v>2</v>
      </c>
      <c r="F28" s="10">
        <f>IF(COUNTA(C28:E28)=0,"",(C28+D28+E28)/3)</f>
        <v>2.3333333333333335</v>
      </c>
      <c r="G28" s="4"/>
      <c r="H28" s="4"/>
      <c r="I28" s="1"/>
    </row>
    <row r="29" spans="1:10" ht="15.95" customHeight="1" x14ac:dyDescent="0.25">
      <c r="A29" s="4">
        <v>2</v>
      </c>
      <c r="B29" s="1" t="s">
        <v>172</v>
      </c>
      <c r="C29" s="9">
        <v>2</v>
      </c>
      <c r="D29" s="9">
        <v>1</v>
      </c>
      <c r="E29" s="9">
        <v>2</v>
      </c>
      <c r="F29" s="10">
        <f>IF(COUNTA(C29:E29)=0,"",(C29+D29+E29)/3)</f>
        <v>1.6666666666666667</v>
      </c>
      <c r="G29" s="4"/>
      <c r="H29" s="4"/>
      <c r="I29" s="1"/>
    </row>
    <row r="30" spans="1:10" ht="30" customHeight="1" x14ac:dyDescent="0.25">
      <c r="A30" s="4">
        <v>3</v>
      </c>
      <c r="B30" s="1" t="s">
        <v>173</v>
      </c>
      <c r="C30" s="9">
        <v>2</v>
      </c>
      <c r="D30" s="9">
        <v>1</v>
      </c>
      <c r="E30" s="9">
        <v>2</v>
      </c>
      <c r="F30" s="10">
        <f>IF(COUNTA(C30:E30)=0,"",(C30+D30+E30)/3)</f>
        <v>1.6666666666666667</v>
      </c>
      <c r="G30" s="4"/>
      <c r="H30" s="4"/>
      <c r="I30" s="1"/>
    </row>
    <row r="31" spans="1:10" x14ac:dyDescent="0.25">
      <c r="A31" s="11" t="s">
        <v>44</v>
      </c>
      <c r="F31" s="12">
        <f>IF(COUNTA(F28:F30)=0,"",AVERAGE(F28:F30))</f>
        <v>1.8888888888888891</v>
      </c>
      <c r="G31" s="5">
        <f>IF(F31="","",(F31/3.33)*10)</f>
        <v>5.67233900567234</v>
      </c>
      <c r="H31" s="2"/>
      <c r="I31" s="2"/>
    </row>
    <row r="34" spans="1:5" x14ac:dyDescent="0.25">
      <c r="A34" s="35" t="s">
        <v>61</v>
      </c>
      <c r="B34" s="34"/>
      <c r="C34" s="34"/>
      <c r="D34" s="34"/>
      <c r="E34" s="34"/>
    </row>
    <row r="35" spans="1:5" x14ac:dyDescent="0.25">
      <c r="A35" s="6" t="s">
        <v>62</v>
      </c>
      <c r="B35" s="6" t="s">
        <v>63</v>
      </c>
      <c r="C35" s="6" t="s">
        <v>64</v>
      </c>
    </row>
    <row r="36" spans="1:5" x14ac:dyDescent="0.25">
      <c r="A36" s="7" t="s">
        <v>65</v>
      </c>
      <c r="B36" s="15">
        <f>G13</f>
        <v>9.5</v>
      </c>
      <c r="C36" s="2">
        <v>20</v>
      </c>
    </row>
    <row r="37" spans="1:5" x14ac:dyDescent="0.25">
      <c r="A37" s="7" t="s">
        <v>66</v>
      </c>
      <c r="B37" s="15">
        <f>G22</f>
        <v>9.0090090090090094</v>
      </c>
      <c r="C37" s="2">
        <v>10</v>
      </c>
    </row>
    <row r="38" spans="1:5" x14ac:dyDescent="0.25">
      <c r="A38" s="7" t="s">
        <v>174</v>
      </c>
      <c r="B38" s="15">
        <f>G31</f>
        <v>5.67233900567234</v>
      </c>
      <c r="C38" s="2">
        <v>10</v>
      </c>
    </row>
    <row r="39" spans="1:5" x14ac:dyDescent="0.25">
      <c r="A39" s="16" t="s">
        <v>68</v>
      </c>
      <c r="B39" s="17">
        <f>SUM(B36:B38)</f>
        <v>24.181348014681348</v>
      </c>
      <c r="C39" s="16">
        <v>40</v>
      </c>
    </row>
  </sheetData>
  <mergeCells count="7">
    <mergeCell ref="A26:B26"/>
    <mergeCell ref="A34:E34"/>
    <mergeCell ref="A5:J5"/>
    <mergeCell ref="A6:B6"/>
    <mergeCell ref="A16:J16"/>
    <mergeCell ref="A17:B17"/>
    <mergeCell ref="A25:J25"/>
  </mergeCells>
  <dataValidations count="4">
    <dataValidation type="decimal" showInputMessage="1" showErrorMessage="1" sqref="C8:E12">
      <formula1>0</formula1>
      <formula2>4</formula2>
    </dataValidation>
    <dataValidation type="decimal" showInputMessage="1" showErrorMessage="1" sqref="C28:E30 C19:E21">
      <formula1>0</formula1>
      <formula2>3.33</formula2>
    </dataValidation>
    <dataValidation type="list" allowBlank="1" showInputMessage="1" showErrorMessage="1" sqref="H8:H12">
      <formula1>"✔️ Sí,🟡 Parcial,❌ No (no puntua)"</formula1>
    </dataValidation>
    <dataValidation type="decimal" allowBlank="1" showInputMessage="1" showErrorMessage="1" sqref="C8:E12">
      <formula1>0</formula1>
      <formula2>4</formula2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G14" sqref="G14"/>
    </sheetView>
  </sheetViews>
  <sheetFormatPr baseColWidth="10" defaultColWidth="9.140625" defaultRowHeight="15" x14ac:dyDescent="0.25"/>
  <cols>
    <col min="1" max="5" width="34" style="32" customWidth="1"/>
    <col min="6" max="6" width="23.85546875" style="32" customWidth="1"/>
    <col min="7" max="7" width="14" style="32" customWidth="1"/>
    <col min="8" max="8" width="17.85546875" style="32" customWidth="1"/>
    <col min="9" max="9" width="20.28515625" style="32" customWidth="1"/>
    <col min="10" max="10" width="5.7109375" style="32" customWidth="1"/>
    <col min="11" max="11" width="9.14062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21" t="s">
        <v>161</v>
      </c>
    </row>
    <row r="3" spans="1:10" x14ac:dyDescent="0.25">
      <c r="A3" s="8" t="s">
        <v>109</v>
      </c>
      <c r="B3" s="22" t="s">
        <v>175</v>
      </c>
    </row>
    <row r="5" spans="1:10" x14ac:dyDescent="0.25">
      <c r="A5" s="35" t="s">
        <v>26</v>
      </c>
      <c r="B5" s="34"/>
      <c r="C5" s="34"/>
      <c r="D5" s="34"/>
      <c r="E5" s="34"/>
      <c r="F5" s="34"/>
      <c r="G5" s="34"/>
      <c r="H5" s="34"/>
      <c r="I5" s="34"/>
      <c r="J5" s="34"/>
    </row>
    <row r="6" spans="1:10" ht="33" customHeight="1" x14ac:dyDescent="0.25">
      <c r="A6" s="33" t="s">
        <v>27</v>
      </c>
      <c r="B6" s="34"/>
      <c r="C6" s="1" t="s">
        <v>28</v>
      </c>
      <c r="D6" s="1" t="s">
        <v>29</v>
      </c>
      <c r="E6" s="1" t="s">
        <v>30</v>
      </c>
      <c r="F6" s="2"/>
      <c r="G6" s="2"/>
      <c r="H6" s="2"/>
      <c r="I6" s="2"/>
    </row>
    <row r="7" spans="1:10" ht="30" customHeight="1" x14ac:dyDescent="0.25">
      <c r="A7" s="3" t="s">
        <v>31</v>
      </c>
      <c r="B7" s="3" t="s">
        <v>32</v>
      </c>
      <c r="C7" s="3" t="s">
        <v>33</v>
      </c>
      <c r="D7" s="3" t="s">
        <v>33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7</v>
      </c>
    </row>
    <row r="8" spans="1:10" ht="15.95" customHeight="1" x14ac:dyDescent="0.25">
      <c r="A8" s="4">
        <v>1</v>
      </c>
      <c r="B8" s="1" t="s">
        <v>163</v>
      </c>
      <c r="C8" s="9">
        <v>1.5</v>
      </c>
      <c r="D8" s="9">
        <v>2.5</v>
      </c>
      <c r="E8" s="9">
        <v>2</v>
      </c>
      <c r="F8" s="10">
        <f>(C8+D8+E8)/3</f>
        <v>2</v>
      </c>
      <c r="G8" s="4"/>
      <c r="H8" s="4" t="s">
        <v>38</v>
      </c>
      <c r="I8" s="1"/>
    </row>
    <row r="9" spans="1:10" ht="15.95" customHeight="1" x14ac:dyDescent="0.25">
      <c r="A9" s="4">
        <v>2</v>
      </c>
      <c r="B9" s="1" t="s">
        <v>165</v>
      </c>
      <c r="C9" s="9">
        <v>2.5</v>
      </c>
      <c r="D9" s="9">
        <v>3</v>
      </c>
      <c r="E9" s="9">
        <v>4</v>
      </c>
      <c r="F9" s="10">
        <f>(C9+D9+E9)/3</f>
        <v>3.1666666666666665</v>
      </c>
      <c r="G9" s="4"/>
      <c r="H9" s="4" t="s">
        <v>38</v>
      </c>
      <c r="I9" s="1"/>
    </row>
    <row r="10" spans="1:10" ht="15.95" customHeight="1" x14ac:dyDescent="0.25">
      <c r="A10" s="4">
        <v>3</v>
      </c>
      <c r="B10" s="1" t="s">
        <v>166</v>
      </c>
      <c r="C10" s="9">
        <v>1.5</v>
      </c>
      <c r="D10" s="9">
        <v>2.5</v>
      </c>
      <c r="E10" s="9">
        <v>2</v>
      </c>
      <c r="F10" s="10">
        <f>(C10+D10+E10)/3</f>
        <v>2</v>
      </c>
      <c r="G10" s="4"/>
      <c r="H10" s="4" t="s">
        <v>38</v>
      </c>
      <c r="I10" s="1"/>
    </row>
    <row r="11" spans="1:10" ht="15.95" customHeight="1" x14ac:dyDescent="0.25">
      <c r="A11" s="4">
        <v>4</v>
      </c>
      <c r="B11" s="1" t="s">
        <v>167</v>
      </c>
      <c r="C11" s="9">
        <v>1.5</v>
      </c>
      <c r="D11" s="9">
        <v>2.5</v>
      </c>
      <c r="E11" s="9">
        <v>2</v>
      </c>
      <c r="F11" s="10">
        <f>(C11+D11+E11)/3</f>
        <v>2</v>
      </c>
      <c r="G11" s="4"/>
      <c r="H11" s="4" t="s">
        <v>38</v>
      </c>
      <c r="I11" s="1"/>
    </row>
    <row r="12" spans="1:10" ht="15.95" customHeight="1" x14ac:dyDescent="0.25">
      <c r="A12" s="4">
        <v>5</v>
      </c>
      <c r="B12" s="1" t="s">
        <v>168</v>
      </c>
      <c r="C12" s="9">
        <v>1.5</v>
      </c>
      <c r="D12" s="9">
        <v>2.5</v>
      </c>
      <c r="E12" s="9">
        <v>2</v>
      </c>
      <c r="F12" s="10">
        <f>(C12+D12+E12)/3</f>
        <v>2</v>
      </c>
      <c r="G12" s="4"/>
      <c r="H12" s="4" t="s">
        <v>38</v>
      </c>
      <c r="I12" s="1"/>
    </row>
    <row r="13" spans="1:10" x14ac:dyDescent="0.25">
      <c r="A13" s="11" t="s">
        <v>44</v>
      </c>
      <c r="F13" s="12">
        <f>IF(COUNTA(F8:F12)=0,"",AVERAGE(F8:F12))</f>
        <v>2.2333333333333334</v>
      </c>
      <c r="G13" s="5">
        <f>IF(F13="","",F13*5)</f>
        <v>11.166666666666668</v>
      </c>
      <c r="H13" s="2"/>
      <c r="I13" s="2"/>
    </row>
    <row r="16" spans="1:10" x14ac:dyDescent="0.25">
      <c r="A16" s="35" t="s">
        <v>45</v>
      </c>
      <c r="B16" s="34"/>
      <c r="C16" s="34"/>
      <c r="D16" s="34"/>
      <c r="E16" s="34"/>
      <c r="F16" s="34"/>
      <c r="G16" s="34"/>
      <c r="H16" s="34"/>
      <c r="I16" s="34"/>
      <c r="J16" s="34"/>
    </row>
    <row r="17" spans="1:10" ht="63" customHeight="1" x14ac:dyDescent="0.25">
      <c r="A17" s="33" t="s">
        <v>27</v>
      </c>
      <c r="B17" s="34"/>
      <c r="C17" s="1" t="s">
        <v>46</v>
      </c>
      <c r="D17" s="1" t="s">
        <v>47</v>
      </c>
      <c r="E17" s="1" t="s">
        <v>48</v>
      </c>
      <c r="F17" s="2"/>
      <c r="G17" s="2"/>
      <c r="H17" s="2"/>
      <c r="I17" s="2"/>
    </row>
    <row r="18" spans="1:10" ht="32.25" customHeight="1" x14ac:dyDescent="0.25">
      <c r="A18" s="3" t="s">
        <v>31</v>
      </c>
      <c r="B18" s="3" t="s">
        <v>32</v>
      </c>
      <c r="C18" s="3" t="s">
        <v>49</v>
      </c>
      <c r="D18" s="3" t="s">
        <v>50</v>
      </c>
      <c r="E18" s="3" t="s">
        <v>50</v>
      </c>
      <c r="F18" s="3" t="s">
        <v>34</v>
      </c>
      <c r="G18" s="3" t="s">
        <v>35</v>
      </c>
      <c r="H18" s="3" t="s">
        <v>36</v>
      </c>
      <c r="I18" s="3" t="s">
        <v>7</v>
      </c>
    </row>
    <row r="19" spans="1:10" ht="15.95" customHeight="1" x14ac:dyDescent="0.25">
      <c r="A19" s="4">
        <v>1</v>
      </c>
      <c r="B19" s="1" t="s">
        <v>165</v>
      </c>
      <c r="C19" s="9">
        <v>3</v>
      </c>
      <c r="D19" s="9">
        <v>3</v>
      </c>
      <c r="E19" s="9">
        <v>3</v>
      </c>
      <c r="F19" s="10">
        <f>IF(COUNTA(C19:E19)=0,"",(C19+D19+E19)/3)</f>
        <v>3</v>
      </c>
      <c r="G19" s="4"/>
      <c r="H19" s="20" t="s">
        <v>38</v>
      </c>
      <c r="I19" s="1"/>
    </row>
    <row r="20" spans="1:10" ht="15.95" customHeight="1" x14ac:dyDescent="0.25">
      <c r="A20" s="4">
        <v>2</v>
      </c>
      <c r="B20" s="1" t="s">
        <v>169</v>
      </c>
      <c r="C20" s="9">
        <v>3</v>
      </c>
      <c r="D20" s="9">
        <v>3</v>
      </c>
      <c r="E20" s="9">
        <v>3</v>
      </c>
      <c r="F20" s="10">
        <f>IF(COUNTA(C20:E20)=0,"",(C20+D20+E20)/3)</f>
        <v>3</v>
      </c>
      <c r="G20" s="4"/>
      <c r="H20" s="20" t="s">
        <v>38</v>
      </c>
      <c r="I20" s="1"/>
    </row>
    <row r="21" spans="1:10" ht="15.95" customHeight="1" x14ac:dyDescent="0.25">
      <c r="A21" s="4">
        <v>3</v>
      </c>
      <c r="B21" s="1" t="s">
        <v>170</v>
      </c>
      <c r="C21" s="9">
        <v>3</v>
      </c>
      <c r="D21" s="9">
        <v>3</v>
      </c>
      <c r="E21" s="9">
        <v>3</v>
      </c>
      <c r="F21" s="10">
        <f>IF(COUNTA(C21:E21)=0,"",(C21+D21+E21)/3)</f>
        <v>3</v>
      </c>
      <c r="G21" s="4"/>
      <c r="H21" s="20" t="s">
        <v>38</v>
      </c>
      <c r="I21" s="1"/>
    </row>
    <row r="22" spans="1:10" x14ac:dyDescent="0.25">
      <c r="A22" s="11" t="s">
        <v>44</v>
      </c>
      <c r="F22" s="12">
        <f>IF(COUNTA(F19:F21)=0,"",AVERAGE(F19:F21))</f>
        <v>3</v>
      </c>
      <c r="G22" s="5">
        <f>IF(F22="","",(F22/3.33)*10)</f>
        <v>9.0090090090090094</v>
      </c>
      <c r="H22" s="2"/>
      <c r="I22" s="2"/>
    </row>
    <row r="25" spans="1:10" x14ac:dyDescent="0.25">
      <c r="A25" s="35" t="s">
        <v>54</v>
      </c>
      <c r="B25" s="34"/>
      <c r="C25" s="34"/>
      <c r="D25" s="34"/>
      <c r="E25" s="34"/>
      <c r="F25" s="34"/>
      <c r="G25" s="34"/>
      <c r="H25" s="34"/>
      <c r="I25" s="34"/>
      <c r="J25" s="34"/>
    </row>
    <row r="26" spans="1:10" ht="47.1" customHeight="1" x14ac:dyDescent="0.25">
      <c r="A26" s="33" t="s">
        <v>27</v>
      </c>
      <c r="B26" s="34"/>
      <c r="C26" s="1" t="s">
        <v>55</v>
      </c>
      <c r="D26" s="1" t="s">
        <v>56</v>
      </c>
      <c r="E26" s="1" t="s">
        <v>57</v>
      </c>
      <c r="F26" s="2"/>
      <c r="G26" s="2"/>
      <c r="H26" s="2"/>
      <c r="I26" s="2"/>
    </row>
    <row r="27" spans="1:10" ht="37.5" customHeight="1" x14ac:dyDescent="0.25">
      <c r="A27" s="3" t="s">
        <v>31</v>
      </c>
      <c r="B27" s="3" t="s">
        <v>32</v>
      </c>
      <c r="C27" s="3" t="s">
        <v>49</v>
      </c>
      <c r="D27" s="3" t="s">
        <v>49</v>
      </c>
      <c r="E27" s="3" t="s">
        <v>49</v>
      </c>
      <c r="F27" s="3" t="s">
        <v>34</v>
      </c>
      <c r="G27" s="3" t="s">
        <v>35</v>
      </c>
      <c r="H27" s="3"/>
      <c r="I27" s="3" t="s">
        <v>7</v>
      </c>
    </row>
    <row r="28" spans="1:10" ht="30" customHeight="1" x14ac:dyDescent="0.25">
      <c r="A28" s="4">
        <v>1</v>
      </c>
      <c r="B28" s="1" t="s">
        <v>171</v>
      </c>
      <c r="C28" s="9">
        <v>2</v>
      </c>
      <c r="D28" s="9">
        <v>3</v>
      </c>
      <c r="E28" s="9">
        <v>2</v>
      </c>
      <c r="F28" s="10">
        <f>IF(COUNTA(C28:E28)=0,"",(C28+D28+E28)/3)</f>
        <v>2.3333333333333335</v>
      </c>
      <c r="G28" s="4"/>
      <c r="H28" s="4"/>
      <c r="I28" s="1"/>
    </row>
    <row r="29" spans="1:10" ht="15.95" customHeight="1" x14ac:dyDescent="0.25">
      <c r="A29" s="4">
        <v>2</v>
      </c>
      <c r="B29" s="1" t="s">
        <v>172</v>
      </c>
      <c r="C29" s="9">
        <v>2</v>
      </c>
      <c r="D29" s="9">
        <v>1</v>
      </c>
      <c r="E29" s="9">
        <v>2</v>
      </c>
      <c r="F29" s="10">
        <f>IF(COUNTA(C29:E29)=0,"",(C29+D29+E29)/3)</f>
        <v>1.6666666666666667</v>
      </c>
      <c r="G29" s="4"/>
      <c r="H29" s="4"/>
      <c r="I29" s="1"/>
    </row>
    <row r="30" spans="1:10" ht="30" customHeight="1" x14ac:dyDescent="0.25">
      <c r="A30" s="4">
        <v>3</v>
      </c>
      <c r="B30" s="1" t="s">
        <v>173</v>
      </c>
      <c r="C30" s="9">
        <v>2</v>
      </c>
      <c r="D30" s="9">
        <v>1</v>
      </c>
      <c r="E30" s="9">
        <v>2</v>
      </c>
      <c r="F30" s="10">
        <f>IF(COUNTA(C30:E30)=0,"",(C30+D30+E30)/3)</f>
        <v>1.6666666666666667</v>
      </c>
      <c r="G30" s="4"/>
      <c r="H30" s="4"/>
      <c r="I30" s="1"/>
    </row>
    <row r="31" spans="1:10" x14ac:dyDescent="0.25">
      <c r="A31" s="11" t="s">
        <v>44</v>
      </c>
      <c r="F31" s="12">
        <f>IF(COUNTA(F28:F30)=0,"",AVERAGE(F28:F30))</f>
        <v>1.8888888888888891</v>
      </c>
      <c r="G31" s="5">
        <f>IF(F31="","",(F31/3.33)*10)</f>
        <v>5.67233900567234</v>
      </c>
      <c r="H31" s="2"/>
      <c r="I31" s="2"/>
    </row>
    <row r="34" spans="1:5" x14ac:dyDescent="0.25">
      <c r="A34" s="35" t="s">
        <v>61</v>
      </c>
      <c r="B34" s="34"/>
      <c r="C34" s="34"/>
      <c r="D34" s="34"/>
      <c r="E34" s="34"/>
    </row>
    <row r="35" spans="1:5" x14ac:dyDescent="0.25">
      <c r="A35" s="6" t="s">
        <v>62</v>
      </c>
      <c r="B35" s="6" t="s">
        <v>63</v>
      </c>
      <c r="C35" s="6" t="s">
        <v>64</v>
      </c>
    </row>
    <row r="36" spans="1:5" x14ac:dyDescent="0.25">
      <c r="A36" s="7" t="s">
        <v>65</v>
      </c>
      <c r="B36" s="15">
        <f>G13</f>
        <v>11.166666666666668</v>
      </c>
      <c r="C36" s="2">
        <v>20</v>
      </c>
    </row>
    <row r="37" spans="1:5" x14ac:dyDescent="0.25">
      <c r="A37" s="7" t="s">
        <v>66</v>
      </c>
      <c r="B37" s="15">
        <f>G22</f>
        <v>9.0090090090090094</v>
      </c>
      <c r="C37" s="2">
        <v>10</v>
      </c>
    </row>
    <row r="38" spans="1:5" x14ac:dyDescent="0.25">
      <c r="A38" s="7" t="s">
        <v>67</v>
      </c>
      <c r="B38" s="15">
        <f>G31</f>
        <v>5.67233900567234</v>
      </c>
      <c r="C38" s="2">
        <v>10</v>
      </c>
    </row>
    <row r="39" spans="1:5" x14ac:dyDescent="0.25">
      <c r="A39" s="16" t="s">
        <v>68</v>
      </c>
      <c r="B39" s="17">
        <f>SUM(B36:B38)</f>
        <v>25.848014681348019</v>
      </c>
      <c r="C39" s="16">
        <v>40</v>
      </c>
    </row>
  </sheetData>
  <mergeCells count="7">
    <mergeCell ref="A34:E34"/>
    <mergeCell ref="A5:J5"/>
    <mergeCell ref="A6:B6"/>
    <mergeCell ref="A16:J16"/>
    <mergeCell ref="A17:B17"/>
    <mergeCell ref="A25:J25"/>
    <mergeCell ref="A26:B26"/>
  </mergeCells>
  <dataValidations count="4">
    <dataValidation type="decimal" allowBlank="1" showInputMessage="1" showErrorMessage="1" sqref="C8:E12">
      <formula1>0</formula1>
      <formula2>4</formula2>
    </dataValidation>
    <dataValidation type="list" allowBlank="1" showInputMessage="1" showErrorMessage="1" sqref="H8:H12">
      <formula1>"✔️ Sí,🟡 Parcial,❌ No (no puntua)"</formula1>
    </dataValidation>
    <dataValidation type="decimal" showInputMessage="1" showErrorMessage="1" sqref="C19:E21 C28:E30">
      <formula1>0</formula1>
      <formula2>3.33</formula2>
    </dataValidation>
    <dataValidation type="decimal" showInputMessage="1" showErrorMessage="1" sqref="C8:E12">
      <formula1>0</formula1>
      <formula2>4</formula2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G12" sqref="G12"/>
    </sheetView>
  </sheetViews>
  <sheetFormatPr baseColWidth="10" defaultColWidth="9.140625" defaultRowHeight="15" x14ac:dyDescent="0.25"/>
  <cols>
    <col min="1" max="5" width="34" style="32" customWidth="1"/>
    <col min="6" max="6" width="23.85546875" style="32" customWidth="1"/>
    <col min="7" max="7" width="14" style="32" customWidth="1"/>
    <col min="8" max="8" width="17.85546875" style="32" customWidth="1"/>
    <col min="9" max="9" width="20.28515625" style="32" customWidth="1"/>
    <col min="10" max="10" width="5.71093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176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15.95" customHeight="1" x14ac:dyDescent="0.25">
      <c r="A7" s="4">
        <v>1</v>
      </c>
      <c r="B7" s="1" t="s">
        <v>177</v>
      </c>
      <c r="C7" s="9">
        <v>4</v>
      </c>
      <c r="D7" s="9">
        <v>3.5</v>
      </c>
      <c r="E7" s="9">
        <v>3.5</v>
      </c>
      <c r="F7" s="10">
        <f>(C7+D7+E7)/3</f>
        <v>3.6666666666666665</v>
      </c>
      <c r="G7" s="4"/>
      <c r="H7" s="4" t="s">
        <v>38</v>
      </c>
      <c r="I7" s="1"/>
    </row>
    <row r="8" spans="1:10" ht="15.95" customHeight="1" x14ac:dyDescent="0.25">
      <c r="A8" s="4">
        <v>2</v>
      </c>
      <c r="B8" s="1" t="s">
        <v>178</v>
      </c>
      <c r="C8" s="9">
        <v>3.5</v>
      </c>
      <c r="D8" s="9">
        <v>4</v>
      </c>
      <c r="E8" s="9">
        <v>3.5</v>
      </c>
      <c r="F8" s="10">
        <f>(C8+D8+E8)/3</f>
        <v>3.6666666666666665</v>
      </c>
      <c r="G8" s="4"/>
      <c r="H8" s="4" t="s">
        <v>38</v>
      </c>
      <c r="I8" s="1"/>
    </row>
    <row r="9" spans="1:10" ht="30" customHeight="1" x14ac:dyDescent="0.25">
      <c r="A9" s="4">
        <v>3</v>
      </c>
      <c r="B9" s="1" t="s">
        <v>179</v>
      </c>
      <c r="C9" s="9">
        <v>3.5</v>
      </c>
      <c r="D9" s="9">
        <v>4</v>
      </c>
      <c r="E9" s="9">
        <v>4</v>
      </c>
      <c r="F9" s="10">
        <f>(C9+D9+E9)/3</f>
        <v>3.8333333333333335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 t="s">
        <v>180</v>
      </c>
      <c r="C10" s="9">
        <v>1.5</v>
      </c>
      <c r="D10" s="9">
        <v>2.5</v>
      </c>
      <c r="E10" s="9">
        <v>2</v>
      </c>
      <c r="F10" s="10">
        <f>(C10+D10+E10)/3</f>
        <v>2</v>
      </c>
      <c r="G10" s="4"/>
      <c r="H10" s="4" t="s">
        <v>38</v>
      </c>
      <c r="I10" s="1"/>
    </row>
    <row r="11" spans="1:10" ht="30" customHeight="1" x14ac:dyDescent="0.25">
      <c r="A11" s="4">
        <v>5</v>
      </c>
      <c r="B11" s="1" t="s">
        <v>181</v>
      </c>
      <c r="C11" s="9">
        <v>3</v>
      </c>
      <c r="D11" s="9">
        <v>3</v>
      </c>
      <c r="E11" s="9">
        <v>3</v>
      </c>
      <c r="F11" s="10">
        <f>(C11+D11+E11)/3</f>
        <v>3</v>
      </c>
      <c r="G11" s="4"/>
      <c r="H11" s="4" t="s">
        <v>38</v>
      </c>
      <c r="I11" s="1"/>
    </row>
    <row r="12" spans="1:10" x14ac:dyDescent="0.25">
      <c r="A12" s="11" t="s">
        <v>44</v>
      </c>
      <c r="F12" s="12">
        <f>IF(COUNTA(F7:F11)=0,"",AVERAGE(F7:F11))</f>
        <v>3.2333333333333329</v>
      </c>
      <c r="G12" s="5">
        <f>IF(F12="","",F12*5)</f>
        <v>16.166666666666664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182</v>
      </c>
      <c r="C18" s="9">
        <v>2.5</v>
      </c>
      <c r="D18" s="9">
        <v>2.5</v>
      </c>
      <c r="E18" s="9">
        <v>2.5</v>
      </c>
      <c r="F18" s="10">
        <f>IF(COUNTA(C18:E18)=0,"",(C18+D18+E18)/3)</f>
        <v>2.5</v>
      </c>
      <c r="G18" s="4"/>
      <c r="H18" s="20" t="s">
        <v>38</v>
      </c>
      <c r="I18" s="1"/>
    </row>
    <row r="19" spans="1:10" ht="15.95" customHeight="1" x14ac:dyDescent="0.25">
      <c r="A19" s="4">
        <v>2</v>
      </c>
      <c r="B19" s="1" t="s">
        <v>183</v>
      </c>
      <c r="C19" s="9">
        <v>3</v>
      </c>
      <c r="D19" s="9">
        <v>3</v>
      </c>
      <c r="E19" s="9">
        <v>3</v>
      </c>
      <c r="F19" s="10">
        <f>IF(COUNTA(C19:E19)=0,"",(C19+D19+E19)/3)</f>
        <v>3</v>
      </c>
      <c r="G19" s="4"/>
      <c r="H19" s="20" t="s">
        <v>38</v>
      </c>
      <c r="I19" s="1"/>
    </row>
    <row r="20" spans="1:10" ht="15.95" customHeight="1" x14ac:dyDescent="0.25">
      <c r="A20" s="4">
        <v>3</v>
      </c>
      <c r="B20" s="1" t="s">
        <v>184</v>
      </c>
      <c r="C20" s="9">
        <v>3.33</v>
      </c>
      <c r="D20" s="9">
        <v>3</v>
      </c>
      <c r="E20" s="9">
        <v>3</v>
      </c>
      <c r="F20" s="10">
        <f>IF(COUNTA(C20:E20)=0,"",(C20+D20+E20)/3)</f>
        <v>3.11</v>
      </c>
      <c r="G20" s="4"/>
      <c r="H20" s="20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2.8699999999999997</v>
      </c>
      <c r="G21" s="5">
        <f>IF(F21="","",(F21/3.33)*10)</f>
        <v>8.6186186186186173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37.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15.95" customHeight="1" x14ac:dyDescent="0.25">
      <c r="A27" s="4">
        <v>1</v>
      </c>
      <c r="B27" s="1" t="s">
        <v>185</v>
      </c>
      <c r="C27" s="9">
        <v>3</v>
      </c>
      <c r="D27" s="9">
        <v>3</v>
      </c>
      <c r="E27" s="9">
        <v>3</v>
      </c>
      <c r="F27" s="10">
        <f>IF(COUNTA(C27:E27)=0,"",(C27+D27+E27)/3)</f>
        <v>3</v>
      </c>
      <c r="G27" s="4"/>
      <c r="H27" s="4"/>
      <c r="I27" s="1"/>
    </row>
    <row r="28" spans="1:10" ht="15.95" customHeight="1" x14ac:dyDescent="0.25">
      <c r="A28" s="4">
        <v>2</v>
      </c>
      <c r="B28" s="1" t="s">
        <v>186</v>
      </c>
      <c r="C28" s="9">
        <v>2</v>
      </c>
      <c r="D28" s="9">
        <v>2.5</v>
      </c>
      <c r="E28" s="9">
        <v>2.5</v>
      </c>
      <c r="F28" s="10">
        <f>IF(COUNTA(C28:E28)=0,"",(C28+D28+E28)/3)</f>
        <v>2.3333333333333335</v>
      </c>
      <c r="G28" s="4"/>
      <c r="H28" s="4"/>
      <c r="I28" s="1"/>
    </row>
    <row r="29" spans="1:10" ht="15.95" customHeight="1" x14ac:dyDescent="0.25">
      <c r="A29" s="4">
        <v>3</v>
      </c>
      <c r="B29" s="1" t="s">
        <v>187</v>
      </c>
      <c r="C29" s="9">
        <v>1.5</v>
      </c>
      <c r="D29" s="9">
        <v>2</v>
      </c>
      <c r="E29" s="9">
        <v>2</v>
      </c>
      <c r="F29" s="10">
        <f>IF(COUNTA(C29:E29)=0,"",(C29+D29+E29)/3)</f>
        <v>1.8333333333333333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2.3888888888888888</v>
      </c>
      <c r="G30" s="5">
        <f>IF(F30="","",(F30/3.33)*10)</f>
        <v>7.17384050717384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16.166666666666664</v>
      </c>
      <c r="C35" s="2">
        <v>20</v>
      </c>
    </row>
    <row r="36" spans="1:5" x14ac:dyDescent="0.25">
      <c r="A36" s="7" t="s">
        <v>66</v>
      </c>
      <c r="B36" s="15">
        <f>G21</f>
        <v>8.6186186186186173</v>
      </c>
      <c r="C36" s="2">
        <v>10</v>
      </c>
    </row>
    <row r="37" spans="1:5" x14ac:dyDescent="0.25">
      <c r="A37" s="7" t="s">
        <v>67</v>
      </c>
      <c r="B37" s="15">
        <f>G30</f>
        <v>7.17384050717384</v>
      </c>
      <c r="C37" s="2">
        <v>10</v>
      </c>
    </row>
    <row r="38" spans="1:5" x14ac:dyDescent="0.25">
      <c r="A38" s="16" t="s">
        <v>68</v>
      </c>
      <c r="B38" s="17">
        <f>SUM(B35:B37)</f>
        <v>31.959125792459123</v>
      </c>
      <c r="C38" s="16">
        <v>40</v>
      </c>
    </row>
  </sheetData>
  <mergeCells count="7">
    <mergeCell ref="A33:E33"/>
    <mergeCell ref="A4:J4"/>
    <mergeCell ref="A5:B5"/>
    <mergeCell ref="A15:J15"/>
    <mergeCell ref="A16:B16"/>
    <mergeCell ref="A24:J24"/>
    <mergeCell ref="A25:B25"/>
  </mergeCells>
  <dataValidations count="4">
    <dataValidation type="list" allowBlank="1" showInputMessage="1" showErrorMessage="1" sqref="H7:H11">
      <formula1>"✔️ Sí,🟡 Parcial,❌ No (no puntua)"</formula1>
    </dataValidation>
    <dataValidation type="decimal" showInputMessage="1" showErrorMessage="1" sqref="C18:E20 C27:E29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allowBlank="1" showInputMessage="1" showErrorMessage="1" sqref="C7:E11">
      <formula1>0</formula1>
      <formula2>4</formula2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workbookViewId="0">
      <selection activeCell="G13" sqref="G13"/>
    </sheetView>
  </sheetViews>
  <sheetFormatPr baseColWidth="10" defaultColWidth="9.140625" defaultRowHeight="15" x14ac:dyDescent="0.25"/>
  <cols>
    <col min="1" max="5" width="34" style="32" customWidth="1"/>
    <col min="6" max="6" width="23.85546875" style="32" customWidth="1"/>
    <col min="7" max="7" width="14" style="32" customWidth="1"/>
    <col min="8" max="8" width="17.85546875" style="32" customWidth="1"/>
    <col min="9" max="9" width="20.28515625" style="32" customWidth="1"/>
    <col min="10" max="10" width="5.71093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188</v>
      </c>
    </row>
    <row r="3" spans="1:10" x14ac:dyDescent="0.25">
      <c r="A3" s="8" t="s">
        <v>109</v>
      </c>
      <c r="B3" s="14" t="s">
        <v>189</v>
      </c>
    </row>
    <row r="5" spans="1:10" x14ac:dyDescent="0.25">
      <c r="A5" s="35" t="s">
        <v>26</v>
      </c>
      <c r="B5" s="34"/>
      <c r="C5" s="34"/>
      <c r="D5" s="34"/>
      <c r="E5" s="34"/>
      <c r="F5" s="34"/>
      <c r="G5" s="34"/>
      <c r="H5" s="34"/>
      <c r="I5" s="34"/>
      <c r="J5" s="34"/>
    </row>
    <row r="6" spans="1:10" ht="33" customHeight="1" x14ac:dyDescent="0.25">
      <c r="A6" s="33" t="s">
        <v>27</v>
      </c>
      <c r="B6" s="34"/>
      <c r="C6" s="1" t="s">
        <v>28</v>
      </c>
      <c r="D6" s="1" t="s">
        <v>29</v>
      </c>
      <c r="E6" s="1" t="s">
        <v>30</v>
      </c>
      <c r="F6" s="2"/>
      <c r="G6" s="2"/>
      <c r="H6" s="2"/>
      <c r="I6" s="2"/>
    </row>
    <row r="7" spans="1:10" ht="30" customHeight="1" x14ac:dyDescent="0.25">
      <c r="A7" s="3" t="s">
        <v>31</v>
      </c>
      <c r="B7" s="3" t="s">
        <v>32</v>
      </c>
      <c r="C7" s="3" t="s">
        <v>33</v>
      </c>
      <c r="D7" s="3" t="s">
        <v>33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7</v>
      </c>
    </row>
    <row r="8" spans="1:10" ht="15.95" customHeight="1" x14ac:dyDescent="0.25">
      <c r="A8" s="4">
        <v>1</v>
      </c>
      <c r="B8" s="1" t="s">
        <v>190</v>
      </c>
      <c r="C8" s="9">
        <v>4</v>
      </c>
      <c r="D8" s="9">
        <v>4</v>
      </c>
      <c r="E8" s="9">
        <v>4</v>
      </c>
      <c r="F8" s="10">
        <f>(C8+D8+E8)/3</f>
        <v>4</v>
      </c>
      <c r="G8" s="4"/>
      <c r="H8" s="4" t="s">
        <v>38</v>
      </c>
      <c r="I8" s="1"/>
    </row>
    <row r="9" spans="1:10" ht="15.95" customHeight="1" x14ac:dyDescent="0.25">
      <c r="A9" s="4">
        <v>2</v>
      </c>
      <c r="B9" s="1" t="s">
        <v>191</v>
      </c>
      <c r="C9" s="9">
        <v>4</v>
      </c>
      <c r="D9" s="9">
        <v>4</v>
      </c>
      <c r="E9" s="9">
        <v>4</v>
      </c>
      <c r="F9" s="10">
        <f>(C9+D9+E9)/3</f>
        <v>4</v>
      </c>
      <c r="G9" s="4"/>
      <c r="H9" s="4" t="s">
        <v>38</v>
      </c>
      <c r="I9" s="1"/>
    </row>
    <row r="10" spans="1:10" ht="15.95" customHeight="1" x14ac:dyDescent="0.25">
      <c r="A10" s="4">
        <v>3</v>
      </c>
      <c r="B10" s="1" t="s">
        <v>192</v>
      </c>
      <c r="C10" s="9">
        <v>4</v>
      </c>
      <c r="D10" s="9">
        <v>2</v>
      </c>
      <c r="E10" s="9">
        <v>2</v>
      </c>
      <c r="F10" s="10">
        <f>(C10+D10+E10)/3</f>
        <v>2.6666666666666665</v>
      </c>
      <c r="G10" s="4"/>
      <c r="H10" s="4" t="s">
        <v>38</v>
      </c>
      <c r="I10" s="1"/>
    </row>
    <row r="11" spans="1:10" ht="15.95" customHeight="1" x14ac:dyDescent="0.25">
      <c r="A11" s="4">
        <v>4</v>
      </c>
      <c r="B11" s="1" t="s">
        <v>193</v>
      </c>
      <c r="C11" s="9">
        <v>1.5</v>
      </c>
      <c r="D11" s="9">
        <v>2</v>
      </c>
      <c r="E11" s="9">
        <v>3</v>
      </c>
      <c r="F11" s="10">
        <f>(C11+D11+E11)/3</f>
        <v>2.1666666666666665</v>
      </c>
      <c r="G11" s="4"/>
      <c r="H11" s="4" t="s">
        <v>38</v>
      </c>
      <c r="I11" s="1"/>
    </row>
    <row r="12" spans="1:10" ht="15.95" customHeight="1" x14ac:dyDescent="0.25">
      <c r="A12" s="4">
        <v>5</v>
      </c>
      <c r="B12" s="1"/>
      <c r="C12" s="9">
        <v>0</v>
      </c>
      <c r="D12" s="9">
        <v>0</v>
      </c>
      <c r="E12" s="9">
        <v>0</v>
      </c>
      <c r="F12" s="10">
        <f>(C12+D12+E12)/3</f>
        <v>0</v>
      </c>
      <c r="G12" s="4"/>
      <c r="H12" s="4" t="s">
        <v>42</v>
      </c>
      <c r="I12" s="1" t="s">
        <v>194</v>
      </c>
    </row>
    <row r="13" spans="1:10" x14ac:dyDescent="0.25">
      <c r="A13" s="11" t="s">
        <v>44</v>
      </c>
      <c r="F13" s="12">
        <f>IF(COUNTA(F8:F12)=0,"",AVERAGE(F8:F12))</f>
        <v>2.5666666666666664</v>
      </c>
      <c r="G13" s="5">
        <f>IF(F13="","",F13*5)</f>
        <v>12.833333333333332</v>
      </c>
      <c r="H13" s="2"/>
      <c r="I13" s="2"/>
    </row>
    <row r="16" spans="1:10" x14ac:dyDescent="0.25">
      <c r="A16" s="35" t="s">
        <v>45</v>
      </c>
      <c r="B16" s="34"/>
      <c r="C16" s="34"/>
      <c r="D16" s="34"/>
      <c r="E16" s="34"/>
      <c r="F16" s="34"/>
      <c r="G16" s="34"/>
      <c r="H16" s="34"/>
      <c r="I16" s="34"/>
      <c r="J16" s="34"/>
    </row>
    <row r="17" spans="1:10" ht="63" customHeight="1" x14ac:dyDescent="0.25">
      <c r="A17" s="33" t="s">
        <v>27</v>
      </c>
      <c r="B17" s="34"/>
      <c r="C17" s="1" t="s">
        <v>46</v>
      </c>
      <c r="D17" s="1" t="s">
        <v>47</v>
      </c>
      <c r="E17" s="1" t="s">
        <v>48</v>
      </c>
      <c r="F17" s="2"/>
      <c r="G17" s="2"/>
      <c r="H17" s="2"/>
      <c r="I17" s="2"/>
    </row>
    <row r="18" spans="1:10" ht="32.25" customHeight="1" x14ac:dyDescent="0.25">
      <c r="A18" s="3" t="s">
        <v>31</v>
      </c>
      <c r="B18" s="3" t="s">
        <v>32</v>
      </c>
      <c r="C18" s="3" t="s">
        <v>49</v>
      </c>
      <c r="D18" s="3" t="s">
        <v>50</v>
      </c>
      <c r="E18" s="3" t="s">
        <v>50</v>
      </c>
      <c r="F18" s="3" t="s">
        <v>34</v>
      </c>
      <c r="G18" s="3" t="s">
        <v>35</v>
      </c>
      <c r="H18" s="3" t="s">
        <v>36</v>
      </c>
      <c r="I18" s="3" t="s">
        <v>7</v>
      </c>
    </row>
    <row r="19" spans="1:10" ht="15.95" customHeight="1" x14ac:dyDescent="0.25">
      <c r="A19" s="4">
        <v>1</v>
      </c>
      <c r="B19" s="1" t="s">
        <v>195</v>
      </c>
      <c r="C19" s="9">
        <v>2</v>
      </c>
      <c r="D19" s="9">
        <v>2</v>
      </c>
      <c r="E19" s="9">
        <v>2.5</v>
      </c>
      <c r="F19" s="10">
        <f>IF(COUNTA(C19:E19)=0,"",(C19+D19+E19)/3)</f>
        <v>2.1666666666666665</v>
      </c>
      <c r="G19" s="4"/>
      <c r="H19" s="20" t="s">
        <v>38</v>
      </c>
      <c r="I19" s="1"/>
    </row>
    <row r="20" spans="1:10" ht="15.95" customHeight="1" x14ac:dyDescent="0.25">
      <c r="A20" s="4">
        <v>2</v>
      </c>
      <c r="B20" s="1" t="s">
        <v>196</v>
      </c>
      <c r="C20" s="9">
        <v>2</v>
      </c>
      <c r="D20" s="9">
        <v>2.5</v>
      </c>
      <c r="E20" s="9">
        <v>2.5</v>
      </c>
      <c r="F20" s="10">
        <f>IF(COUNTA(C20:E20)=0,"",(C20+D20+E20)/3)</f>
        <v>2.3333333333333335</v>
      </c>
      <c r="G20" s="4"/>
      <c r="H20" s="20" t="s">
        <v>38</v>
      </c>
      <c r="I20" s="1"/>
    </row>
    <row r="21" spans="1:10" ht="30" customHeight="1" x14ac:dyDescent="0.25">
      <c r="A21" s="4">
        <v>3</v>
      </c>
      <c r="B21" s="1" t="s">
        <v>197</v>
      </c>
      <c r="C21" s="9">
        <v>2</v>
      </c>
      <c r="D21" s="9">
        <v>2</v>
      </c>
      <c r="E21" s="9">
        <v>2</v>
      </c>
      <c r="F21" s="10">
        <f>IF(COUNTA(C21:E21)=0,"",(C21+D21+E21)/3)</f>
        <v>2</v>
      </c>
      <c r="G21" s="4"/>
      <c r="H21" s="20" t="s">
        <v>38</v>
      </c>
      <c r="I21" s="1"/>
    </row>
    <row r="22" spans="1:10" x14ac:dyDescent="0.25">
      <c r="A22" s="11" t="s">
        <v>44</v>
      </c>
      <c r="F22" s="12">
        <f>IF(COUNTA(F19:F21)=0,"",AVERAGE(F19:F21))</f>
        <v>2.1666666666666665</v>
      </c>
      <c r="G22" s="5">
        <f>IF(F22="","",(F22/3.33)*10)</f>
        <v>6.506506506506506</v>
      </c>
      <c r="H22" s="2"/>
      <c r="I22" s="2"/>
    </row>
    <row r="25" spans="1:10" x14ac:dyDescent="0.25">
      <c r="A25" s="35" t="s">
        <v>54</v>
      </c>
      <c r="B25" s="34"/>
      <c r="C25" s="34"/>
      <c r="D25" s="34"/>
      <c r="E25" s="34"/>
      <c r="F25" s="34"/>
      <c r="G25" s="34"/>
      <c r="H25" s="34"/>
      <c r="I25" s="34"/>
      <c r="J25" s="34"/>
    </row>
    <row r="26" spans="1:10" ht="47.1" customHeight="1" x14ac:dyDescent="0.25">
      <c r="A26" s="33" t="s">
        <v>27</v>
      </c>
      <c r="B26" s="34"/>
      <c r="C26" s="1" t="s">
        <v>55</v>
      </c>
      <c r="D26" s="1" t="s">
        <v>56</v>
      </c>
      <c r="E26" s="1" t="s">
        <v>57</v>
      </c>
      <c r="F26" s="2"/>
      <c r="G26" s="2"/>
      <c r="H26" s="2"/>
      <c r="I26" s="2"/>
    </row>
    <row r="27" spans="1:10" ht="34.5" customHeight="1" x14ac:dyDescent="0.25">
      <c r="A27" s="3" t="s">
        <v>31</v>
      </c>
      <c r="B27" s="3" t="s">
        <v>32</v>
      </c>
      <c r="C27" s="3" t="s">
        <v>49</v>
      </c>
      <c r="D27" s="3" t="s">
        <v>49</v>
      </c>
      <c r="E27" s="3" t="s">
        <v>49</v>
      </c>
      <c r="F27" s="3" t="s">
        <v>34</v>
      </c>
      <c r="G27" s="3" t="s">
        <v>35</v>
      </c>
      <c r="H27" s="3"/>
      <c r="I27" s="3" t="s">
        <v>7</v>
      </c>
    </row>
    <row r="28" spans="1:10" ht="30" customHeight="1" x14ac:dyDescent="0.25">
      <c r="A28" s="4">
        <v>1</v>
      </c>
      <c r="B28" s="1" t="s">
        <v>198</v>
      </c>
      <c r="C28" s="9">
        <v>3</v>
      </c>
      <c r="D28" s="9">
        <v>3</v>
      </c>
      <c r="E28" s="9">
        <v>3</v>
      </c>
      <c r="F28" s="10">
        <f>IF(COUNTA(C28:E28)=0,"",(C28+D28+E28)/3)</f>
        <v>3</v>
      </c>
      <c r="G28" s="4"/>
      <c r="H28" s="4"/>
      <c r="I28" s="1"/>
    </row>
    <row r="29" spans="1:10" ht="45" customHeight="1" x14ac:dyDescent="0.25">
      <c r="A29" s="4">
        <v>2</v>
      </c>
      <c r="B29" s="1" t="s">
        <v>199</v>
      </c>
      <c r="C29" s="9">
        <v>3</v>
      </c>
      <c r="D29" s="9">
        <v>3</v>
      </c>
      <c r="E29" s="9">
        <v>3</v>
      </c>
      <c r="F29" s="10">
        <f>IF(COUNTA(C29:E29)=0,"",(C29+D29+E29)/3)</f>
        <v>3</v>
      </c>
      <c r="G29" s="4"/>
      <c r="H29" s="4"/>
      <c r="I29" s="1"/>
    </row>
    <row r="30" spans="1:10" ht="30" customHeight="1" x14ac:dyDescent="0.25">
      <c r="A30" s="4">
        <v>3</v>
      </c>
      <c r="B30" s="1" t="s">
        <v>200</v>
      </c>
      <c r="C30" s="9">
        <v>3</v>
      </c>
      <c r="D30" s="9">
        <v>3</v>
      </c>
      <c r="E30" s="9">
        <v>3</v>
      </c>
      <c r="F30" s="10">
        <f>IF(COUNTA(C30:E30)=0,"",(C30+D30+E30)/3)</f>
        <v>3</v>
      </c>
      <c r="G30" s="4"/>
      <c r="H30" s="4"/>
      <c r="I30" s="1"/>
    </row>
    <row r="31" spans="1:10" x14ac:dyDescent="0.25">
      <c r="A31" s="11" t="s">
        <v>44</v>
      </c>
      <c r="F31" s="12">
        <f>IF(COUNTA(F28:F30)=0,"",AVERAGE(F28:F30))</f>
        <v>3</v>
      </c>
      <c r="G31" s="5">
        <f>IF(F31="","",(F31/3.33)*10)</f>
        <v>9.0090090090090094</v>
      </c>
      <c r="H31" s="2"/>
      <c r="I31" s="2"/>
    </row>
    <row r="34" spans="1:5" x14ac:dyDescent="0.25">
      <c r="A34" s="35" t="s">
        <v>61</v>
      </c>
      <c r="B34" s="34"/>
      <c r="C34" s="34"/>
      <c r="D34" s="34"/>
      <c r="E34" s="34"/>
    </row>
    <row r="35" spans="1:5" x14ac:dyDescent="0.25">
      <c r="A35" s="6" t="s">
        <v>62</v>
      </c>
      <c r="B35" s="6" t="s">
        <v>63</v>
      </c>
      <c r="C35" s="6" t="s">
        <v>64</v>
      </c>
    </row>
    <row r="36" spans="1:5" x14ac:dyDescent="0.25">
      <c r="A36" s="7" t="s">
        <v>65</v>
      </c>
      <c r="B36" s="15">
        <f>G13</f>
        <v>12.833333333333332</v>
      </c>
      <c r="C36" s="2">
        <v>20</v>
      </c>
    </row>
    <row r="37" spans="1:5" x14ac:dyDescent="0.25">
      <c r="A37" s="7" t="s">
        <v>66</v>
      </c>
      <c r="B37" s="15">
        <f>G22</f>
        <v>6.506506506506506</v>
      </c>
      <c r="C37" s="2">
        <v>10</v>
      </c>
    </row>
    <row r="38" spans="1:5" x14ac:dyDescent="0.25">
      <c r="A38" s="7" t="s">
        <v>67</v>
      </c>
      <c r="B38" s="15">
        <f>G31</f>
        <v>9.0090090090090094</v>
      </c>
      <c r="C38" s="2">
        <v>10</v>
      </c>
    </row>
    <row r="39" spans="1:5" x14ac:dyDescent="0.25">
      <c r="A39" s="16" t="s">
        <v>68</v>
      </c>
      <c r="B39" s="17">
        <f>SUM(B36:B38)</f>
        <v>28.348848848848849</v>
      </c>
      <c r="C39" s="16">
        <v>40</v>
      </c>
    </row>
  </sheetData>
  <mergeCells count="7">
    <mergeCell ref="A34:E34"/>
    <mergeCell ref="A5:J5"/>
    <mergeCell ref="A6:B6"/>
    <mergeCell ref="A16:J16"/>
    <mergeCell ref="A17:B17"/>
    <mergeCell ref="A25:J25"/>
    <mergeCell ref="A26:B26"/>
  </mergeCells>
  <dataValidations disablePrompts="1" count="4">
    <dataValidation type="decimal" showInputMessage="1" showErrorMessage="1" sqref="C8:E12">
      <formula1>0</formula1>
      <formula2>4</formula2>
    </dataValidation>
    <dataValidation type="decimal" showInputMessage="1" showErrorMessage="1" sqref="C28:E30 C19:E21">
      <formula1>0</formula1>
      <formula2>3.33</formula2>
    </dataValidation>
    <dataValidation type="list" allowBlank="1" showInputMessage="1" showErrorMessage="1" sqref="H8:H12">
      <formula1>"✔️ Sí,🟡 Parcial,❌ No (no puntua)"</formula1>
    </dataValidation>
    <dataValidation type="decimal" allowBlank="1" showInputMessage="1" showErrorMessage="1" sqref="C8:E12">
      <formula1>0</formula1>
      <formula2>4</formula2>
    </dataValidation>
  </dataValidations>
  <pageMargins left="0.75" right="0.75" top="1" bottom="1" header="0.5" footer="0.5"/>
  <pageSetup paperSize="9" orientation="portrait" horizontalDpi="4294967292" verticalDpi="429496729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17" workbookViewId="0">
      <selection activeCell="G21" sqref="G21"/>
    </sheetView>
  </sheetViews>
  <sheetFormatPr baseColWidth="10" defaultColWidth="9.140625" defaultRowHeight="15" x14ac:dyDescent="0.25"/>
  <cols>
    <col min="1" max="5" width="34" style="32" customWidth="1"/>
    <col min="6" max="6" width="23.85546875" style="32" customWidth="1"/>
    <col min="7" max="7" width="14" style="32" customWidth="1"/>
    <col min="8" max="8" width="17.85546875" style="32" customWidth="1"/>
    <col min="9" max="9" width="20.28515625" style="32" customWidth="1"/>
    <col min="10" max="10" width="5.71093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201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15.95" customHeight="1" x14ac:dyDescent="0.25">
      <c r="A7" s="4">
        <v>1</v>
      </c>
      <c r="B7" s="1" t="s">
        <v>202</v>
      </c>
      <c r="C7" s="9">
        <v>1.5</v>
      </c>
      <c r="D7" s="9">
        <v>2</v>
      </c>
      <c r="E7" s="9">
        <v>2</v>
      </c>
      <c r="F7" s="10">
        <f>(C7+D7+E7)/3</f>
        <v>1.8333333333333333</v>
      </c>
      <c r="G7" s="4"/>
      <c r="H7" s="4" t="s">
        <v>38</v>
      </c>
      <c r="I7" s="1"/>
    </row>
    <row r="8" spans="1:10" ht="15.95" customHeight="1" x14ac:dyDescent="0.25">
      <c r="A8" s="4">
        <v>2</v>
      </c>
      <c r="B8" s="1" t="s">
        <v>203</v>
      </c>
      <c r="C8" s="9">
        <v>1.5</v>
      </c>
      <c r="D8" s="9">
        <v>2</v>
      </c>
      <c r="E8" s="9">
        <v>2</v>
      </c>
      <c r="F8" s="10">
        <f>(C8+D8+E8)/3</f>
        <v>1.8333333333333333</v>
      </c>
      <c r="G8" s="4"/>
      <c r="H8" s="4" t="s">
        <v>38</v>
      </c>
      <c r="I8" s="1"/>
    </row>
    <row r="9" spans="1:10" ht="15.95" customHeight="1" x14ac:dyDescent="0.25">
      <c r="A9" s="4">
        <v>3</v>
      </c>
      <c r="B9" s="1" t="s">
        <v>204</v>
      </c>
      <c r="C9" s="9">
        <v>1.5</v>
      </c>
      <c r="D9" s="9">
        <v>2</v>
      </c>
      <c r="E9" s="9">
        <v>2</v>
      </c>
      <c r="F9" s="10">
        <f>(C9+D9+E9)/3</f>
        <v>1.8333333333333333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 t="s">
        <v>205</v>
      </c>
      <c r="C10" s="9">
        <v>1.5</v>
      </c>
      <c r="D10" s="9">
        <v>2</v>
      </c>
      <c r="E10" s="9">
        <v>2</v>
      </c>
      <c r="F10" s="10">
        <f>(C10+D10+E10)/3</f>
        <v>1.8333333333333333</v>
      </c>
      <c r="G10" s="4"/>
      <c r="H10" s="4" t="s">
        <v>38</v>
      </c>
      <c r="I10" s="1"/>
    </row>
    <row r="11" spans="1:10" ht="15.95" customHeight="1" x14ac:dyDescent="0.25">
      <c r="A11" s="4">
        <v>5</v>
      </c>
      <c r="B11" s="1" t="s">
        <v>206</v>
      </c>
      <c r="C11" s="9">
        <v>1.5</v>
      </c>
      <c r="D11" s="9">
        <v>2</v>
      </c>
      <c r="E11" s="9">
        <v>2</v>
      </c>
      <c r="F11" s="10">
        <f>(C11+D11+E11)/3</f>
        <v>1.8333333333333333</v>
      </c>
      <c r="G11" s="4"/>
      <c r="H11" s="4" t="s">
        <v>38</v>
      </c>
      <c r="I11" s="1"/>
    </row>
    <row r="12" spans="1:10" x14ac:dyDescent="0.25">
      <c r="A12" s="11" t="s">
        <v>44</v>
      </c>
      <c r="F12" s="12">
        <f>IF(COUNTA(F7:F11)=0,"",AVERAGE(F7:F11))</f>
        <v>1.8333333333333333</v>
      </c>
      <c r="G12" s="5">
        <f>IF(F12="","",F12*5)</f>
        <v>9.1666666666666661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30" customHeight="1" x14ac:dyDescent="0.25">
      <c r="A18" s="4">
        <v>1</v>
      </c>
      <c r="B18" s="1" t="s">
        <v>207</v>
      </c>
      <c r="C18" s="9">
        <v>3</v>
      </c>
      <c r="D18" s="9">
        <v>2.5</v>
      </c>
      <c r="E18" s="9">
        <v>3.33</v>
      </c>
      <c r="F18" s="10">
        <f>IF(COUNTA(C18:E18)=0,"",(C18+D18+E18)/3)</f>
        <v>2.9433333333333334</v>
      </c>
      <c r="G18" s="4"/>
      <c r="H18" s="20" t="s">
        <v>38</v>
      </c>
      <c r="I18" s="1"/>
    </row>
    <row r="19" spans="1:10" ht="15.95" customHeight="1" x14ac:dyDescent="0.25">
      <c r="A19" s="4">
        <v>2</v>
      </c>
      <c r="B19" s="1" t="s">
        <v>208</v>
      </c>
      <c r="C19" s="9">
        <v>3.33</v>
      </c>
      <c r="D19" s="9">
        <v>3</v>
      </c>
      <c r="E19" s="9">
        <v>3</v>
      </c>
      <c r="F19" s="10">
        <f>IF(COUNTA(C19:E19)=0,"",(C19+D19+E19)/3)</f>
        <v>3.11</v>
      </c>
      <c r="G19" s="4"/>
      <c r="H19" s="20" t="s">
        <v>38</v>
      </c>
      <c r="I19" s="1"/>
    </row>
    <row r="20" spans="1:10" ht="30" customHeight="1" x14ac:dyDescent="0.25">
      <c r="A20" s="4">
        <v>3</v>
      </c>
      <c r="B20" s="1" t="s">
        <v>209</v>
      </c>
      <c r="C20" s="9">
        <v>3</v>
      </c>
      <c r="D20" s="9">
        <v>2.5</v>
      </c>
      <c r="E20" s="9">
        <v>3</v>
      </c>
      <c r="F20" s="10">
        <f>IF(COUNTA(C20:E20)=0,"",(C20+D20+E20)/3)</f>
        <v>2.8333333333333335</v>
      </c>
      <c r="G20" s="4"/>
      <c r="H20" s="20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2.9622222222222221</v>
      </c>
      <c r="G21" s="5">
        <f>IF(F21="","",(F21/3.33)*10)</f>
        <v>8.895562228895562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41.2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30" customHeight="1" x14ac:dyDescent="0.25">
      <c r="A27" s="4">
        <v>1</v>
      </c>
      <c r="B27" s="1" t="s">
        <v>210</v>
      </c>
      <c r="C27" s="9">
        <v>2.5</v>
      </c>
      <c r="D27" s="9">
        <v>3</v>
      </c>
      <c r="E27" s="9">
        <v>3</v>
      </c>
      <c r="F27" s="10">
        <f>IF(COUNTA(C27:E27)=0,"",(C27+D27+E27)/3)</f>
        <v>2.8333333333333335</v>
      </c>
      <c r="G27" s="4"/>
      <c r="H27" s="4"/>
      <c r="I27" s="1"/>
    </row>
    <row r="28" spans="1:10" ht="30" customHeight="1" x14ac:dyDescent="0.25">
      <c r="A28" s="4">
        <v>2</v>
      </c>
      <c r="B28" s="1" t="s">
        <v>211</v>
      </c>
      <c r="C28" s="9">
        <v>3</v>
      </c>
      <c r="D28" s="9">
        <v>3</v>
      </c>
      <c r="E28" s="9">
        <v>3</v>
      </c>
      <c r="F28" s="10">
        <f>IF(COUNTA(C28:E28)=0,"",(C28+D28+E28)/3)</f>
        <v>3</v>
      </c>
      <c r="G28" s="4"/>
      <c r="H28" s="4"/>
      <c r="I28" s="1"/>
    </row>
    <row r="29" spans="1:10" ht="30" customHeight="1" x14ac:dyDescent="0.25">
      <c r="A29" s="4">
        <v>3</v>
      </c>
      <c r="B29" s="1" t="s">
        <v>212</v>
      </c>
      <c r="C29" s="9">
        <v>3</v>
      </c>
      <c r="D29" s="9">
        <v>2</v>
      </c>
      <c r="E29" s="9">
        <v>3</v>
      </c>
      <c r="F29" s="10">
        <f>IF(COUNTA(C29:E29)=0,"",(C29+D29+E29)/3)</f>
        <v>2.6666666666666665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2.8333333333333335</v>
      </c>
      <c r="G30" s="5">
        <f>IF(F30="","",(F30/3.33)*10)</f>
        <v>8.508508508508509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9.1666666666666661</v>
      </c>
      <c r="C35" s="2">
        <v>20</v>
      </c>
    </row>
    <row r="36" spans="1:5" x14ac:dyDescent="0.25">
      <c r="A36" s="7" t="s">
        <v>66</v>
      </c>
      <c r="B36" s="15">
        <f>G21</f>
        <v>8.895562228895562</v>
      </c>
      <c r="C36" s="2">
        <v>10</v>
      </c>
    </row>
    <row r="37" spans="1:5" x14ac:dyDescent="0.25">
      <c r="A37" s="7" t="s">
        <v>67</v>
      </c>
      <c r="B37" s="15">
        <f>G30</f>
        <v>8.508508508508509</v>
      </c>
      <c r="C37" s="2">
        <v>10</v>
      </c>
    </row>
    <row r="38" spans="1:5" x14ac:dyDescent="0.25">
      <c r="A38" s="16" t="s">
        <v>68</v>
      </c>
      <c r="B38" s="17">
        <f>SUM(B35:B37)</f>
        <v>26.570737404070737</v>
      </c>
      <c r="C38" s="16">
        <v>40</v>
      </c>
    </row>
  </sheetData>
  <mergeCells count="7">
    <mergeCell ref="A33:E33"/>
    <mergeCell ref="A4:J4"/>
    <mergeCell ref="A5:B5"/>
    <mergeCell ref="A15:J15"/>
    <mergeCell ref="A16:B16"/>
    <mergeCell ref="A24:J24"/>
    <mergeCell ref="A25:B25"/>
  </mergeCells>
  <dataValidations count="4">
    <dataValidation type="list" allowBlank="1" showInputMessage="1" showErrorMessage="1" sqref="H7:H11">
      <formula1>"✔️ Sí,🟡 Parcial,❌ No (no puntua)"</formula1>
    </dataValidation>
    <dataValidation type="decimal" showInputMessage="1" showErrorMessage="1" sqref="C18:E20 C27:E29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allowBlank="1" showInputMessage="1" showErrorMessage="1" sqref="C7:E11">
      <formula1>0</formula1>
      <formula2>4</formula2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pane ySplit="3" topLeftCell="A16" activePane="bottomLeft" state="frozen"/>
      <selection pane="bottomLeft" activeCell="F14" sqref="F14"/>
    </sheetView>
  </sheetViews>
  <sheetFormatPr baseColWidth="10" defaultColWidth="9.140625" defaultRowHeight="15" x14ac:dyDescent="0.25"/>
  <cols>
    <col min="1" max="1" width="34" style="32" customWidth="1"/>
    <col min="2" max="2" width="36.42578125" style="32" customWidth="1"/>
    <col min="3" max="5" width="34" style="32" customWidth="1"/>
    <col min="6" max="6" width="25" style="32" customWidth="1"/>
    <col min="7" max="7" width="14.7109375" style="32" customWidth="1"/>
    <col min="8" max="9" width="17.85546875" style="32" customWidth="1"/>
    <col min="10" max="10" width="7.71093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25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15.95" customHeight="1" x14ac:dyDescent="0.25">
      <c r="A7" s="4">
        <v>1</v>
      </c>
      <c r="B7" s="1" t="s">
        <v>37</v>
      </c>
      <c r="C7" s="9">
        <v>1.5</v>
      </c>
      <c r="D7" s="9">
        <v>3</v>
      </c>
      <c r="E7" s="9">
        <v>3</v>
      </c>
      <c r="F7" s="10">
        <f>(C7+D7+E7)/3</f>
        <v>2.5</v>
      </c>
      <c r="G7" s="4"/>
      <c r="H7" s="4" t="s">
        <v>38</v>
      </c>
      <c r="I7" s="1"/>
    </row>
    <row r="8" spans="1:10" ht="30" customHeight="1" x14ac:dyDescent="0.25">
      <c r="A8" s="4">
        <v>2</v>
      </c>
      <c r="B8" s="1" t="s">
        <v>39</v>
      </c>
      <c r="C8" s="9">
        <v>1.5</v>
      </c>
      <c r="D8" s="9">
        <v>3.5</v>
      </c>
      <c r="E8" s="9">
        <v>3</v>
      </c>
      <c r="F8" s="10">
        <f>(C8+D8+E8)/3</f>
        <v>2.6666666666666665</v>
      </c>
      <c r="G8" s="4"/>
      <c r="H8" s="4" t="s">
        <v>38</v>
      </c>
      <c r="I8" s="1"/>
    </row>
    <row r="9" spans="1:10" ht="15.95" customHeight="1" x14ac:dyDescent="0.25">
      <c r="A9" s="4">
        <v>3</v>
      </c>
      <c r="B9" s="1" t="s">
        <v>40</v>
      </c>
      <c r="C9" s="9">
        <v>2.5</v>
      </c>
      <c r="D9" s="9">
        <v>3</v>
      </c>
      <c r="E9" s="9">
        <v>3</v>
      </c>
      <c r="F9" s="10">
        <f>(C9+D9+E9)/3</f>
        <v>2.8333333333333335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 t="s">
        <v>41</v>
      </c>
      <c r="C10" s="9">
        <v>4</v>
      </c>
      <c r="D10" s="9">
        <v>3.5</v>
      </c>
      <c r="E10" s="9">
        <v>3</v>
      </c>
      <c r="F10" s="10">
        <f>(C10+D10+E10)/3</f>
        <v>3.5</v>
      </c>
      <c r="G10" s="4"/>
      <c r="H10" s="4" t="s">
        <v>38</v>
      </c>
      <c r="I10" s="1"/>
    </row>
    <row r="11" spans="1:10" ht="30" customHeight="1" x14ac:dyDescent="0.25">
      <c r="A11" s="4">
        <v>5</v>
      </c>
      <c r="B11" s="1"/>
      <c r="C11" s="9">
        <v>0</v>
      </c>
      <c r="D11" s="9">
        <v>0</v>
      </c>
      <c r="E11" s="9">
        <v>0</v>
      </c>
      <c r="F11" s="10">
        <f>(C11+D11+E11)/3</f>
        <v>0</v>
      </c>
      <c r="G11" s="4"/>
      <c r="H11" s="4" t="s">
        <v>42</v>
      </c>
      <c r="I11" s="1" t="s">
        <v>43</v>
      </c>
    </row>
    <row r="12" spans="1:10" x14ac:dyDescent="0.25">
      <c r="A12" s="11" t="s">
        <v>44</v>
      </c>
      <c r="F12" s="12">
        <f>IF(COUNTA(F7:F11)=0,"",AVERAGE(F7:F11))</f>
        <v>2.2999999999999998</v>
      </c>
      <c r="G12" s="5">
        <f>IF(F12="","",F12*5)</f>
        <v>11.5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51</v>
      </c>
      <c r="C18" s="9">
        <v>3.33</v>
      </c>
      <c r="D18" s="9">
        <v>3.33</v>
      </c>
      <c r="E18" s="9">
        <v>3.33</v>
      </c>
      <c r="F18" s="10">
        <f>IF(COUNTA(C18:E18)=0,"",(C18+D18+E18)/3)</f>
        <v>3.33</v>
      </c>
      <c r="G18" s="4"/>
      <c r="H18" s="4" t="s">
        <v>38</v>
      </c>
      <c r="I18" s="1"/>
    </row>
    <row r="19" spans="1:10" ht="15.95" customHeight="1" x14ac:dyDescent="0.25">
      <c r="A19" s="4">
        <v>2</v>
      </c>
      <c r="B19" s="1" t="s">
        <v>52</v>
      </c>
      <c r="C19" s="9">
        <v>3.33</v>
      </c>
      <c r="D19" s="9">
        <v>3.33</v>
      </c>
      <c r="E19" s="9">
        <v>3.33</v>
      </c>
      <c r="F19" s="10">
        <f>IF(COUNTA(C19:E19)=0,"",(C19+D19+E19)/3)</f>
        <v>3.33</v>
      </c>
      <c r="G19" s="4"/>
      <c r="H19" s="4" t="s">
        <v>38</v>
      </c>
      <c r="I19" s="1"/>
    </row>
    <row r="20" spans="1:10" ht="15.95" customHeight="1" x14ac:dyDescent="0.25">
      <c r="A20" s="4">
        <v>3</v>
      </c>
      <c r="B20" s="1" t="s">
        <v>53</v>
      </c>
      <c r="C20" s="9">
        <v>3.33</v>
      </c>
      <c r="D20" s="9">
        <v>3.33</v>
      </c>
      <c r="E20" s="9">
        <v>3.33</v>
      </c>
      <c r="F20" s="10">
        <f>IF(COUNTA(C20:E20)=0,"",(C20+D20+E20)/3)</f>
        <v>3.33</v>
      </c>
      <c r="G20" s="4"/>
      <c r="H20" s="4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3.33</v>
      </c>
      <c r="G21" s="5">
        <f>IF(F21="","",(F21/3.33)*10)</f>
        <v>10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21.7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30" customHeight="1" x14ac:dyDescent="0.25">
      <c r="A27" s="4">
        <v>1</v>
      </c>
      <c r="B27" s="1" t="s">
        <v>58</v>
      </c>
      <c r="C27" s="9">
        <v>3</v>
      </c>
      <c r="D27" s="9">
        <v>3</v>
      </c>
      <c r="E27" s="9">
        <v>3</v>
      </c>
      <c r="F27" s="10">
        <f>IF(COUNTA(C27:E27)=0,"",(C27+D27+E27)/3)</f>
        <v>3</v>
      </c>
      <c r="G27" s="4"/>
      <c r="H27" s="4"/>
      <c r="I27" s="1"/>
    </row>
    <row r="28" spans="1:10" ht="30" customHeight="1" x14ac:dyDescent="0.25">
      <c r="A28" s="4">
        <v>2</v>
      </c>
      <c r="B28" s="1" t="s">
        <v>59</v>
      </c>
      <c r="C28" s="9">
        <v>2.5</v>
      </c>
      <c r="D28" s="9">
        <v>2.5</v>
      </c>
      <c r="E28" s="9">
        <v>2.5</v>
      </c>
      <c r="F28" s="10">
        <f>IF(COUNTA(C28:E28)=0,"",(C28+D28+E28)/3)</f>
        <v>2.5</v>
      </c>
      <c r="G28" s="4"/>
      <c r="H28" s="4"/>
      <c r="I28" s="1"/>
    </row>
    <row r="29" spans="1:10" ht="30" customHeight="1" x14ac:dyDescent="0.25">
      <c r="A29" s="4">
        <v>3</v>
      </c>
      <c r="B29" s="1" t="s">
        <v>60</v>
      </c>
      <c r="C29" s="9">
        <v>2.5</v>
      </c>
      <c r="D29" s="9">
        <v>2.5</v>
      </c>
      <c r="E29" s="9">
        <v>2.5</v>
      </c>
      <c r="F29" s="10">
        <f>IF(COUNTA(C29:E29)=0,"",(C29+D29+E29)/3)</f>
        <v>2.5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2.6666666666666665</v>
      </c>
      <c r="G30" s="5">
        <f>IF(F30="","",(F30/3.33)*10)</f>
        <v>8.0080080080080069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11.5</v>
      </c>
      <c r="C35" s="2">
        <v>20</v>
      </c>
    </row>
    <row r="36" spans="1:5" x14ac:dyDescent="0.25">
      <c r="A36" s="7" t="s">
        <v>66</v>
      </c>
      <c r="B36" s="15">
        <f>G21</f>
        <v>10</v>
      </c>
      <c r="C36" s="2">
        <v>10</v>
      </c>
    </row>
    <row r="37" spans="1:5" x14ac:dyDescent="0.25">
      <c r="A37" s="7" t="s">
        <v>67</v>
      </c>
      <c r="B37" s="15">
        <f>G30</f>
        <v>8.0080080080080069</v>
      </c>
      <c r="C37" s="2">
        <v>10</v>
      </c>
    </row>
    <row r="38" spans="1:5" x14ac:dyDescent="0.25">
      <c r="A38" s="16" t="s">
        <v>68</v>
      </c>
      <c r="B38" s="17">
        <f>SUM(B35:B37)</f>
        <v>29.508008008008005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5">
    <dataValidation type="list" allowBlank="1" showInputMessage="1" showErrorMessage="1" sqref="H7:H11 H18:H20 H27:H29">
      <formula1>"✔️ Sí,🟡 Parcial,❌ No (no puntua)"</formula1>
    </dataValidation>
    <dataValidation type="decimal" allowBlank="1" showInputMessage="1" showErrorMessage="1" sqref="C7:E11">
      <formula1>0</formula1>
      <formula2>4</formula2>
    </dataValidation>
    <dataValidation type="decimal" allowBlank="1" showInputMessage="1" showErrorMessage="1" sqref="C27:E29 C18:E20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showInputMessage="1" showErrorMessage="1" sqref="C27:E29 C18:E20">
      <formula1>0</formula1>
      <formula2>3.33</formula2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pane ySplit="3" topLeftCell="A4" activePane="bottomLeft" state="frozen"/>
      <selection pane="bottomLeft" activeCell="G12" sqref="G12"/>
    </sheetView>
  </sheetViews>
  <sheetFormatPr baseColWidth="10" defaultColWidth="9.140625" defaultRowHeight="15" x14ac:dyDescent="0.25"/>
  <cols>
    <col min="1" max="6" width="34" style="32" customWidth="1"/>
    <col min="7" max="7" width="20.7109375" style="32" customWidth="1"/>
    <col min="8" max="8" width="17.85546875" style="32" customWidth="1"/>
    <col min="9" max="9" width="24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69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30" customHeight="1" x14ac:dyDescent="0.25">
      <c r="A7" s="4">
        <v>1</v>
      </c>
      <c r="B7" s="1" t="s">
        <v>70</v>
      </c>
      <c r="C7" s="9">
        <v>1.5</v>
      </c>
      <c r="D7" s="9">
        <v>1.5</v>
      </c>
      <c r="E7" s="9">
        <v>2</v>
      </c>
      <c r="F7" s="10">
        <f>(C7+D7+E7)/3</f>
        <v>1.6666666666666667</v>
      </c>
      <c r="G7" s="4"/>
      <c r="H7" s="4" t="s">
        <v>71</v>
      </c>
      <c r="I7" s="1"/>
    </row>
    <row r="8" spans="1:10" ht="30" customHeight="1" x14ac:dyDescent="0.25">
      <c r="A8" s="4">
        <v>2</v>
      </c>
      <c r="B8" s="1" t="s">
        <v>72</v>
      </c>
      <c r="C8" s="9">
        <v>1.5</v>
      </c>
      <c r="D8" s="9">
        <v>2</v>
      </c>
      <c r="E8" s="9">
        <v>2</v>
      </c>
      <c r="F8" s="10">
        <f>(C8+D8+E8)/3</f>
        <v>1.8333333333333333</v>
      </c>
      <c r="G8" s="4"/>
      <c r="H8" s="4" t="s">
        <v>71</v>
      </c>
      <c r="I8" s="1"/>
    </row>
    <row r="9" spans="1:10" ht="15.95" customHeight="1" x14ac:dyDescent="0.25">
      <c r="A9" s="4">
        <v>3</v>
      </c>
      <c r="B9" s="1" t="s">
        <v>73</v>
      </c>
      <c r="C9" s="9">
        <v>1</v>
      </c>
      <c r="D9" s="9">
        <v>2</v>
      </c>
      <c r="E9" s="9">
        <v>2</v>
      </c>
      <c r="F9" s="10">
        <f>(C9+D9+E9)/3</f>
        <v>1.6666666666666667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 t="s">
        <v>74</v>
      </c>
      <c r="C10" s="9">
        <v>1.5</v>
      </c>
      <c r="D10" s="9">
        <v>2</v>
      </c>
      <c r="E10" s="9">
        <v>2</v>
      </c>
      <c r="F10" s="10">
        <f>(C10+D10+E10)/3</f>
        <v>1.8333333333333333</v>
      </c>
      <c r="G10" s="4"/>
      <c r="H10" s="4" t="s">
        <v>38</v>
      </c>
      <c r="I10" s="1"/>
    </row>
    <row r="11" spans="1:10" ht="15.95" customHeight="1" x14ac:dyDescent="0.25">
      <c r="A11" s="4">
        <v>5</v>
      </c>
      <c r="B11" s="1" t="s">
        <v>75</v>
      </c>
      <c r="C11" s="9">
        <v>2</v>
      </c>
      <c r="D11" s="9">
        <v>2</v>
      </c>
      <c r="E11" s="9">
        <v>2</v>
      </c>
      <c r="F11" s="10">
        <f>(C11+D11+E11)/3</f>
        <v>2</v>
      </c>
      <c r="G11" s="4"/>
      <c r="H11" s="4" t="s">
        <v>38</v>
      </c>
      <c r="I11" s="1"/>
    </row>
    <row r="12" spans="1:10" x14ac:dyDescent="0.25">
      <c r="A12" s="11" t="s">
        <v>44</v>
      </c>
      <c r="F12" s="12">
        <f>IF(COUNTA(F7:F11)=0,"",AVERAGE(F7:F11))</f>
        <v>1.8</v>
      </c>
      <c r="G12" s="5">
        <f>IF(F12="","",F12*5)</f>
        <v>9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76</v>
      </c>
      <c r="C18" s="9">
        <v>2</v>
      </c>
      <c r="D18" s="9">
        <v>1.5</v>
      </c>
      <c r="E18" s="9">
        <v>2</v>
      </c>
      <c r="F18" s="10">
        <f>IF(COUNTA(C18:E18)=0,"",(C18+D18+E18)/3)</f>
        <v>1.8333333333333333</v>
      </c>
      <c r="G18" s="4"/>
      <c r="H18" s="4" t="s">
        <v>38</v>
      </c>
      <c r="I18" s="1"/>
    </row>
    <row r="19" spans="1:10" ht="15.95" customHeight="1" x14ac:dyDescent="0.25">
      <c r="A19" s="4">
        <v>2</v>
      </c>
      <c r="B19" s="1" t="s">
        <v>77</v>
      </c>
      <c r="C19" s="9">
        <v>2</v>
      </c>
      <c r="D19" s="9">
        <v>1.5</v>
      </c>
      <c r="E19" s="9">
        <v>2</v>
      </c>
      <c r="F19" s="10">
        <f>IF(COUNTA(C19:E19)=0,"",(C19+D19+E19)/3)</f>
        <v>1.8333333333333333</v>
      </c>
      <c r="G19" s="4"/>
      <c r="H19" s="4" t="s">
        <v>38</v>
      </c>
      <c r="I19" s="1"/>
    </row>
    <row r="20" spans="1:10" ht="15.95" customHeight="1" x14ac:dyDescent="0.25">
      <c r="A20" s="4">
        <v>3</v>
      </c>
      <c r="B20" s="1" t="s">
        <v>78</v>
      </c>
      <c r="C20" s="9">
        <v>2</v>
      </c>
      <c r="D20" s="9">
        <v>1.5</v>
      </c>
      <c r="E20" s="9">
        <v>2</v>
      </c>
      <c r="F20" s="10">
        <f>IF(COUNTA(C20:E20)=0,"",(C20+D20+E20)/3)</f>
        <v>1.8333333333333333</v>
      </c>
      <c r="G20" s="4"/>
      <c r="H20" s="4"/>
      <c r="I20" s="1"/>
    </row>
    <row r="21" spans="1:10" x14ac:dyDescent="0.25">
      <c r="A21" s="11" t="s">
        <v>44</v>
      </c>
      <c r="F21" s="12">
        <f>IF(COUNTA(F18:F20)=0,"",AVERAGE(F18:F20))</f>
        <v>1.8333333333333333</v>
      </c>
      <c r="G21" s="5">
        <f>IF(F21="","",(F21/3.33)*10)</f>
        <v>5.5055055055055044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33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15.95" customHeight="1" x14ac:dyDescent="0.25">
      <c r="A27" s="4">
        <v>1</v>
      </c>
      <c r="B27" s="1" t="s">
        <v>79</v>
      </c>
      <c r="C27" s="9">
        <v>1</v>
      </c>
      <c r="D27" s="9">
        <v>1</v>
      </c>
      <c r="E27" s="9">
        <v>1</v>
      </c>
      <c r="F27" s="10">
        <f>IF(COUNTA(C27:E27)=0,"",(C27+D27+E27)/3)</f>
        <v>1</v>
      </c>
      <c r="G27" s="4"/>
      <c r="H27" s="4"/>
      <c r="I27" s="1" t="s">
        <v>80</v>
      </c>
    </row>
    <row r="28" spans="1:10" ht="15.95" customHeight="1" x14ac:dyDescent="0.25">
      <c r="A28" s="4">
        <v>2</v>
      </c>
      <c r="B28" s="1" t="s">
        <v>81</v>
      </c>
      <c r="C28" s="9">
        <v>2.5</v>
      </c>
      <c r="D28" s="9">
        <v>2</v>
      </c>
      <c r="E28" s="9">
        <v>2</v>
      </c>
      <c r="F28" s="10">
        <f>IF(COUNTA(C28:E28)=0,"",(C28+D28+E28)/3)</f>
        <v>2.1666666666666665</v>
      </c>
      <c r="G28" s="4"/>
      <c r="H28" s="4"/>
      <c r="I28" s="1" t="s">
        <v>80</v>
      </c>
    </row>
    <row r="29" spans="1:10" ht="15.95" customHeight="1" x14ac:dyDescent="0.25">
      <c r="A29" s="4">
        <v>3</v>
      </c>
      <c r="B29" s="1" t="s">
        <v>82</v>
      </c>
      <c r="C29" s="9">
        <v>1</v>
      </c>
      <c r="D29" s="9">
        <v>1.5</v>
      </c>
      <c r="E29" s="9">
        <v>1</v>
      </c>
      <c r="F29" s="10">
        <f>IF(COUNTA(C29:E29)=0,"",(C29+D29+E29)/3)</f>
        <v>1.1666666666666667</v>
      </c>
      <c r="G29" s="4"/>
      <c r="H29" s="4"/>
      <c r="I29" s="1" t="s">
        <v>80</v>
      </c>
    </row>
    <row r="30" spans="1:10" x14ac:dyDescent="0.25">
      <c r="A30" s="11" t="s">
        <v>44</v>
      </c>
      <c r="F30" s="12">
        <f>IF(COUNTA(F27:F29)=0,"",AVERAGE(F27:F29))</f>
        <v>1.4444444444444444</v>
      </c>
      <c r="G30" s="5">
        <f>IF(F30="","",(F30/3.33)*10)</f>
        <v>4.3376710043376709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9</v>
      </c>
      <c r="C35" s="2">
        <v>20</v>
      </c>
    </row>
    <row r="36" spans="1:5" x14ac:dyDescent="0.25">
      <c r="A36" s="7" t="s">
        <v>66</v>
      </c>
      <c r="B36" s="15">
        <f>G21</f>
        <v>5.5055055055055044</v>
      </c>
      <c r="C36" s="2">
        <v>10</v>
      </c>
    </row>
    <row r="37" spans="1:5" x14ac:dyDescent="0.25">
      <c r="A37" s="7" t="s">
        <v>67</v>
      </c>
      <c r="B37" s="15">
        <f>G30</f>
        <v>4.3376710043376709</v>
      </c>
      <c r="C37" s="2">
        <v>10</v>
      </c>
    </row>
    <row r="38" spans="1:5" x14ac:dyDescent="0.25">
      <c r="A38" s="16" t="s">
        <v>68</v>
      </c>
      <c r="B38" s="17">
        <f>SUM(B35:B37)</f>
        <v>18.843176509843175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5">
    <dataValidation type="list" allowBlank="1" showInputMessage="1" showErrorMessage="1" sqref="H27:H29 H18:H20 H7:H11">
      <formula1>"✔️ Sí,🟡 Parcial,❌ No (no puntua)"</formula1>
    </dataValidation>
    <dataValidation type="decimal" allowBlank="1" showInputMessage="1" showErrorMessage="1" sqref="C7:E11">
      <formula1>0</formula1>
      <formula2>4</formula2>
    </dataValidation>
    <dataValidation type="decimal" allowBlank="1" showInputMessage="1" showErrorMessage="1" sqref="C18:E20 C27:E29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showInputMessage="1" showErrorMessage="1" sqref="C18:E20 C27:E29">
      <formula1>0</formula1>
      <formula2>3.33</formula2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pane ySplit="3" topLeftCell="A4" activePane="bottomLeft" state="frozen"/>
      <selection pane="bottomLeft" activeCell="G13" sqref="G13"/>
    </sheetView>
  </sheetViews>
  <sheetFormatPr baseColWidth="10" defaultColWidth="9.140625" defaultRowHeight="15" x14ac:dyDescent="0.25"/>
  <cols>
    <col min="1" max="1" width="34" style="32" customWidth="1"/>
    <col min="2" max="2" width="35.140625" style="32" customWidth="1"/>
    <col min="3" max="5" width="34" style="32" customWidth="1"/>
    <col min="6" max="6" width="27.42578125" style="32" customWidth="1"/>
    <col min="7" max="7" width="17.42578125" style="32" customWidth="1"/>
    <col min="8" max="8" width="16.7109375" style="32" customWidth="1"/>
    <col min="9" max="9" width="20.140625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83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30" customHeight="1" x14ac:dyDescent="0.25">
      <c r="A7" s="4">
        <v>1</v>
      </c>
      <c r="B7" s="1" t="s">
        <v>84</v>
      </c>
      <c r="C7" s="9">
        <v>4</v>
      </c>
      <c r="D7" s="9">
        <v>4</v>
      </c>
      <c r="E7" s="9">
        <v>4</v>
      </c>
      <c r="F7" s="10">
        <f>(C7+D7+E7)/3</f>
        <v>4</v>
      </c>
      <c r="G7" s="4"/>
      <c r="H7" s="4" t="s">
        <v>71</v>
      </c>
      <c r="I7" s="1"/>
    </row>
    <row r="8" spans="1:10" ht="15.95" customHeight="1" x14ac:dyDescent="0.25">
      <c r="A8" s="4">
        <v>2</v>
      </c>
      <c r="B8" s="1" t="s">
        <v>85</v>
      </c>
      <c r="C8" s="9">
        <v>4</v>
      </c>
      <c r="D8" s="9">
        <v>4</v>
      </c>
      <c r="E8" s="9">
        <v>4</v>
      </c>
      <c r="F8" s="10">
        <f>(C8+D8+E8)/3</f>
        <v>4</v>
      </c>
      <c r="G8" s="4"/>
      <c r="H8" s="4" t="s">
        <v>71</v>
      </c>
      <c r="I8" s="1"/>
    </row>
    <row r="9" spans="1:10" ht="30" customHeight="1" x14ac:dyDescent="0.25">
      <c r="A9" s="4">
        <v>3</v>
      </c>
      <c r="B9" s="1" t="s">
        <v>86</v>
      </c>
      <c r="C9" s="9">
        <v>3</v>
      </c>
      <c r="D9" s="9">
        <v>4</v>
      </c>
      <c r="E9" s="9">
        <v>4</v>
      </c>
      <c r="F9" s="10">
        <f>(C9+D9+E9)/3</f>
        <v>3.6666666666666665</v>
      </c>
      <c r="G9" s="4"/>
      <c r="H9" s="4" t="s">
        <v>71</v>
      </c>
      <c r="I9" s="1"/>
    </row>
    <row r="10" spans="1:10" ht="30" customHeight="1" x14ac:dyDescent="0.25">
      <c r="A10" s="4">
        <v>4</v>
      </c>
      <c r="B10" s="1" t="s">
        <v>87</v>
      </c>
      <c r="C10" s="9">
        <v>4</v>
      </c>
      <c r="D10" s="9">
        <v>4</v>
      </c>
      <c r="E10" s="9">
        <v>4</v>
      </c>
      <c r="F10" s="10">
        <f>(C10+D10+E10)/3</f>
        <v>4</v>
      </c>
      <c r="G10" s="4"/>
      <c r="H10" s="4" t="s">
        <v>71</v>
      </c>
      <c r="I10" s="1"/>
    </row>
    <row r="11" spans="1:10" ht="15.95" customHeight="1" x14ac:dyDescent="0.25">
      <c r="A11" s="4">
        <v>5</v>
      </c>
      <c r="B11" s="1" t="s">
        <v>88</v>
      </c>
      <c r="C11" s="9">
        <v>3</v>
      </c>
      <c r="D11" s="9">
        <v>4</v>
      </c>
      <c r="E11" s="9">
        <v>4</v>
      </c>
      <c r="F11" s="10">
        <f>(C11+D11+E11)/3</f>
        <v>3.6666666666666665</v>
      </c>
      <c r="G11" s="4"/>
      <c r="H11" s="4" t="s">
        <v>71</v>
      </c>
      <c r="I11" s="1"/>
    </row>
    <row r="12" spans="1:10" x14ac:dyDescent="0.25">
      <c r="A12" s="11" t="s">
        <v>44</v>
      </c>
      <c r="F12" s="12">
        <f>IF(COUNTA(F7:F11)=0,"",AVERAGE(F7:F11))</f>
        <v>3.8666666666666663</v>
      </c>
      <c r="G12" s="5">
        <f>IF(F12="","",F12*5)</f>
        <v>19.333333333333332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89</v>
      </c>
      <c r="C18" s="9">
        <v>3</v>
      </c>
      <c r="D18" s="9">
        <v>3.33</v>
      </c>
      <c r="E18" s="9">
        <v>3</v>
      </c>
      <c r="F18" s="10">
        <f>IF(COUNTA(C18:E18)=0,"",(C18+D18+E18)/3)</f>
        <v>3.11</v>
      </c>
      <c r="G18" s="4"/>
      <c r="H18" s="4" t="s">
        <v>71</v>
      </c>
      <c r="I18" s="1"/>
    </row>
    <row r="19" spans="1:10" ht="15.95" customHeight="1" x14ac:dyDescent="0.25">
      <c r="A19" s="4">
        <v>2</v>
      </c>
      <c r="B19" s="1" t="s">
        <v>90</v>
      </c>
      <c r="C19" s="9">
        <v>3.33</v>
      </c>
      <c r="D19" s="9">
        <v>3.33</v>
      </c>
      <c r="E19" s="9">
        <v>3.33</v>
      </c>
      <c r="F19" s="10">
        <f>IF(COUNTA(C19:E19)=0,"",(C19+D19+E19)/3)</f>
        <v>3.33</v>
      </c>
      <c r="G19" s="4"/>
      <c r="H19" s="4" t="s">
        <v>38</v>
      </c>
      <c r="I19" s="1"/>
    </row>
    <row r="20" spans="1:10" ht="30" customHeight="1" x14ac:dyDescent="0.25">
      <c r="A20" s="4">
        <v>3</v>
      </c>
      <c r="B20" s="1" t="s">
        <v>91</v>
      </c>
      <c r="C20" s="9">
        <v>3.33</v>
      </c>
      <c r="D20" s="9">
        <v>3.33</v>
      </c>
      <c r="E20" s="9">
        <v>3.33</v>
      </c>
      <c r="F20" s="10">
        <f>IF(COUNTA(C20:E20)=0,"",(C20+D20+E20)/3)</f>
        <v>3.33</v>
      </c>
      <c r="G20" s="4"/>
      <c r="H20" s="4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3.2566666666666664</v>
      </c>
      <c r="G21" s="5">
        <f>IF(F21="","",(F21/3.33)*10)</f>
        <v>9.7797797797797799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32.2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15.95" customHeight="1" x14ac:dyDescent="0.25">
      <c r="A27" s="4">
        <v>1</v>
      </c>
      <c r="B27" s="1" t="s">
        <v>92</v>
      </c>
      <c r="C27" s="9">
        <v>3.33</v>
      </c>
      <c r="D27" s="9">
        <v>3.33</v>
      </c>
      <c r="E27" s="9">
        <v>3.33</v>
      </c>
      <c r="F27" s="10">
        <f>IF(COUNTA(C27:E27)=0,"",(C27+D27+E27)/3)</f>
        <v>3.33</v>
      </c>
      <c r="G27" s="4"/>
      <c r="H27" s="4"/>
      <c r="I27" s="1"/>
    </row>
    <row r="28" spans="1:10" ht="15.95" customHeight="1" x14ac:dyDescent="0.25">
      <c r="A28" s="4">
        <v>2</v>
      </c>
      <c r="B28" s="1" t="s">
        <v>93</v>
      </c>
      <c r="C28" s="9">
        <v>3.33</v>
      </c>
      <c r="D28" s="9">
        <v>3.33</v>
      </c>
      <c r="E28" s="9">
        <v>3.33</v>
      </c>
      <c r="F28" s="10">
        <f>IF(COUNTA(C28:E28)=0,"",(C28+D28+E28)/3)</f>
        <v>3.33</v>
      </c>
      <c r="G28" s="4"/>
      <c r="H28" s="4"/>
      <c r="I28" s="1"/>
    </row>
    <row r="29" spans="1:10" ht="15.95" customHeight="1" x14ac:dyDescent="0.25">
      <c r="A29" s="4">
        <v>3</v>
      </c>
      <c r="B29" s="1" t="s">
        <v>94</v>
      </c>
      <c r="C29" s="9">
        <v>3.33</v>
      </c>
      <c r="D29" s="9">
        <v>3.33</v>
      </c>
      <c r="E29" s="9">
        <v>3.33</v>
      </c>
      <c r="F29" s="10">
        <f>IF(COUNTA(C29:E29)=0,"",(C29+D29+E29)/3)</f>
        <v>3.33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3.33</v>
      </c>
      <c r="G30" s="5">
        <f>IF(F30="","",(F30/3.33)*10)</f>
        <v>10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19.333333333333332</v>
      </c>
      <c r="C35" s="2">
        <v>20</v>
      </c>
    </row>
    <row r="36" spans="1:5" x14ac:dyDescent="0.25">
      <c r="A36" s="7" t="s">
        <v>66</v>
      </c>
      <c r="B36" s="15">
        <f>G21</f>
        <v>9.7797797797797799</v>
      </c>
      <c r="C36" s="2">
        <v>10</v>
      </c>
    </row>
    <row r="37" spans="1:5" x14ac:dyDescent="0.25">
      <c r="A37" s="7" t="s">
        <v>67</v>
      </c>
      <c r="B37" s="15">
        <f>G30</f>
        <v>10</v>
      </c>
      <c r="C37" s="2">
        <v>10</v>
      </c>
    </row>
    <row r="38" spans="1:5" x14ac:dyDescent="0.25">
      <c r="A38" s="16" t="s">
        <v>68</v>
      </c>
      <c r="B38" s="17">
        <f>SUM(B35:B37)</f>
        <v>39.113113113113116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5">
    <dataValidation type="list" allowBlank="1" showInputMessage="1" showErrorMessage="1" sqref="H27:H29 H18:H20 H7:H11">
      <formula1>"✔️ Sí,🟡 Parcial,❌ No (no puntua)"</formula1>
    </dataValidation>
    <dataValidation type="decimal" allowBlank="1" showInputMessage="1" showErrorMessage="1" sqref="C7:E11">
      <formula1>0</formula1>
      <formula2>4</formula2>
    </dataValidation>
    <dataValidation type="decimal" allowBlank="1" showInputMessage="1" showErrorMessage="1" sqref="C18:E20 C27:E29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showInputMessage="1" showErrorMessage="1" sqref="C18:E20 C27:E29">
      <formula1>0</formula1>
      <formula2>3.33</formula2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pane ySplit="3" topLeftCell="A4" activePane="bottomLeft" state="frozen"/>
      <selection pane="bottomLeft" activeCell="G12" sqref="G12"/>
    </sheetView>
  </sheetViews>
  <sheetFormatPr baseColWidth="10" defaultColWidth="9.140625" defaultRowHeight="15" x14ac:dyDescent="0.25"/>
  <cols>
    <col min="1" max="1" width="34" style="32" customWidth="1"/>
    <col min="2" max="2" width="40" style="32" customWidth="1"/>
    <col min="3" max="5" width="34" style="32" customWidth="1"/>
    <col min="6" max="6" width="26.28515625" style="32" customWidth="1"/>
    <col min="7" max="7" width="13.85546875" style="32" customWidth="1"/>
    <col min="8" max="8" width="17.42578125" style="32" customWidth="1"/>
    <col min="9" max="9" width="28.7109375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95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15.95" customHeight="1" x14ac:dyDescent="0.25">
      <c r="A7" s="4">
        <v>1</v>
      </c>
      <c r="B7" s="1" t="s">
        <v>96</v>
      </c>
      <c r="C7" s="9">
        <v>1.5</v>
      </c>
      <c r="D7" s="9">
        <v>2</v>
      </c>
      <c r="E7" s="9">
        <v>2</v>
      </c>
      <c r="F7" s="10">
        <f>(C7+D7+E7)/3</f>
        <v>1.8333333333333333</v>
      </c>
      <c r="G7" s="4"/>
      <c r="H7" s="4" t="s">
        <v>38</v>
      </c>
      <c r="I7" s="1"/>
    </row>
    <row r="8" spans="1:10" ht="15.95" customHeight="1" x14ac:dyDescent="0.25">
      <c r="A8" s="4">
        <v>2</v>
      </c>
      <c r="B8" s="1" t="s">
        <v>97</v>
      </c>
      <c r="C8" s="9">
        <v>1.5</v>
      </c>
      <c r="D8" s="9">
        <v>2</v>
      </c>
      <c r="E8" s="9">
        <v>2</v>
      </c>
      <c r="F8" s="10">
        <f>(C8+D8+E8)/3</f>
        <v>1.8333333333333333</v>
      </c>
      <c r="G8" s="4"/>
      <c r="H8" s="4" t="s">
        <v>38</v>
      </c>
      <c r="I8" s="1"/>
    </row>
    <row r="9" spans="1:10" ht="15.95" customHeight="1" x14ac:dyDescent="0.25">
      <c r="A9" s="4">
        <v>3</v>
      </c>
      <c r="B9" s="1" t="s">
        <v>98</v>
      </c>
      <c r="C9" s="9">
        <v>1.5</v>
      </c>
      <c r="D9" s="9">
        <v>2</v>
      </c>
      <c r="E9" s="9">
        <v>2</v>
      </c>
      <c r="F9" s="10">
        <f>(C9+D9+E9)/3</f>
        <v>1.8333333333333333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 t="s">
        <v>99</v>
      </c>
      <c r="C10" s="9">
        <v>1.5</v>
      </c>
      <c r="D10" s="9">
        <v>2</v>
      </c>
      <c r="E10" s="9">
        <v>2</v>
      </c>
      <c r="F10" s="10">
        <f>(C10+D10+E10)/3</f>
        <v>1.8333333333333333</v>
      </c>
      <c r="G10" s="4"/>
      <c r="H10" s="4" t="s">
        <v>38</v>
      </c>
      <c r="I10" s="1"/>
    </row>
    <row r="11" spans="1:10" ht="15.95" customHeight="1" x14ac:dyDescent="0.25">
      <c r="A11" s="4">
        <v>5</v>
      </c>
      <c r="B11" s="1" t="s">
        <v>100</v>
      </c>
      <c r="C11" s="9">
        <v>1.5</v>
      </c>
      <c r="D11" s="9">
        <v>1.5</v>
      </c>
      <c r="E11" s="9">
        <v>2.5</v>
      </c>
      <c r="F11" s="10">
        <f>(C11+D11+E11)/3</f>
        <v>1.8333333333333333</v>
      </c>
      <c r="G11" s="4"/>
      <c r="H11" s="4" t="s">
        <v>38</v>
      </c>
      <c r="I11" s="1"/>
    </row>
    <row r="12" spans="1:10" x14ac:dyDescent="0.25">
      <c r="A12" s="11" t="s">
        <v>44</v>
      </c>
      <c r="F12" s="12">
        <f>IF(COUNTA(F7:F11)=0,"",AVERAGE(F7:F11))</f>
        <v>1.8333333333333333</v>
      </c>
      <c r="G12" s="5">
        <f>IF(F12="","",F12*5)</f>
        <v>9.1666666666666661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101</v>
      </c>
      <c r="C18" s="9">
        <v>1.5</v>
      </c>
      <c r="D18" s="9">
        <v>2</v>
      </c>
      <c r="E18" s="9">
        <v>1.5</v>
      </c>
      <c r="F18" s="10">
        <f>IF(COUNTA(C18:E18)=0,"",(C18+D18+E18)/3)</f>
        <v>1.6666666666666667</v>
      </c>
      <c r="G18" s="4"/>
      <c r="H18" s="4" t="s">
        <v>38</v>
      </c>
      <c r="I18" s="1" t="s">
        <v>102</v>
      </c>
    </row>
    <row r="19" spans="1:10" ht="15.95" customHeight="1" x14ac:dyDescent="0.25">
      <c r="A19" s="4">
        <v>2</v>
      </c>
      <c r="B19" s="1" t="s">
        <v>103</v>
      </c>
      <c r="C19" s="9">
        <v>1</v>
      </c>
      <c r="D19" s="9">
        <v>1.5</v>
      </c>
      <c r="E19" s="9">
        <v>1.5</v>
      </c>
      <c r="F19" s="10">
        <f>IF(COUNTA(C19:E19)=0,"",(C19+D19+E19)/3)</f>
        <v>1.3333333333333333</v>
      </c>
      <c r="G19" s="4"/>
      <c r="H19" s="4" t="s">
        <v>38</v>
      </c>
      <c r="I19" s="1"/>
    </row>
    <row r="20" spans="1:10" ht="15.95" customHeight="1" x14ac:dyDescent="0.25">
      <c r="A20" s="4">
        <v>3</v>
      </c>
      <c r="B20" s="1" t="s">
        <v>104</v>
      </c>
      <c r="C20" s="9">
        <v>1</v>
      </c>
      <c r="D20" s="9">
        <v>2</v>
      </c>
      <c r="E20" s="9">
        <v>2</v>
      </c>
      <c r="F20" s="10">
        <f>IF(COUNTA(C20:E20)=0,"",(C20+D20+E20)/3)</f>
        <v>1.6666666666666667</v>
      </c>
      <c r="G20" s="4"/>
      <c r="H20" s="4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1.5555555555555556</v>
      </c>
      <c r="G21" s="5">
        <f>IF(F21="","",(F21/3.33)*10)</f>
        <v>4.6713380046713384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21.7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30" customHeight="1" x14ac:dyDescent="0.25">
      <c r="A27" s="4">
        <v>1</v>
      </c>
      <c r="B27" s="1" t="s">
        <v>105</v>
      </c>
      <c r="C27" s="9">
        <v>2</v>
      </c>
      <c r="D27" s="9">
        <v>2</v>
      </c>
      <c r="E27" s="9">
        <v>3</v>
      </c>
      <c r="F27" s="10">
        <f>IF(COUNTA(C27:E27)=0,"",(C27+D27+E27)/3)</f>
        <v>2.3333333333333335</v>
      </c>
      <c r="G27" s="4"/>
      <c r="H27" s="4"/>
      <c r="I27" s="1"/>
    </row>
    <row r="28" spans="1:10" ht="30" customHeight="1" x14ac:dyDescent="0.25">
      <c r="A28" s="4">
        <v>2</v>
      </c>
      <c r="B28" s="1" t="s">
        <v>106</v>
      </c>
      <c r="C28" s="9">
        <v>2</v>
      </c>
      <c r="D28" s="9">
        <v>2.5</v>
      </c>
      <c r="E28" s="9">
        <v>2.5</v>
      </c>
      <c r="F28" s="10">
        <f>IF(COUNTA(C28:E28)=0,"",(C28+D28+E28)/3)</f>
        <v>2.3333333333333335</v>
      </c>
      <c r="G28" s="4"/>
      <c r="H28" s="4"/>
      <c r="I28" s="1"/>
    </row>
    <row r="29" spans="1:10" ht="15.95" customHeight="1" x14ac:dyDescent="0.25">
      <c r="A29" s="4">
        <v>3</v>
      </c>
      <c r="B29" s="1" t="s">
        <v>107</v>
      </c>
      <c r="C29" s="9">
        <v>1.5</v>
      </c>
      <c r="D29" s="9">
        <v>1.5</v>
      </c>
      <c r="E29" s="9">
        <v>2</v>
      </c>
      <c r="F29" s="10">
        <f>IF(COUNTA(C29:E29)=0,"",(C29+D29+E29)/3)</f>
        <v>1.6666666666666667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2.1111111111111112</v>
      </c>
      <c r="G30" s="5">
        <f>IF(F30="","",(F30/3.33)*10)</f>
        <v>6.3396730063396731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9.1666666666666661</v>
      </c>
      <c r="C35" s="2">
        <v>20</v>
      </c>
    </row>
    <row r="36" spans="1:5" x14ac:dyDescent="0.25">
      <c r="A36" s="7" t="s">
        <v>66</v>
      </c>
      <c r="B36" s="15">
        <f>G21</f>
        <v>4.6713380046713384</v>
      </c>
      <c r="C36" s="2">
        <v>10</v>
      </c>
    </row>
    <row r="37" spans="1:5" x14ac:dyDescent="0.25">
      <c r="A37" s="7" t="s">
        <v>67</v>
      </c>
      <c r="B37" s="15">
        <f>G30</f>
        <v>6.3396730063396731</v>
      </c>
      <c r="C37" s="2">
        <v>10</v>
      </c>
    </row>
    <row r="38" spans="1:5" x14ac:dyDescent="0.25">
      <c r="A38" s="16" t="s">
        <v>68</v>
      </c>
      <c r="B38" s="17">
        <f>SUM(B35:B37)</f>
        <v>20.177677677677679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5">
    <dataValidation type="list" allowBlank="1" showInputMessage="1" showErrorMessage="1" sqref="H27:H29 H18:H20 H7:H11">
      <formula1>"✔️ Sí,🟡 Parcial,❌ No (no puntua)"</formula1>
    </dataValidation>
    <dataValidation type="decimal" allowBlank="1" showInputMessage="1" showErrorMessage="1" sqref="C7:E11">
      <formula1>0</formula1>
      <formula2>4</formula2>
    </dataValidation>
    <dataValidation type="decimal" allowBlank="1" showInputMessage="1" showErrorMessage="1" sqref="C18:E20 C27:E29">
      <formula1>0</formula1>
      <formula2>3.33</formula2>
    </dataValidation>
    <dataValidation type="decimal" showInputMessage="1" showErrorMessage="1" sqref="C7:E11">
      <formula1>0</formula1>
      <formula2>4</formula2>
    </dataValidation>
    <dataValidation type="decimal" showInputMessage="1" showErrorMessage="1" sqref="C18:E20 C27:E29">
      <formula1>0</formula1>
      <formula2>3.33</formula2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workbookViewId="0">
      <pane ySplit="4" topLeftCell="A5" activePane="bottomLeft" state="frozen"/>
      <selection pane="bottomLeft" activeCell="G13" sqref="G13"/>
    </sheetView>
  </sheetViews>
  <sheetFormatPr baseColWidth="10" defaultColWidth="9.140625" defaultRowHeight="15" x14ac:dyDescent="0.25"/>
  <cols>
    <col min="1" max="6" width="34" style="32" customWidth="1"/>
    <col min="7" max="7" width="23.85546875" style="32" customWidth="1"/>
    <col min="8" max="8" width="17.85546875" style="32" customWidth="1"/>
    <col min="9" max="9" width="25.140625" style="32" customWidth="1"/>
    <col min="10" max="10" width="10.85546875" style="32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108</v>
      </c>
    </row>
    <row r="3" spans="1:10" x14ac:dyDescent="0.25">
      <c r="A3" s="8" t="s">
        <v>109</v>
      </c>
      <c r="B3" s="14" t="s">
        <v>110</v>
      </c>
    </row>
    <row r="5" spans="1:10" x14ac:dyDescent="0.25">
      <c r="A5" s="35" t="s">
        <v>26</v>
      </c>
      <c r="B5" s="34"/>
      <c r="C5" s="34"/>
      <c r="D5" s="34"/>
      <c r="E5" s="34"/>
      <c r="F5" s="34"/>
      <c r="G5" s="34"/>
      <c r="H5" s="34"/>
      <c r="I5" s="34"/>
      <c r="J5" s="34"/>
    </row>
    <row r="6" spans="1:10" ht="33" customHeight="1" x14ac:dyDescent="0.25">
      <c r="A6" s="33" t="s">
        <v>27</v>
      </c>
      <c r="B6" s="34"/>
      <c r="C6" s="1" t="s">
        <v>28</v>
      </c>
      <c r="D6" s="1" t="s">
        <v>29</v>
      </c>
      <c r="E6" s="1" t="s">
        <v>30</v>
      </c>
      <c r="F6" s="2"/>
      <c r="G6" s="2"/>
      <c r="H6" s="2"/>
      <c r="I6" s="2"/>
    </row>
    <row r="7" spans="1:10" ht="30" customHeight="1" x14ac:dyDescent="0.25">
      <c r="A7" s="3" t="s">
        <v>31</v>
      </c>
      <c r="B7" s="3" t="s">
        <v>32</v>
      </c>
      <c r="C7" s="3" t="s">
        <v>33</v>
      </c>
      <c r="D7" s="3" t="s">
        <v>33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7</v>
      </c>
    </row>
    <row r="8" spans="1:10" ht="15.95" customHeight="1" x14ac:dyDescent="0.25">
      <c r="A8" s="4">
        <v>1</v>
      </c>
      <c r="B8" s="1" t="s">
        <v>111</v>
      </c>
      <c r="C8" s="9">
        <v>1.5</v>
      </c>
      <c r="D8" s="9">
        <v>3.5</v>
      </c>
      <c r="E8" s="9">
        <v>3</v>
      </c>
      <c r="F8" s="10">
        <f>(C8+D8+E8)/3</f>
        <v>2.6666666666666665</v>
      </c>
      <c r="G8" s="4"/>
      <c r="H8" s="4" t="s">
        <v>38</v>
      </c>
      <c r="I8" s="1"/>
    </row>
    <row r="9" spans="1:10" ht="15.95" customHeight="1" x14ac:dyDescent="0.25">
      <c r="A9" s="4">
        <v>2</v>
      </c>
      <c r="B9" s="1" t="s">
        <v>112</v>
      </c>
      <c r="C9" s="9">
        <v>3.5</v>
      </c>
      <c r="D9" s="9">
        <v>3</v>
      </c>
      <c r="E9" s="9">
        <v>2.5</v>
      </c>
      <c r="F9" s="10">
        <f>(C9+D9+E9)/3</f>
        <v>3</v>
      </c>
      <c r="G9" s="4"/>
      <c r="H9" s="4" t="s">
        <v>38</v>
      </c>
      <c r="I9" s="1"/>
    </row>
    <row r="10" spans="1:10" ht="15.95" customHeight="1" x14ac:dyDescent="0.25">
      <c r="A10" s="4">
        <v>3</v>
      </c>
      <c r="B10" s="1" t="s">
        <v>113</v>
      </c>
      <c r="C10" s="9">
        <v>2.5</v>
      </c>
      <c r="D10" s="9">
        <v>3</v>
      </c>
      <c r="E10" s="9">
        <v>2</v>
      </c>
      <c r="F10" s="10">
        <f>(C10+D10+E10)/3</f>
        <v>2.5</v>
      </c>
      <c r="G10" s="4"/>
      <c r="H10" s="4" t="s">
        <v>38</v>
      </c>
      <c r="I10" s="1"/>
    </row>
    <row r="11" spans="1:10" ht="15.95" customHeight="1" x14ac:dyDescent="0.25">
      <c r="A11" s="4">
        <v>4</v>
      </c>
      <c r="B11" s="1" t="s">
        <v>114</v>
      </c>
      <c r="C11" s="9">
        <v>4</v>
      </c>
      <c r="D11" s="9">
        <v>4</v>
      </c>
      <c r="E11" s="9">
        <v>4</v>
      </c>
      <c r="F11" s="10">
        <f>(C11+D11+E11)/3</f>
        <v>4</v>
      </c>
      <c r="G11" s="4"/>
      <c r="H11" s="4" t="s">
        <v>38</v>
      </c>
      <c r="I11" s="1"/>
    </row>
    <row r="12" spans="1:10" ht="15.95" customHeight="1" x14ac:dyDescent="0.25">
      <c r="A12" s="4">
        <v>5</v>
      </c>
      <c r="B12" s="1" t="s">
        <v>115</v>
      </c>
      <c r="C12" s="9">
        <v>4</v>
      </c>
      <c r="D12" s="9">
        <v>3.5</v>
      </c>
      <c r="E12" s="9">
        <v>3.5</v>
      </c>
      <c r="F12" s="10">
        <f>(C12+D12+E12)/3</f>
        <v>3.6666666666666665</v>
      </c>
      <c r="G12" s="4"/>
      <c r="H12" s="4" t="s">
        <v>38</v>
      </c>
      <c r="I12" s="1"/>
    </row>
    <row r="13" spans="1:10" x14ac:dyDescent="0.25">
      <c r="A13" s="11" t="s">
        <v>44</v>
      </c>
      <c r="F13" s="12">
        <f>IF(COUNTA(F8:F12)=0,"",AVERAGE(F8:F12))</f>
        <v>3.1666666666666665</v>
      </c>
      <c r="G13" s="5">
        <f>IF(F13="","",F13*5)</f>
        <v>15.833333333333332</v>
      </c>
      <c r="H13" s="2"/>
      <c r="I13" s="2"/>
    </row>
    <row r="16" spans="1:10" x14ac:dyDescent="0.25">
      <c r="A16" s="35" t="s">
        <v>45</v>
      </c>
      <c r="B16" s="34"/>
      <c r="C16" s="34"/>
      <c r="D16" s="34"/>
      <c r="E16" s="34"/>
      <c r="F16" s="34"/>
      <c r="G16" s="34"/>
      <c r="H16" s="34"/>
      <c r="I16" s="34"/>
      <c r="J16" s="34"/>
    </row>
    <row r="17" spans="1:10" ht="63" customHeight="1" x14ac:dyDescent="0.25">
      <c r="A17" s="33" t="s">
        <v>27</v>
      </c>
      <c r="B17" s="34"/>
      <c r="C17" s="1" t="s">
        <v>46</v>
      </c>
      <c r="D17" s="1" t="s">
        <v>47</v>
      </c>
      <c r="E17" s="1" t="s">
        <v>48</v>
      </c>
      <c r="F17" s="2"/>
      <c r="G17" s="2"/>
      <c r="H17" s="2"/>
      <c r="I17" s="2"/>
    </row>
    <row r="18" spans="1:10" ht="30.75" customHeight="1" x14ac:dyDescent="0.25">
      <c r="A18" s="3" t="s">
        <v>31</v>
      </c>
      <c r="B18" s="3" t="s">
        <v>32</v>
      </c>
      <c r="C18" s="3" t="s">
        <v>49</v>
      </c>
      <c r="D18" s="3" t="s">
        <v>49</v>
      </c>
      <c r="E18" s="3" t="s">
        <v>49</v>
      </c>
      <c r="F18" s="3" t="s">
        <v>34</v>
      </c>
      <c r="G18" s="3" t="s">
        <v>35</v>
      </c>
      <c r="H18" s="3"/>
      <c r="I18" s="3" t="s">
        <v>7</v>
      </c>
    </row>
    <row r="19" spans="1:10" ht="15.95" customHeight="1" x14ac:dyDescent="0.25">
      <c r="A19" s="4">
        <v>1</v>
      </c>
      <c r="B19" s="1" t="s">
        <v>116</v>
      </c>
      <c r="C19" s="9">
        <v>3.33</v>
      </c>
      <c r="D19" s="9">
        <v>3.33</v>
      </c>
      <c r="E19" s="9">
        <v>3.33</v>
      </c>
      <c r="F19" s="10">
        <f>IF(COUNTA(C19:E19)=0,"",(C19+D19+E19)/3)</f>
        <v>3.33</v>
      </c>
      <c r="G19" s="4"/>
      <c r="H19" s="4" t="s">
        <v>38</v>
      </c>
      <c r="I19" s="1"/>
    </row>
    <row r="20" spans="1:10" ht="15.95" customHeight="1" x14ac:dyDescent="0.25">
      <c r="A20" s="4">
        <v>2</v>
      </c>
      <c r="B20" s="1" t="s">
        <v>115</v>
      </c>
      <c r="C20" s="9">
        <v>3</v>
      </c>
      <c r="D20" s="9">
        <v>2.5</v>
      </c>
      <c r="E20" s="9">
        <v>3</v>
      </c>
      <c r="F20" s="10">
        <f>IF(COUNTA(C20:E20)=0,"",(C20+D20+E20)/3)</f>
        <v>2.8333333333333335</v>
      </c>
      <c r="G20" s="4"/>
      <c r="H20" s="4" t="s">
        <v>38</v>
      </c>
      <c r="I20" s="1"/>
    </row>
    <row r="21" spans="1:10" ht="15.95" customHeight="1" x14ac:dyDescent="0.25">
      <c r="A21" s="4">
        <v>3</v>
      </c>
      <c r="B21" s="1" t="s">
        <v>117</v>
      </c>
      <c r="C21" s="9">
        <v>3.33</v>
      </c>
      <c r="D21" s="9">
        <v>3.33</v>
      </c>
      <c r="E21" s="9">
        <v>3.33</v>
      </c>
      <c r="F21" s="10">
        <f>IF(COUNTA(C21:E21)=0,"",(C21+D21+E21)/3)</f>
        <v>3.33</v>
      </c>
      <c r="G21" s="4"/>
      <c r="H21" s="4" t="s">
        <v>38</v>
      </c>
      <c r="I21" s="1"/>
    </row>
    <row r="22" spans="1:10" x14ac:dyDescent="0.25">
      <c r="A22" s="11" t="s">
        <v>44</v>
      </c>
      <c r="F22" s="12">
        <f>IF(COUNTA(F19:F21)=0,"",AVERAGE(F19:F21))</f>
        <v>3.1644444444444448</v>
      </c>
      <c r="G22" s="5">
        <f>IF(F22="","",(F22/3.33)*10)</f>
        <v>9.5028361695028369</v>
      </c>
      <c r="H22" s="2"/>
      <c r="I22" s="2"/>
    </row>
    <row r="25" spans="1:10" x14ac:dyDescent="0.25">
      <c r="A25" s="35" t="s">
        <v>54</v>
      </c>
      <c r="B25" s="34"/>
      <c r="C25" s="34"/>
      <c r="D25" s="34"/>
      <c r="E25" s="34"/>
      <c r="F25" s="34"/>
      <c r="G25" s="34"/>
      <c r="H25" s="34"/>
      <c r="I25" s="34"/>
      <c r="J25" s="34"/>
    </row>
    <row r="26" spans="1:10" ht="47.1" customHeight="1" x14ac:dyDescent="0.25">
      <c r="A26" s="33" t="s">
        <v>27</v>
      </c>
      <c r="B26" s="34"/>
      <c r="C26" s="1" t="s">
        <v>55</v>
      </c>
      <c r="D26" s="1" t="s">
        <v>56</v>
      </c>
      <c r="E26" s="1" t="s">
        <v>57</v>
      </c>
      <c r="F26" s="2"/>
      <c r="G26" s="2"/>
      <c r="H26" s="2"/>
      <c r="I26" s="2"/>
    </row>
    <row r="27" spans="1:10" ht="47.1" customHeight="1" x14ac:dyDescent="0.25">
      <c r="A27" s="3" t="s">
        <v>31</v>
      </c>
      <c r="B27" s="3" t="s">
        <v>32</v>
      </c>
      <c r="C27" s="3" t="s">
        <v>118</v>
      </c>
      <c r="D27" s="3" t="s">
        <v>119</v>
      </c>
      <c r="E27" s="3" t="s">
        <v>120</v>
      </c>
      <c r="F27" s="3" t="s">
        <v>34</v>
      </c>
      <c r="G27" s="3" t="s">
        <v>35</v>
      </c>
      <c r="H27" s="3" t="s">
        <v>36</v>
      </c>
      <c r="I27" s="3" t="s">
        <v>7</v>
      </c>
    </row>
    <row r="28" spans="1:10" ht="30" customHeight="1" x14ac:dyDescent="0.25">
      <c r="A28" s="4">
        <v>1</v>
      </c>
      <c r="B28" s="1" t="s">
        <v>121</v>
      </c>
      <c r="C28" s="9">
        <v>2</v>
      </c>
      <c r="D28" s="9">
        <v>2.5</v>
      </c>
      <c r="E28" s="9">
        <v>2.5</v>
      </c>
      <c r="F28" s="10">
        <f>IF(COUNTA(C28:E28)=0,"",(C28+D28+E28)/3)</f>
        <v>2.3333333333333335</v>
      </c>
      <c r="G28" s="4"/>
      <c r="H28" s="4"/>
      <c r="I28" s="1"/>
    </row>
    <row r="29" spans="1:10" ht="30" customHeight="1" x14ac:dyDescent="0.25">
      <c r="A29" s="4">
        <v>2</v>
      </c>
      <c r="B29" s="1" t="s">
        <v>122</v>
      </c>
      <c r="C29" s="9">
        <v>3</v>
      </c>
      <c r="D29" s="9">
        <v>2.5</v>
      </c>
      <c r="E29" s="9">
        <v>3</v>
      </c>
      <c r="F29" s="10">
        <f>IF(COUNTA(C29:E29)=0,"",(C29+D29+E29)/3)</f>
        <v>2.8333333333333335</v>
      </c>
      <c r="G29" s="4"/>
      <c r="H29" s="4"/>
      <c r="I29" s="1"/>
    </row>
    <row r="30" spans="1:10" ht="30" customHeight="1" x14ac:dyDescent="0.25">
      <c r="A30" s="4">
        <v>3</v>
      </c>
      <c r="B30" s="1" t="s">
        <v>123</v>
      </c>
      <c r="C30" s="9">
        <v>2</v>
      </c>
      <c r="D30" s="9">
        <v>2</v>
      </c>
      <c r="E30" s="9">
        <v>2</v>
      </c>
      <c r="F30" s="10">
        <f>IF(COUNTA(C30:E30)=0,"",(C30+D30+E30)/3)</f>
        <v>2</v>
      </c>
      <c r="G30" s="4"/>
      <c r="H30" s="4"/>
      <c r="I30" s="1"/>
    </row>
    <row r="31" spans="1:10" x14ac:dyDescent="0.25">
      <c r="A31" s="11" t="s">
        <v>44</v>
      </c>
      <c r="F31" s="12">
        <f>IF(COUNTA(F28:F30)=0,"",AVERAGE(F28:F30))</f>
        <v>2.3888888888888888</v>
      </c>
      <c r="G31" s="5">
        <f>IF(F31="","",(F31/3.33)*10)</f>
        <v>7.17384050717384</v>
      </c>
      <c r="H31" s="2"/>
      <c r="I31" s="2"/>
    </row>
    <row r="34" spans="1:5" x14ac:dyDescent="0.25">
      <c r="A34" s="35" t="s">
        <v>61</v>
      </c>
      <c r="B34" s="34"/>
      <c r="C34" s="34"/>
      <c r="D34" s="34"/>
      <c r="E34" s="34"/>
    </row>
    <row r="35" spans="1:5" x14ac:dyDescent="0.25">
      <c r="A35" s="6" t="s">
        <v>62</v>
      </c>
      <c r="B35" s="6" t="s">
        <v>63</v>
      </c>
      <c r="C35" s="6" t="s">
        <v>64</v>
      </c>
    </row>
    <row r="36" spans="1:5" x14ac:dyDescent="0.25">
      <c r="A36" s="7" t="s">
        <v>65</v>
      </c>
      <c r="B36" s="15">
        <f>G13</f>
        <v>15.833333333333332</v>
      </c>
      <c r="C36" s="2">
        <v>20</v>
      </c>
    </row>
    <row r="37" spans="1:5" x14ac:dyDescent="0.25">
      <c r="A37" s="7" t="s">
        <v>66</v>
      </c>
      <c r="B37" s="15">
        <f>G22</f>
        <v>9.5028361695028369</v>
      </c>
      <c r="C37" s="2">
        <v>10</v>
      </c>
    </row>
    <row r="38" spans="1:5" x14ac:dyDescent="0.25">
      <c r="A38" s="7" t="s">
        <v>67</v>
      </c>
      <c r="B38" s="15">
        <f>G31</f>
        <v>7.17384050717384</v>
      </c>
      <c r="C38" s="2">
        <v>10</v>
      </c>
    </row>
    <row r="39" spans="1:5" x14ac:dyDescent="0.25">
      <c r="A39" s="16" t="s">
        <v>68</v>
      </c>
      <c r="B39" s="17">
        <f>SUM(B36:B38)</f>
        <v>32.510010010010014</v>
      </c>
      <c r="C39" s="16">
        <v>40</v>
      </c>
    </row>
  </sheetData>
  <mergeCells count="7">
    <mergeCell ref="A26:B26"/>
    <mergeCell ref="A34:E34"/>
    <mergeCell ref="A5:J5"/>
    <mergeCell ref="A6:B6"/>
    <mergeCell ref="A16:J16"/>
    <mergeCell ref="A17:B17"/>
    <mergeCell ref="A25:J25"/>
  </mergeCells>
  <dataValidations count="5">
    <dataValidation type="list" allowBlank="1" showInputMessage="1" showErrorMessage="1" sqref="H28:H30 H8:H12 H19:H21">
      <formula1>"✔️ Sí,🟡 Parcial,❌ No (no puntua)"</formula1>
    </dataValidation>
    <dataValidation type="decimal" allowBlank="1" showInputMessage="1" showErrorMessage="1" sqref="C8:E12">
      <formula1>0</formula1>
      <formula2>4</formula2>
    </dataValidation>
    <dataValidation type="decimal" allowBlank="1" showInputMessage="1" showErrorMessage="1" sqref="C19:E21 C28:E30">
      <formula1>0</formula1>
      <formula2>3.33</formula2>
    </dataValidation>
    <dataValidation type="decimal" showInputMessage="1" showErrorMessage="1" sqref="C8:E12">
      <formula1>0</formula1>
      <formula2>4</formula2>
    </dataValidation>
    <dataValidation type="decimal" showInputMessage="1" showErrorMessage="1" sqref="C19:E21 C28:E30">
      <formula1>0</formula1>
      <formula2>3.33</formula2>
    </dataValidation>
  </dataValidations>
  <pageMargins left="0.75" right="0.75" top="1" bottom="1" header="0.5" footer="0.5"/>
  <pageSetup paperSize="9"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workbookViewId="0">
      <pane ySplit="4" topLeftCell="A5" activePane="bottomLeft" state="frozen"/>
      <selection pane="bottomLeft" activeCell="F7" sqref="F7:G7"/>
    </sheetView>
  </sheetViews>
  <sheetFormatPr baseColWidth="10" defaultColWidth="9.140625" defaultRowHeight="15" x14ac:dyDescent="0.25"/>
  <cols>
    <col min="1" max="5" width="34" style="32" customWidth="1"/>
    <col min="6" max="6" width="25.42578125" style="32" customWidth="1"/>
    <col min="7" max="7" width="14" style="32" customWidth="1"/>
    <col min="8" max="8" width="17.85546875" style="32" customWidth="1"/>
    <col min="9" max="9" width="52.140625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23" t="s">
        <v>124</v>
      </c>
    </row>
    <row r="3" spans="1:10" x14ac:dyDescent="0.25">
      <c r="A3" s="8"/>
      <c r="B3" s="14"/>
    </row>
    <row r="5" spans="1:10" x14ac:dyDescent="0.25">
      <c r="A5" s="35" t="s">
        <v>26</v>
      </c>
      <c r="B5" s="34"/>
      <c r="C5" s="34"/>
      <c r="D5" s="34"/>
      <c r="E5" s="34"/>
      <c r="F5" s="34"/>
      <c r="G5" s="34"/>
      <c r="H5" s="34"/>
      <c r="I5" s="34"/>
      <c r="J5" s="34"/>
    </row>
    <row r="6" spans="1:10" ht="33" customHeight="1" x14ac:dyDescent="0.25">
      <c r="A6" s="33" t="s">
        <v>27</v>
      </c>
      <c r="B6" s="34"/>
      <c r="C6" s="1" t="s">
        <v>28</v>
      </c>
      <c r="D6" s="1" t="s">
        <v>29</v>
      </c>
      <c r="E6" s="1" t="s">
        <v>30</v>
      </c>
      <c r="F6" s="2"/>
      <c r="G6" s="2"/>
      <c r="H6" s="2"/>
      <c r="I6" s="2"/>
    </row>
    <row r="7" spans="1:10" ht="30" customHeight="1" x14ac:dyDescent="0.25">
      <c r="A7" s="3" t="s">
        <v>31</v>
      </c>
      <c r="B7" s="3" t="s">
        <v>32</v>
      </c>
      <c r="C7" s="3" t="s">
        <v>33</v>
      </c>
      <c r="D7" s="3" t="s">
        <v>33</v>
      </c>
      <c r="E7" s="3" t="s">
        <v>33</v>
      </c>
      <c r="F7" s="3" t="s">
        <v>34</v>
      </c>
      <c r="G7" s="3" t="s">
        <v>35</v>
      </c>
      <c r="H7" s="3" t="s">
        <v>36</v>
      </c>
      <c r="I7" s="3" t="s">
        <v>7</v>
      </c>
    </row>
    <row r="8" spans="1:10" ht="15.95" customHeight="1" x14ac:dyDescent="0.25">
      <c r="A8" s="4">
        <v>1</v>
      </c>
      <c r="B8" s="1" t="s">
        <v>125</v>
      </c>
      <c r="C8" s="9">
        <v>1.5</v>
      </c>
      <c r="D8" s="9">
        <v>2</v>
      </c>
      <c r="E8" s="9">
        <v>2</v>
      </c>
      <c r="F8" s="10">
        <f>(C8+D8+E8)/3</f>
        <v>1.8333333333333333</v>
      </c>
      <c r="G8" s="4"/>
      <c r="H8" s="4" t="s">
        <v>38</v>
      </c>
      <c r="I8" s="1"/>
    </row>
    <row r="9" spans="1:10" ht="15.95" customHeight="1" x14ac:dyDescent="0.25">
      <c r="A9" s="4">
        <v>2</v>
      </c>
      <c r="B9" s="1" t="s">
        <v>126</v>
      </c>
      <c r="C9" s="9">
        <v>1</v>
      </c>
      <c r="D9" s="9">
        <v>1</v>
      </c>
      <c r="E9" s="9">
        <v>1</v>
      </c>
      <c r="F9" s="10">
        <f>(C9+D9+E9)/3</f>
        <v>1</v>
      </c>
      <c r="G9" s="4"/>
      <c r="H9" s="4" t="s">
        <v>38</v>
      </c>
      <c r="I9" s="1"/>
    </row>
    <row r="10" spans="1:10" ht="30" customHeight="1" x14ac:dyDescent="0.25">
      <c r="A10" s="4">
        <v>3</v>
      </c>
      <c r="B10" s="1" t="s">
        <v>127</v>
      </c>
      <c r="C10" s="9">
        <v>1.5</v>
      </c>
      <c r="D10" s="9">
        <v>2</v>
      </c>
      <c r="E10" s="9">
        <v>2</v>
      </c>
      <c r="F10" s="10">
        <f>(C10+D10+E10)/3</f>
        <v>1.8333333333333333</v>
      </c>
      <c r="G10" s="4"/>
      <c r="H10" s="4" t="s">
        <v>38</v>
      </c>
      <c r="I10" s="1"/>
    </row>
    <row r="11" spans="1:10" ht="15.95" customHeight="1" x14ac:dyDescent="0.25">
      <c r="A11" s="4">
        <v>4</v>
      </c>
      <c r="B11" s="1" t="s">
        <v>128</v>
      </c>
      <c r="C11" s="9">
        <v>2.5</v>
      </c>
      <c r="D11" s="9">
        <v>3</v>
      </c>
      <c r="E11" s="9">
        <v>3.5</v>
      </c>
      <c r="F11" s="10">
        <f>(C11+D11+E11)/3</f>
        <v>3</v>
      </c>
      <c r="G11" s="4"/>
      <c r="H11" s="4" t="s">
        <v>38</v>
      </c>
      <c r="I11" s="1"/>
    </row>
    <row r="12" spans="1:10" ht="15.95" customHeight="1" x14ac:dyDescent="0.25">
      <c r="A12" s="4">
        <v>5</v>
      </c>
      <c r="B12" s="1" t="s">
        <v>129</v>
      </c>
      <c r="C12" s="9">
        <v>1.5</v>
      </c>
      <c r="D12" s="9">
        <v>2</v>
      </c>
      <c r="E12" s="9">
        <v>2</v>
      </c>
      <c r="F12" s="10">
        <f>(C12+D12+E12)/3</f>
        <v>1.8333333333333333</v>
      </c>
      <c r="G12" s="4"/>
      <c r="H12" s="4" t="s">
        <v>38</v>
      </c>
      <c r="I12" s="1"/>
    </row>
    <row r="13" spans="1:10" x14ac:dyDescent="0.25">
      <c r="A13" s="11" t="s">
        <v>44</v>
      </c>
      <c r="F13" s="12">
        <f>IF(COUNTA(F8:F12)=0,"",AVERAGE(F8:F12))</f>
        <v>1.9</v>
      </c>
      <c r="G13" s="5">
        <f>IF(F13="","",F13*5)</f>
        <v>9.5</v>
      </c>
      <c r="H13" s="2"/>
      <c r="I13" s="2"/>
    </row>
    <row r="16" spans="1:10" ht="59.1" customHeight="1" x14ac:dyDescent="0.25">
      <c r="A16" s="35" t="s">
        <v>45</v>
      </c>
      <c r="B16" s="34"/>
      <c r="C16" s="34"/>
      <c r="D16" s="34"/>
      <c r="E16" s="34"/>
      <c r="F16" s="34"/>
      <c r="G16" s="34"/>
      <c r="H16" s="34"/>
      <c r="I16" s="34"/>
      <c r="J16" s="34"/>
    </row>
    <row r="17" spans="1:10" ht="59.1" customHeight="1" x14ac:dyDescent="0.25">
      <c r="A17" s="33" t="s">
        <v>27</v>
      </c>
      <c r="B17" s="34"/>
      <c r="C17" s="1" t="s">
        <v>46</v>
      </c>
      <c r="D17" s="1" t="s">
        <v>47</v>
      </c>
      <c r="E17" s="1" t="s">
        <v>48</v>
      </c>
      <c r="F17" s="2"/>
      <c r="G17" s="2"/>
      <c r="H17" s="2"/>
      <c r="I17" s="2"/>
    </row>
    <row r="18" spans="1:10" ht="32.25" customHeight="1" x14ac:dyDescent="0.25">
      <c r="A18" s="3" t="s">
        <v>31</v>
      </c>
      <c r="B18" s="3" t="s">
        <v>32</v>
      </c>
      <c r="C18" s="3" t="s">
        <v>49</v>
      </c>
      <c r="D18" s="3" t="s">
        <v>50</v>
      </c>
      <c r="E18" s="3" t="s">
        <v>50</v>
      </c>
      <c r="F18" s="3" t="s">
        <v>34</v>
      </c>
      <c r="G18" s="3" t="s">
        <v>35</v>
      </c>
      <c r="H18" s="3" t="s">
        <v>36</v>
      </c>
      <c r="I18" s="3" t="s">
        <v>7</v>
      </c>
    </row>
    <row r="19" spans="1:10" ht="15.95" customHeight="1" x14ac:dyDescent="0.25">
      <c r="A19" s="4">
        <v>1</v>
      </c>
      <c r="B19" s="1" t="s">
        <v>130</v>
      </c>
      <c r="C19" s="9">
        <v>3</v>
      </c>
      <c r="D19" s="9">
        <v>2.5</v>
      </c>
      <c r="E19" s="9">
        <v>3</v>
      </c>
      <c r="F19" s="10">
        <f>IF(COUNTA(C19:E19)=0,"",(C19+D19+E19)/3)</f>
        <v>2.8333333333333335</v>
      </c>
      <c r="G19" s="4"/>
      <c r="H19" s="4" t="s">
        <v>38</v>
      </c>
      <c r="I19" s="1"/>
    </row>
    <row r="20" spans="1:10" ht="15.95" customHeight="1" x14ac:dyDescent="0.25">
      <c r="A20" s="4">
        <v>2</v>
      </c>
      <c r="B20" s="1" t="s">
        <v>128</v>
      </c>
      <c r="C20" s="9">
        <v>3.33</v>
      </c>
      <c r="D20" s="9">
        <v>3.33</v>
      </c>
      <c r="E20" s="9">
        <v>3.33</v>
      </c>
      <c r="F20" s="10">
        <f>IF(COUNTA(C20:E20)=0,"",(C20+D20+E20)/3)</f>
        <v>3.33</v>
      </c>
      <c r="G20" s="4"/>
      <c r="H20" s="4" t="s">
        <v>38</v>
      </c>
      <c r="I20" s="1"/>
    </row>
    <row r="21" spans="1:10" ht="15.95" customHeight="1" x14ac:dyDescent="0.25">
      <c r="A21" s="4">
        <v>3</v>
      </c>
      <c r="B21" s="1" t="s">
        <v>131</v>
      </c>
      <c r="C21" s="9">
        <v>2</v>
      </c>
      <c r="D21" s="9">
        <v>1.5</v>
      </c>
      <c r="E21" s="9">
        <v>2</v>
      </c>
      <c r="F21" s="10">
        <f>IF(COUNTA(C21:E21)=0,"",(C21+D21+E21)/3)</f>
        <v>1.8333333333333333</v>
      </c>
      <c r="G21" s="4"/>
      <c r="H21" s="4" t="s">
        <v>38</v>
      </c>
      <c r="I21" s="1"/>
    </row>
    <row r="22" spans="1:10" x14ac:dyDescent="0.25">
      <c r="A22" s="11" t="s">
        <v>44</v>
      </c>
      <c r="F22" s="12">
        <f>IF(COUNTA(F19:F21)=0,"",AVERAGE(F19:F21))</f>
        <v>2.6655555555555557</v>
      </c>
      <c r="G22" s="5">
        <f>IF(F22="","",(F22/3.33)*10)</f>
        <v>8.0046713380046715</v>
      </c>
      <c r="H22" s="2"/>
      <c r="I22" s="2"/>
    </row>
    <row r="25" spans="1:10" x14ac:dyDescent="0.25">
      <c r="A25" s="35" t="s">
        <v>54</v>
      </c>
      <c r="B25" s="34"/>
      <c r="C25" s="34"/>
      <c r="D25" s="34"/>
      <c r="E25" s="34"/>
      <c r="F25" s="34"/>
      <c r="G25" s="34"/>
      <c r="H25" s="34"/>
      <c r="I25" s="34"/>
      <c r="J25" s="34"/>
    </row>
    <row r="26" spans="1:10" ht="47.1" customHeight="1" x14ac:dyDescent="0.25">
      <c r="A26" s="33" t="s">
        <v>27</v>
      </c>
      <c r="B26" s="34"/>
      <c r="C26" s="1" t="s">
        <v>55</v>
      </c>
      <c r="D26" s="1" t="s">
        <v>56</v>
      </c>
      <c r="E26" s="1" t="s">
        <v>57</v>
      </c>
      <c r="F26" s="2"/>
      <c r="G26" s="2"/>
      <c r="H26" s="2"/>
      <c r="I26" s="2"/>
    </row>
    <row r="27" spans="1:10" ht="42" customHeight="1" x14ac:dyDescent="0.25">
      <c r="A27" s="3" t="s">
        <v>31</v>
      </c>
      <c r="B27" s="3" t="s">
        <v>32</v>
      </c>
      <c r="C27" s="3" t="s">
        <v>49</v>
      </c>
      <c r="D27" s="3" t="s">
        <v>49</v>
      </c>
      <c r="E27" s="3" t="s">
        <v>49</v>
      </c>
      <c r="F27" s="3" t="s">
        <v>34</v>
      </c>
      <c r="G27" s="3" t="s">
        <v>35</v>
      </c>
      <c r="H27" s="3"/>
      <c r="I27" s="3" t="s">
        <v>7</v>
      </c>
    </row>
    <row r="28" spans="1:10" ht="15.95" customHeight="1" x14ac:dyDescent="0.25">
      <c r="A28" s="4">
        <v>1</v>
      </c>
      <c r="B28" s="1" t="s">
        <v>132</v>
      </c>
      <c r="C28" s="9">
        <v>2</v>
      </c>
      <c r="D28" s="9">
        <v>1.5</v>
      </c>
      <c r="E28" s="9">
        <v>2.5</v>
      </c>
      <c r="F28" s="10">
        <f>IF(COUNTA(C28:E28)=0,"",(C28+D28+E28)/3)</f>
        <v>2</v>
      </c>
      <c r="G28" s="4"/>
      <c r="H28" s="4"/>
      <c r="I28" s="1" t="s">
        <v>133</v>
      </c>
    </row>
    <row r="29" spans="1:10" ht="15.95" customHeight="1" x14ac:dyDescent="0.25">
      <c r="A29" s="4">
        <v>2</v>
      </c>
      <c r="B29" s="1" t="s">
        <v>134</v>
      </c>
      <c r="C29" s="9">
        <v>1</v>
      </c>
      <c r="D29" s="9">
        <v>1.5</v>
      </c>
      <c r="E29" s="9">
        <v>2.5</v>
      </c>
      <c r="F29" s="10">
        <f>IF(COUNTA(C29:E29)=0,"",(C29+D29+E29)/3)</f>
        <v>1.6666666666666667</v>
      </c>
      <c r="G29" s="4"/>
      <c r="H29" s="4"/>
      <c r="I29" s="1"/>
    </row>
    <row r="30" spans="1:10" ht="15.95" customHeight="1" x14ac:dyDescent="0.25">
      <c r="A30" s="4">
        <v>3</v>
      </c>
      <c r="B30" s="1" t="s">
        <v>135</v>
      </c>
      <c r="C30" s="9">
        <v>1</v>
      </c>
      <c r="D30" s="9">
        <v>1.5</v>
      </c>
      <c r="E30" s="9">
        <v>2.5</v>
      </c>
      <c r="F30" s="10">
        <f>IF(COUNTA(C30:E30)=0,"",(C30+D30+E30)/3)</f>
        <v>1.6666666666666667</v>
      </c>
      <c r="G30" s="4"/>
      <c r="H30" s="4"/>
      <c r="I30" s="1"/>
    </row>
    <row r="31" spans="1:10" x14ac:dyDescent="0.25">
      <c r="A31" s="11" t="s">
        <v>44</v>
      </c>
      <c r="F31" s="12">
        <f>IF(COUNTA(F28:F30)=0,"",AVERAGE(F28:F30))</f>
        <v>1.7777777777777779</v>
      </c>
      <c r="G31" s="5">
        <f>IF(F31="","",(F31/3.33)*10)</f>
        <v>5.3386720053386725</v>
      </c>
      <c r="H31" s="2"/>
      <c r="I31" s="2"/>
    </row>
    <row r="34" spans="1:5" x14ac:dyDescent="0.25">
      <c r="A34" s="35" t="s">
        <v>61</v>
      </c>
      <c r="B34" s="34"/>
      <c r="C34" s="34"/>
      <c r="D34" s="34"/>
      <c r="E34" s="34"/>
    </row>
    <row r="35" spans="1:5" x14ac:dyDescent="0.25">
      <c r="A35" s="6" t="s">
        <v>62</v>
      </c>
      <c r="B35" s="6" t="s">
        <v>63</v>
      </c>
      <c r="C35" s="6" t="s">
        <v>64</v>
      </c>
    </row>
    <row r="36" spans="1:5" x14ac:dyDescent="0.25">
      <c r="A36" s="7" t="s">
        <v>65</v>
      </c>
      <c r="B36" s="15">
        <f>G13</f>
        <v>9.5</v>
      </c>
      <c r="C36" s="2">
        <v>20</v>
      </c>
    </row>
    <row r="37" spans="1:5" x14ac:dyDescent="0.25">
      <c r="A37" s="7" t="s">
        <v>66</v>
      </c>
      <c r="B37" s="15">
        <f>G22</f>
        <v>8.0046713380046715</v>
      </c>
      <c r="C37" s="2">
        <v>10</v>
      </c>
    </row>
    <row r="38" spans="1:5" x14ac:dyDescent="0.25">
      <c r="A38" s="7" t="s">
        <v>67</v>
      </c>
      <c r="B38" s="15">
        <f>G31</f>
        <v>5.3386720053386725</v>
      </c>
      <c r="C38" s="2">
        <v>10</v>
      </c>
    </row>
    <row r="39" spans="1:5" x14ac:dyDescent="0.25">
      <c r="A39" s="16" t="s">
        <v>68</v>
      </c>
      <c r="B39" s="17">
        <f>SUM(B36:B38)</f>
        <v>22.843343343343342</v>
      </c>
      <c r="C39" s="16">
        <v>40</v>
      </c>
    </row>
  </sheetData>
  <mergeCells count="7">
    <mergeCell ref="A26:B26"/>
    <mergeCell ref="A34:E34"/>
    <mergeCell ref="A5:J5"/>
    <mergeCell ref="A6:B6"/>
    <mergeCell ref="A16:J16"/>
    <mergeCell ref="A17:B17"/>
    <mergeCell ref="A25:J25"/>
  </mergeCells>
  <dataValidations count="5">
    <dataValidation type="list" allowBlank="1" showInputMessage="1" showErrorMessage="1" sqref="H28:H30 H19:H21 H8:H12">
      <formula1>"✔️ Sí,🟡 Parcial,❌ No (no puntua)"</formula1>
    </dataValidation>
    <dataValidation type="decimal" allowBlank="1" showInputMessage="1" showErrorMessage="1" sqref="C8:E12">
      <formula1>0</formula1>
      <formula2>4</formula2>
    </dataValidation>
    <dataValidation type="decimal" allowBlank="1" showInputMessage="1" showErrorMessage="1" sqref="C19:E21 C28:E30">
      <formula1>0</formula1>
      <formula2>3.33</formula2>
    </dataValidation>
    <dataValidation type="decimal" showInputMessage="1" showErrorMessage="1" sqref="C8:E12">
      <formula1>0</formula1>
      <formula2>4</formula2>
    </dataValidation>
    <dataValidation type="decimal" showInputMessage="1" showErrorMessage="1" sqref="C19:E21 C28:E30">
      <formula1>0</formula1>
      <formula2>3.33</formula2>
    </dataValidation>
  </dataValidations>
  <pageMargins left="0.75" right="0.75" top="1" bottom="1" header="0.5" footer="0.5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opLeftCell="A2" workbookViewId="0">
      <selection activeCell="G12" sqref="G12"/>
    </sheetView>
  </sheetViews>
  <sheetFormatPr baseColWidth="10" defaultColWidth="9.140625" defaultRowHeight="15" x14ac:dyDescent="0.25"/>
  <cols>
    <col min="1" max="5" width="34" style="32" customWidth="1"/>
    <col min="6" max="6" width="24.85546875" style="32" customWidth="1"/>
    <col min="7" max="7" width="14.85546875" style="32" customWidth="1"/>
    <col min="8" max="8" width="17.85546875" style="32" customWidth="1"/>
    <col min="9" max="9" width="23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136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45" customHeight="1" x14ac:dyDescent="0.25">
      <c r="A7" s="4">
        <v>1</v>
      </c>
      <c r="B7" s="1" t="s">
        <v>137</v>
      </c>
      <c r="C7" s="9">
        <v>1.5</v>
      </c>
      <c r="D7" s="9">
        <v>3.5</v>
      </c>
      <c r="E7" s="9">
        <v>3.5</v>
      </c>
      <c r="F7" s="10">
        <f>(C7+D7+E7)/3</f>
        <v>2.8333333333333335</v>
      </c>
      <c r="G7" s="4"/>
      <c r="H7" s="4" t="s">
        <v>38</v>
      </c>
      <c r="I7" s="1"/>
    </row>
    <row r="8" spans="1:10" ht="45" customHeight="1" x14ac:dyDescent="0.25">
      <c r="A8" s="4">
        <v>2</v>
      </c>
      <c r="B8" s="1" t="s">
        <v>138</v>
      </c>
      <c r="C8" s="9">
        <v>4</v>
      </c>
      <c r="D8" s="9">
        <v>4</v>
      </c>
      <c r="E8" s="9">
        <v>4</v>
      </c>
      <c r="F8" s="10">
        <f>(C8+D8+E8)/3</f>
        <v>4</v>
      </c>
      <c r="G8" s="4"/>
      <c r="H8" s="4" t="s">
        <v>38</v>
      </c>
      <c r="I8" s="1"/>
    </row>
    <row r="9" spans="1:10" ht="45" customHeight="1" x14ac:dyDescent="0.25">
      <c r="A9" s="4">
        <v>3</v>
      </c>
      <c r="B9" s="1" t="s">
        <v>139</v>
      </c>
      <c r="C9" s="9">
        <v>1.5</v>
      </c>
      <c r="D9" s="9">
        <v>3.5</v>
      </c>
      <c r="E9" s="9">
        <v>3.5</v>
      </c>
      <c r="F9" s="10">
        <f>(C9+D9+E9)/3</f>
        <v>2.8333333333333335</v>
      </c>
      <c r="G9" s="4"/>
      <c r="H9" s="4" t="s">
        <v>38</v>
      </c>
      <c r="I9" s="1"/>
    </row>
    <row r="10" spans="1:10" ht="45" customHeight="1" x14ac:dyDescent="0.25">
      <c r="A10" s="4">
        <v>4</v>
      </c>
      <c r="B10" s="1" t="s">
        <v>140</v>
      </c>
      <c r="C10" s="9">
        <v>1.5</v>
      </c>
      <c r="D10" s="9">
        <v>3.5</v>
      </c>
      <c r="E10" s="9">
        <v>3.5</v>
      </c>
      <c r="F10" s="10">
        <f>(C10+D10+E10)/3</f>
        <v>2.8333333333333335</v>
      </c>
      <c r="G10" s="4"/>
      <c r="H10" s="4" t="s">
        <v>38</v>
      </c>
      <c r="I10" s="1"/>
    </row>
    <row r="11" spans="1:10" ht="45" customHeight="1" x14ac:dyDescent="0.25">
      <c r="A11" s="4">
        <v>5</v>
      </c>
      <c r="B11" s="1" t="s">
        <v>141</v>
      </c>
      <c r="C11" s="9">
        <v>1.5</v>
      </c>
      <c r="D11" s="9">
        <v>3.5</v>
      </c>
      <c r="E11" s="9">
        <v>3.5</v>
      </c>
      <c r="F11" s="10">
        <f>(C11+D11+E11)/3</f>
        <v>2.8333333333333335</v>
      </c>
      <c r="G11" s="4"/>
      <c r="H11" s="4" t="s">
        <v>38</v>
      </c>
      <c r="I11" s="1"/>
    </row>
    <row r="12" spans="1:10" x14ac:dyDescent="0.25">
      <c r="A12" s="11" t="s">
        <v>44</v>
      </c>
      <c r="F12" s="12">
        <f>IF(COUNTA(F7:F11)=0,"",AVERAGE(F7:F11))</f>
        <v>3.0666666666666673</v>
      </c>
      <c r="G12" s="5">
        <f>IF(F12="","",F12*5)</f>
        <v>15.333333333333336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142</v>
      </c>
      <c r="C18" s="9">
        <v>3</v>
      </c>
      <c r="D18" s="9">
        <v>3</v>
      </c>
      <c r="E18" s="9">
        <v>3</v>
      </c>
      <c r="F18" s="10">
        <f>IF(COUNTA(C18:E18)=0,"",(C18+D18+E18)/3)</f>
        <v>3</v>
      </c>
      <c r="G18" s="4"/>
      <c r="H18" s="4" t="s">
        <v>38</v>
      </c>
      <c r="I18" s="1" t="s">
        <v>143</v>
      </c>
    </row>
    <row r="19" spans="1:10" ht="30" customHeight="1" x14ac:dyDescent="0.25">
      <c r="A19" s="4">
        <v>2</v>
      </c>
      <c r="B19" s="1" t="s">
        <v>144</v>
      </c>
      <c r="C19" s="9">
        <v>3.33</v>
      </c>
      <c r="D19" s="9">
        <v>3.33</v>
      </c>
      <c r="E19" s="9">
        <v>3.33</v>
      </c>
      <c r="F19" s="10">
        <f>IF(COUNTA(C19:E19)=0,"",(C19+D19+E19)/3)</f>
        <v>3.33</v>
      </c>
      <c r="G19" s="4"/>
      <c r="H19" s="4" t="s">
        <v>38</v>
      </c>
      <c r="I19" s="1" t="s">
        <v>143</v>
      </c>
    </row>
    <row r="20" spans="1:10" ht="75" customHeight="1" x14ac:dyDescent="0.25">
      <c r="A20" s="4">
        <v>3</v>
      </c>
      <c r="B20" s="1" t="s">
        <v>145</v>
      </c>
      <c r="C20" s="9">
        <v>3</v>
      </c>
      <c r="D20" s="9">
        <v>3</v>
      </c>
      <c r="E20" s="9">
        <v>3</v>
      </c>
      <c r="F20" s="10">
        <f>IF(COUNTA(C20:E20)=0,"",(C20+D20+E20)/3)</f>
        <v>3</v>
      </c>
      <c r="G20" s="4"/>
      <c r="H20" s="4" t="s">
        <v>38</v>
      </c>
      <c r="I20" s="1" t="s">
        <v>143</v>
      </c>
    </row>
    <row r="21" spans="1:10" x14ac:dyDescent="0.25">
      <c r="A21" s="11" t="s">
        <v>44</v>
      </c>
      <c r="F21" s="12">
        <f>IF(COUNTA(F18:F20)=0,"",AVERAGE(F18:F20))</f>
        <v>3.11</v>
      </c>
      <c r="G21" s="5">
        <f>IF(F21="","",(F21/3.33)*10)</f>
        <v>9.3393393393393396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32.2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30" customHeight="1" x14ac:dyDescent="0.25">
      <c r="A27" s="4">
        <v>1</v>
      </c>
      <c r="B27" s="1" t="s">
        <v>146</v>
      </c>
      <c r="C27" s="9">
        <v>3</v>
      </c>
      <c r="D27" s="9">
        <v>3</v>
      </c>
      <c r="E27" s="9">
        <v>3</v>
      </c>
      <c r="F27" s="10">
        <f>IF(COUNTA(C27:E27)=0,"",(C27+D27+E27)/3)</f>
        <v>3</v>
      </c>
      <c r="G27" s="4"/>
      <c r="H27" s="4"/>
      <c r="I27" s="1" t="s">
        <v>147</v>
      </c>
    </row>
    <row r="28" spans="1:10" ht="30" customHeight="1" x14ac:dyDescent="0.25">
      <c r="A28" s="4">
        <v>2</v>
      </c>
      <c r="B28" s="1" t="s">
        <v>148</v>
      </c>
      <c r="C28" s="9">
        <v>3</v>
      </c>
      <c r="D28" s="9">
        <v>3</v>
      </c>
      <c r="E28" s="9">
        <v>3</v>
      </c>
      <c r="F28" s="10">
        <f>IF(COUNTA(C28:E28)=0,"",(C28+D28+E28)/3)</f>
        <v>3</v>
      </c>
      <c r="G28" s="4"/>
      <c r="H28" s="4"/>
      <c r="I28" s="1" t="s">
        <v>147</v>
      </c>
    </row>
    <row r="29" spans="1:10" ht="30" customHeight="1" x14ac:dyDescent="0.25">
      <c r="A29" s="4">
        <v>3</v>
      </c>
      <c r="B29" s="1" t="s">
        <v>149</v>
      </c>
      <c r="C29" s="9">
        <v>3</v>
      </c>
      <c r="D29" s="9">
        <v>3</v>
      </c>
      <c r="E29" s="9">
        <v>3</v>
      </c>
      <c r="F29" s="10">
        <f>IF(COUNTA(C29:E29)=0,"",(C29+D29+E29)/3)</f>
        <v>3</v>
      </c>
      <c r="G29" s="4"/>
      <c r="H29" s="4"/>
      <c r="I29" s="1" t="s">
        <v>147</v>
      </c>
    </row>
    <row r="30" spans="1:10" x14ac:dyDescent="0.25">
      <c r="A30" s="11" t="s">
        <v>44</v>
      </c>
      <c r="F30" s="12">
        <f>IF(COUNTA(F27:F29)=0,"",AVERAGE(F27:F29))</f>
        <v>3</v>
      </c>
      <c r="G30" s="5">
        <f>IF(F30="","",(F30/3.33)*10)</f>
        <v>9.0090090090090094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15.333333333333336</v>
      </c>
      <c r="C35" s="2">
        <v>20</v>
      </c>
    </row>
    <row r="36" spans="1:5" x14ac:dyDescent="0.25">
      <c r="A36" s="7" t="s">
        <v>66</v>
      </c>
      <c r="B36" s="15">
        <f>G21</f>
        <v>9.3393393393393396</v>
      </c>
      <c r="C36" s="2">
        <v>10</v>
      </c>
    </row>
    <row r="37" spans="1:5" x14ac:dyDescent="0.25">
      <c r="A37" s="7" t="s">
        <v>67</v>
      </c>
      <c r="B37" s="15">
        <f>G30</f>
        <v>9.0090090090090094</v>
      </c>
      <c r="C37" s="2">
        <v>10</v>
      </c>
    </row>
    <row r="38" spans="1:5" x14ac:dyDescent="0.25">
      <c r="A38" s="16" t="s">
        <v>68</v>
      </c>
      <c r="B38" s="17">
        <f>SUM(B35:B37)</f>
        <v>33.681681681681681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4">
    <dataValidation type="decimal" showInputMessage="1" showErrorMessage="1" sqref="C7:E11">
      <formula1>0</formula1>
      <formula2>4</formula2>
    </dataValidation>
    <dataValidation type="decimal" showInputMessage="1" showErrorMessage="1" sqref="C18:E20 C27:E29">
      <formula1>0</formula1>
      <formula2>3.33</formula2>
    </dataValidation>
    <dataValidation type="decimal" allowBlank="1" showInputMessage="1" showErrorMessage="1" sqref="C7:E11">
      <formula1>0</formula1>
      <formula2>4</formula2>
    </dataValidation>
    <dataValidation type="list" allowBlank="1" showInputMessage="1" showErrorMessage="1" sqref="H7:H11 H18:H20">
      <formula1>"✔️ Sí,🟡 Parcial,❌ No (no puntua)"</formula1>
    </dataValidation>
  </dataValidation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G12" sqref="G12"/>
    </sheetView>
  </sheetViews>
  <sheetFormatPr baseColWidth="10" defaultColWidth="9.140625" defaultRowHeight="15" x14ac:dyDescent="0.25"/>
  <cols>
    <col min="1" max="1" width="34" style="32" customWidth="1"/>
    <col min="2" max="2" width="34.85546875" style="32" customWidth="1"/>
    <col min="3" max="5" width="34" style="32" customWidth="1"/>
    <col min="6" max="6" width="25" style="32" customWidth="1"/>
    <col min="7" max="7" width="16.85546875" style="32" customWidth="1"/>
    <col min="8" max="8" width="17.85546875" style="32" customWidth="1"/>
    <col min="9" max="9" width="20" style="32" customWidth="1"/>
    <col min="10" max="10" width="13" style="32" hidden="1" customWidth="1"/>
  </cols>
  <sheetData>
    <row r="1" spans="1:10" x14ac:dyDescent="0.25">
      <c r="A1" s="8" t="s">
        <v>22</v>
      </c>
      <c r="B1" t="s">
        <v>23</v>
      </c>
    </row>
    <row r="2" spans="1:10" x14ac:dyDescent="0.25">
      <c r="A2" s="8" t="s">
        <v>24</v>
      </c>
      <c r="B2" s="14" t="s">
        <v>150</v>
      </c>
    </row>
    <row r="4" spans="1:10" x14ac:dyDescent="0.25">
      <c r="A4" s="35" t="s">
        <v>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 ht="33" customHeight="1" x14ac:dyDescent="0.25">
      <c r="A5" s="33" t="s">
        <v>27</v>
      </c>
      <c r="B5" s="34"/>
      <c r="C5" s="1" t="s">
        <v>28</v>
      </c>
      <c r="D5" s="1" t="s">
        <v>29</v>
      </c>
      <c r="E5" s="1" t="s">
        <v>30</v>
      </c>
      <c r="F5" s="2"/>
      <c r="G5" s="2"/>
      <c r="H5" s="2"/>
      <c r="I5" s="2"/>
    </row>
    <row r="6" spans="1:10" ht="30" customHeight="1" x14ac:dyDescent="0.25">
      <c r="A6" s="3" t="s">
        <v>31</v>
      </c>
      <c r="B6" s="3" t="s">
        <v>32</v>
      </c>
      <c r="C6" s="3" t="s">
        <v>33</v>
      </c>
      <c r="D6" s="3" t="s">
        <v>33</v>
      </c>
      <c r="E6" s="3" t="s">
        <v>33</v>
      </c>
      <c r="F6" s="3" t="s">
        <v>34</v>
      </c>
      <c r="G6" s="3" t="s">
        <v>35</v>
      </c>
      <c r="H6" s="3" t="s">
        <v>36</v>
      </c>
      <c r="I6" s="3" t="s">
        <v>7</v>
      </c>
    </row>
    <row r="7" spans="1:10" ht="15.95" customHeight="1" x14ac:dyDescent="0.25">
      <c r="A7" s="4">
        <v>1</v>
      </c>
      <c r="B7" s="1" t="s">
        <v>151</v>
      </c>
      <c r="C7" s="9">
        <v>4</v>
      </c>
      <c r="D7" s="9">
        <v>3.5</v>
      </c>
      <c r="E7" s="9">
        <v>3</v>
      </c>
      <c r="F7" s="10">
        <f>(C7+D7+E7)/3</f>
        <v>3.5</v>
      </c>
      <c r="G7" s="4"/>
      <c r="H7" s="4" t="s">
        <v>38</v>
      </c>
      <c r="I7" s="1"/>
    </row>
    <row r="8" spans="1:10" ht="15.95" customHeight="1" x14ac:dyDescent="0.25">
      <c r="A8" s="4">
        <v>2</v>
      </c>
      <c r="B8" s="1" t="s">
        <v>152</v>
      </c>
      <c r="C8" s="9">
        <v>3</v>
      </c>
      <c r="D8" s="9">
        <v>4</v>
      </c>
      <c r="E8" s="9">
        <v>4</v>
      </c>
      <c r="F8" s="10">
        <f>(C8+D8+E8)/3</f>
        <v>3.6666666666666665</v>
      </c>
      <c r="G8" s="4"/>
      <c r="H8" s="4" t="s">
        <v>38</v>
      </c>
      <c r="I8" s="1"/>
    </row>
    <row r="9" spans="1:10" ht="15.95" customHeight="1" x14ac:dyDescent="0.25">
      <c r="A9" s="4">
        <v>3</v>
      </c>
      <c r="B9" s="1" t="s">
        <v>153</v>
      </c>
      <c r="C9" s="9">
        <v>2</v>
      </c>
      <c r="D9" s="9">
        <v>1.5</v>
      </c>
      <c r="E9" s="9">
        <v>2</v>
      </c>
      <c r="F9" s="10">
        <f>(C9+D9+E9)/3</f>
        <v>1.8333333333333333</v>
      </c>
      <c r="G9" s="4"/>
      <c r="H9" s="4" t="s">
        <v>38</v>
      </c>
      <c r="I9" s="1"/>
    </row>
    <row r="10" spans="1:10" ht="15.95" customHeight="1" x14ac:dyDescent="0.25">
      <c r="A10" s="4">
        <v>4</v>
      </c>
      <c r="B10" s="1"/>
      <c r="C10" s="9">
        <v>0</v>
      </c>
      <c r="D10" s="9">
        <v>0</v>
      </c>
      <c r="E10" s="9">
        <v>0</v>
      </c>
      <c r="F10" s="10">
        <f>(C10+D10+E10)/3</f>
        <v>0</v>
      </c>
      <c r="G10" s="4"/>
      <c r="H10" s="4" t="s">
        <v>42</v>
      </c>
      <c r="I10" s="1" t="s">
        <v>43</v>
      </c>
    </row>
    <row r="11" spans="1:10" ht="15.95" customHeight="1" x14ac:dyDescent="0.25">
      <c r="A11" s="4">
        <v>5</v>
      </c>
      <c r="B11" s="1"/>
      <c r="C11" s="9">
        <v>0</v>
      </c>
      <c r="D11" s="9">
        <v>0</v>
      </c>
      <c r="E11" s="9">
        <v>0</v>
      </c>
      <c r="F11" s="10">
        <f>(C11+D11+E11)/3</f>
        <v>0</v>
      </c>
      <c r="G11" s="4"/>
      <c r="H11" s="4" t="s">
        <v>42</v>
      </c>
      <c r="I11" s="1" t="s">
        <v>154</v>
      </c>
    </row>
    <row r="12" spans="1:10" x14ac:dyDescent="0.25">
      <c r="A12" s="11" t="s">
        <v>44</v>
      </c>
      <c r="F12" s="12">
        <f>IF(COUNTA(F7:F11)=0,"",AVERAGE(F7:F11))</f>
        <v>1.8</v>
      </c>
      <c r="G12" s="5">
        <f>IF(F12="","",F12*5)</f>
        <v>9</v>
      </c>
      <c r="H12" s="2"/>
      <c r="I12" s="2"/>
    </row>
    <row r="15" spans="1:10" x14ac:dyDescent="0.25">
      <c r="A15" s="35" t="s">
        <v>45</v>
      </c>
      <c r="B15" s="34"/>
      <c r="C15" s="34"/>
      <c r="D15" s="34"/>
      <c r="E15" s="34"/>
      <c r="F15" s="34"/>
      <c r="G15" s="34"/>
      <c r="H15" s="34"/>
      <c r="I15" s="34"/>
      <c r="J15" s="34"/>
    </row>
    <row r="16" spans="1:10" ht="63" customHeight="1" x14ac:dyDescent="0.25">
      <c r="A16" s="33" t="s">
        <v>27</v>
      </c>
      <c r="B16" s="34"/>
      <c r="C16" s="1" t="s">
        <v>46</v>
      </c>
      <c r="D16" s="1" t="s">
        <v>47</v>
      </c>
      <c r="E16" s="1" t="s">
        <v>48</v>
      </c>
      <c r="F16" s="2"/>
      <c r="G16" s="2"/>
      <c r="H16" s="2"/>
      <c r="I16" s="2"/>
    </row>
    <row r="17" spans="1:10" ht="32.25" customHeight="1" x14ac:dyDescent="0.25">
      <c r="A17" s="3" t="s">
        <v>31</v>
      </c>
      <c r="B17" s="3" t="s">
        <v>32</v>
      </c>
      <c r="C17" s="3" t="s">
        <v>49</v>
      </c>
      <c r="D17" s="3" t="s">
        <v>50</v>
      </c>
      <c r="E17" s="3" t="s">
        <v>50</v>
      </c>
      <c r="F17" s="3" t="s">
        <v>34</v>
      </c>
      <c r="G17" s="3" t="s">
        <v>35</v>
      </c>
      <c r="H17" s="3" t="s">
        <v>36</v>
      </c>
      <c r="I17" s="3" t="s">
        <v>7</v>
      </c>
    </row>
    <row r="18" spans="1:10" ht="15.95" customHeight="1" x14ac:dyDescent="0.25">
      <c r="A18" s="4">
        <v>1</v>
      </c>
      <c r="B18" s="1" t="s">
        <v>155</v>
      </c>
      <c r="C18" s="9">
        <v>2</v>
      </c>
      <c r="D18" s="9">
        <v>1.5</v>
      </c>
      <c r="E18" s="9">
        <v>2</v>
      </c>
      <c r="F18" s="10">
        <f>IF(COUNTA(C18:E18)=0,"",(C18+D18+E18)/3)</f>
        <v>1.8333333333333333</v>
      </c>
      <c r="G18" s="4"/>
      <c r="H18" s="4" t="s">
        <v>38</v>
      </c>
      <c r="I18" s="1"/>
    </row>
    <row r="19" spans="1:10" ht="15.95" customHeight="1" x14ac:dyDescent="0.25">
      <c r="A19" s="4">
        <v>2</v>
      </c>
      <c r="B19" s="1" t="s">
        <v>156</v>
      </c>
      <c r="C19" s="9">
        <v>3</v>
      </c>
      <c r="D19" s="9">
        <v>1.5</v>
      </c>
      <c r="E19" s="9">
        <v>3</v>
      </c>
      <c r="F19" s="10">
        <f>IF(COUNTA(C19:E19)=0,"",(C19+D19+E19)/3)</f>
        <v>2.5</v>
      </c>
      <c r="G19" s="4"/>
      <c r="H19" s="4" t="s">
        <v>38</v>
      </c>
      <c r="I19" s="1"/>
    </row>
    <row r="20" spans="1:10" ht="15.95" customHeight="1" x14ac:dyDescent="0.25">
      <c r="A20" s="4">
        <v>3</v>
      </c>
      <c r="B20" s="1" t="s">
        <v>157</v>
      </c>
      <c r="C20" s="9">
        <v>2</v>
      </c>
      <c r="D20" s="9">
        <v>1.5</v>
      </c>
      <c r="E20" s="9">
        <v>2</v>
      </c>
      <c r="F20" s="10">
        <f>IF(COUNTA(C20:E20)=0,"",(C20+D20+E20)/3)</f>
        <v>1.8333333333333333</v>
      </c>
      <c r="G20" s="4"/>
      <c r="H20" s="4" t="s">
        <v>38</v>
      </c>
      <c r="I20" s="1"/>
    </row>
    <row r="21" spans="1:10" x14ac:dyDescent="0.25">
      <c r="A21" s="11" t="s">
        <v>44</v>
      </c>
      <c r="F21" s="12">
        <f>IF(COUNTA(F18:F20)=0,"",AVERAGE(F18:F20))</f>
        <v>2.0555555555555554</v>
      </c>
      <c r="G21" s="5">
        <f>IF(F21="","",(F21/3.33)*10)</f>
        <v>6.1728395061728394</v>
      </c>
      <c r="H21" s="2"/>
      <c r="I21" s="2"/>
    </row>
    <row r="24" spans="1:10" x14ac:dyDescent="0.25">
      <c r="A24" s="35" t="s">
        <v>54</v>
      </c>
      <c r="B24" s="34"/>
      <c r="C24" s="34"/>
      <c r="D24" s="34"/>
      <c r="E24" s="34"/>
      <c r="F24" s="34"/>
      <c r="G24" s="34"/>
      <c r="H24" s="34"/>
      <c r="I24" s="34"/>
      <c r="J24" s="34"/>
    </row>
    <row r="25" spans="1:10" ht="47.1" customHeight="1" x14ac:dyDescent="0.25">
      <c r="A25" s="33" t="s">
        <v>27</v>
      </c>
      <c r="B25" s="34"/>
      <c r="C25" s="1" t="s">
        <v>55</v>
      </c>
      <c r="D25" s="1" t="s">
        <v>56</v>
      </c>
      <c r="E25" s="1" t="s">
        <v>57</v>
      </c>
      <c r="F25" s="2"/>
      <c r="G25" s="2"/>
      <c r="H25" s="2"/>
      <c r="I25" s="2"/>
    </row>
    <row r="26" spans="1:10" ht="34.5" customHeight="1" x14ac:dyDescent="0.25">
      <c r="A26" s="3" t="s">
        <v>31</v>
      </c>
      <c r="B26" s="3" t="s">
        <v>32</v>
      </c>
      <c r="C26" s="3" t="s">
        <v>49</v>
      </c>
      <c r="D26" s="3" t="s">
        <v>49</v>
      </c>
      <c r="E26" s="3" t="s">
        <v>49</v>
      </c>
      <c r="F26" s="3" t="s">
        <v>34</v>
      </c>
      <c r="G26" s="3" t="s">
        <v>35</v>
      </c>
      <c r="H26" s="3"/>
      <c r="I26" s="3" t="s">
        <v>7</v>
      </c>
    </row>
    <row r="27" spans="1:10" ht="30" customHeight="1" x14ac:dyDescent="0.25">
      <c r="A27" s="4">
        <v>1</v>
      </c>
      <c r="B27" s="1" t="s">
        <v>158</v>
      </c>
      <c r="C27" s="9">
        <v>3</v>
      </c>
      <c r="D27" s="9">
        <v>3</v>
      </c>
      <c r="E27" s="9">
        <v>3</v>
      </c>
      <c r="F27" s="10">
        <f>IF(COUNTA(C27:E27)=0,"",(C27+D27+E27)/3)</f>
        <v>3</v>
      </c>
      <c r="G27" s="4"/>
      <c r="H27" s="4"/>
      <c r="I27" s="1"/>
    </row>
    <row r="28" spans="1:10" ht="30" customHeight="1" x14ac:dyDescent="0.25">
      <c r="A28" s="4">
        <v>2</v>
      </c>
      <c r="B28" s="1" t="s">
        <v>159</v>
      </c>
      <c r="C28" s="9">
        <v>2</v>
      </c>
      <c r="D28" s="9">
        <v>2.5</v>
      </c>
      <c r="E28" s="9">
        <v>2</v>
      </c>
      <c r="F28" s="10">
        <f>IF(COUNTA(C28:E28)=0,"",(C28+D28+E28)/3)</f>
        <v>2.1666666666666665</v>
      </c>
      <c r="G28" s="4"/>
      <c r="H28" s="4"/>
      <c r="I28" s="1"/>
    </row>
    <row r="29" spans="1:10" ht="30" customHeight="1" x14ac:dyDescent="0.25">
      <c r="A29" s="4">
        <v>3</v>
      </c>
      <c r="B29" s="1" t="s">
        <v>160</v>
      </c>
      <c r="C29" s="9">
        <v>2</v>
      </c>
      <c r="D29" s="9">
        <v>2</v>
      </c>
      <c r="E29" s="9">
        <v>2</v>
      </c>
      <c r="F29" s="10">
        <f>IF(COUNTA(C29:E29)=0,"",(C29+D29+E29)/3)</f>
        <v>2</v>
      </c>
      <c r="G29" s="4"/>
      <c r="H29" s="4"/>
      <c r="I29" s="1"/>
    </row>
    <row r="30" spans="1:10" x14ac:dyDescent="0.25">
      <c r="A30" s="11" t="s">
        <v>44</v>
      </c>
      <c r="F30" s="12">
        <f>IF(COUNTA(F27:F29)=0,"",AVERAGE(F27:F29))</f>
        <v>2.3888888888888888</v>
      </c>
      <c r="G30" s="5">
        <f>IF(F30="","",(F30/3.33)*10)</f>
        <v>7.17384050717384</v>
      </c>
      <c r="H30" s="2"/>
      <c r="I30" s="2"/>
    </row>
    <row r="33" spans="1:5" x14ac:dyDescent="0.25">
      <c r="A33" s="35" t="s">
        <v>61</v>
      </c>
      <c r="B33" s="34"/>
      <c r="C33" s="34"/>
      <c r="D33" s="34"/>
      <c r="E33" s="34"/>
    </row>
    <row r="34" spans="1:5" x14ac:dyDescent="0.25">
      <c r="A34" s="6" t="s">
        <v>62</v>
      </c>
      <c r="B34" s="6" t="s">
        <v>63</v>
      </c>
      <c r="C34" s="6" t="s">
        <v>64</v>
      </c>
    </row>
    <row r="35" spans="1:5" x14ac:dyDescent="0.25">
      <c r="A35" s="7" t="s">
        <v>65</v>
      </c>
      <c r="B35" s="15">
        <f>G12</f>
        <v>9</v>
      </c>
      <c r="C35" s="2">
        <v>20</v>
      </c>
    </row>
    <row r="36" spans="1:5" x14ac:dyDescent="0.25">
      <c r="A36" s="7" t="s">
        <v>66</v>
      </c>
      <c r="B36" s="15">
        <f>G21</f>
        <v>6.1728395061728394</v>
      </c>
      <c r="C36" s="2">
        <v>10</v>
      </c>
    </row>
    <row r="37" spans="1:5" x14ac:dyDescent="0.25">
      <c r="A37" s="7" t="s">
        <v>67</v>
      </c>
      <c r="B37" s="15">
        <f>G30</f>
        <v>7.17384050717384</v>
      </c>
      <c r="C37" s="2">
        <v>10</v>
      </c>
    </row>
    <row r="38" spans="1:5" x14ac:dyDescent="0.25">
      <c r="A38" s="16" t="s">
        <v>68</v>
      </c>
      <c r="B38" s="17">
        <f>SUM(B35:B37)</f>
        <v>22.346680013346678</v>
      </c>
      <c r="C38" s="16">
        <v>40</v>
      </c>
    </row>
  </sheetData>
  <mergeCells count="7">
    <mergeCell ref="A25:B25"/>
    <mergeCell ref="A33:E33"/>
    <mergeCell ref="A4:J4"/>
    <mergeCell ref="A5:B5"/>
    <mergeCell ref="A15:J15"/>
    <mergeCell ref="A16:B16"/>
    <mergeCell ref="A24:J24"/>
  </mergeCells>
  <dataValidations count="4">
    <dataValidation type="decimal" showInputMessage="1" showErrorMessage="1" sqref="C7:E11">
      <formula1>0</formula1>
      <formula2>4</formula2>
    </dataValidation>
    <dataValidation type="decimal" showInputMessage="1" showErrorMessage="1" sqref="C18:E20 C27:E29">
      <formula1>0</formula1>
      <formula2>3.33</formula2>
    </dataValidation>
    <dataValidation type="list" allowBlank="1" showInputMessage="1" showErrorMessage="1" sqref="H18:H20 H7:H11">
      <formula1>"✔️ Sí,🟡 Parcial,❌ No (no puntua)"</formula1>
    </dataValidation>
    <dataValidation type="decimal" allowBlank="1" showInputMessage="1" showErrorMessage="1" sqref="C7:E11">
      <formula1>0</formula1>
      <formula2>4</formula2>
    </dataValidation>
  </dataValidations>
  <pageMargins left="0.75" right="0.75" top="1" bottom="1" header="0.5" footer="0.5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Xy/uJpBVX2dyZyx9TLR2HZurPl3Zf/l9Q+95celsc6Q=</DigestValue>
    </Reference>
    <Reference Type="http://www.w3.org/2000/09/xmldsig#Object" URI="#idOfficeObject">
      <DigestMethod Algorithm="http://www.w3.org/2001/04/xmlenc#sha256"/>
      <DigestValue>hLlE9ilaYASjz+v5oKQ1s5/jMdMPZGRPumbaaaYst+8=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mGUXuSaY5ThyEh0cZ68cmIS+ThK0HuDeBgetrUkBSTE=</DigestValue>
    </Reference>
  </SignedInfo>
  <SignatureValue>auk5Cs9RP0gP+58HMISl6+YcvxTHcrD0x1BiFRKkaABGOvtMhUEhEymn0EgSQnvn3OduFEf8T/ua
bRp5p6msihTVeQ+vsXG6dU6TxXvA/CWXEKxQlbnlHBn4kJ7rslXmSknNewo+ZMeC1ffVQKQsRPqw
2sxPsStJiQ9oCcL10gUWDlqoTYtg9cGrNkCeu44hvmDTr33xYfO+kNsQ/6xd8fgdQKPsgNqQGsFm
sCboSohtl2togjKIliXIPJJNXC/eKH0SgO46xWmGNE3+eTQ2IkdU4KGEZQOPQv/gG2fvx92iE6R7
6/f0k/VoVJlRYvjwM5kJ7giRf9a2PVlXR+gEjw==</SignatureValue>
  <KeyInfo>
    <X509Data>
      <X509Certificate>MIIHFTCCBf2gAwIBAgIQC6glJHVOOiOnG+z0G1YboDANBgkqhkiG9w0BAQsFADCBiDELMAkGA1UEBhMCRVMxMzAxBgNVBAoMKkNPTlNPUkNJIEFETUlOSVNUUkFDSU8gT0JFUlRBIERFIENBVEFMVU5ZQTEqMCgGA1UECwwhU2VydmVpcyBQw7pibGljcyBkZSBDZXJ0aWZpY2FjacOzMRgwFgYDVQQDDA9FQy1TZWN0b3JQdWJsaWMwHhcNMjMwOTIwMTEzNDMyWhcNMjcwOTIwMTEzNDMxWjCB+TELMAkGA1UEBhMCRVMxGzAZBgNVBAoMEkFqdW50YW1lbnQgZGUgU2FsdDEYMBYGA1UEYQwPVkFURVMtUDE3MTY0MDBFMSowKAYDVQQLDCFUcmViYWxsYWRvciBww7pibGljIGRlIG5pdmVsbCBhbHQxJjAkBgNVBAQMHURJQVogVklMQU5PVkEgLSBETkkgNDA0NDM0NTlZMQ8wDQYDVQQqDAZYQVZJRVIxGDAWBgNVBAUTD0lEQ0VTLTQwNDQzNDU5WTE0MDIGA1UEAwwrWEFWSUVSIERJQVogVklMQU5PVkEgLSBETkkgNDA0NDM0NTlZIChUQ0FUKTCCASIwDQYJKoZIhvcNAQEBBQADggEPADCCAQoCggEBAJi0Xj6jVYwkn45v37sGumaeugIM8l6ejjODx/QkUCeu61ZDVyYSVZxgMkRPD2MTbifZnEE1dDMFansctGzd2OaCnlUEx9cyq+pzbHASNht/tXazbKP9FWarxznas5VR+eBo950K16OPW4xgMsgTsJcoxZouzf7QSyQgGJl3IPcA29LdXCxbxWR8PORfxJeP2cQKEsU8m1XS8cpyWp94MArSlvVx4blDc7qGPKEsTLlXrWJQgbM9ofQefmmGr3GnW54hVewGKk3/HmGCX08GgalLoa+3zv+7bdtdT+OmOJlmP/TuZg4vaRr8rQMkh06NQKiUUEWNnaB1XM9B7wXJbF0CAwEAAaOCAwYwggMCMAwGA1UdEwEB/wQCMAAwHwYDVR0jBBgwFoAURzzeFHe7ak9HkakC/9QG4XPc4tkwdgYIKwYBBQUHAQEEajBoMEEGCCsGAQUFBzAChjVodHRwOi8vd3d3LmNhdGNlcnQuY2F0L2Rlc2NhcnJlZ2EvZWMtc2VjdG9ycHVibGljLmNydDAjBggrBgEFBQcwAYYXaHR0cDovL29jc3AuY2F0Y2VydC5jYXQwSgYDVR0RBEMwQYEUWEFWSUVSLkRJQVpAU0FMVC5DQVSgKQYKKwYBBAGCNxQCA6AbDBlYQVZJRVIuRElBWkBET01TQUxULkxPQ0FMMIHzBgNVHSAEgeswgegwgdoGDCsGAQQB9XgBAwJSAjCByTAxBggrBgEFBQcCARYlaHR0cHM6Ly93d3cuYW9jLmNhdC9DQVRDZXJ0L1JlZ3VsYWNpbzCBkwYIKwYBBQUHAgIwgYYMgYNDZXJ0aWZpY2F0IGVsZWN0csOybmljIGRlIHRyZWJhbGxhZG9yIHDDumJsaWMgZGUgbml2ZWxsIGFsdC4gQWRyZcOnYSBpIE5JRiBkZWwgcHJlc3RhZG9yOiBWaWEgTGFpZXRhbmEgMjYgMDgwMDMgQmFyY2Vsb25hIFEwODAxMTc1QTAJBgcEAIvsQAECMCkGA1UdJQQiMCAGCCsGAQUFBwMCBggrBgEFBQcDBAYKKwYBBAGCNxQCAjB6BggrBgEFBQcBAwRuMGwwCAYGBACORgEBMAsGBgQAjkYBAwIBDzAIBgYEAI5GAQQwEwYGBACORgEGMAkGBwQAjkYBBgEwNAYGBACORgEFMCowKBYiaHR0cHM6Ly93d3cuYW9jLmNhdC9jYXRjZXJ0L3Bkc19lbhMCZW4wQQYDVR0fBDowODA2oDSgMoYwaHR0cDovL2Vwc2NkLmNhdGNlcnQubmV0L2NybC9lYy1zZWN0b3JwdWJsaWMuY3JsMB0GA1UdDgQWBBRfZqcPro0ZOF3BldBq5bYzpWR/OjAOBgNVHQ8BAf8EBAMCBeAwDQYJKoZIhvcNAQELBQADggEBAHzHD5tsduKqAvXmXtjO9BNosd34yaTY+hKHXnBeBx2g96rISjjCJevkyH4DyEqXCfP7+z38jNUgsx5McAtCDtfSuS22mRXytfrei20X8HAsf4moqxdEjDx2PEKXOPndYjEeT231Cm8gBWcTVACJLrL4AJD2IDygVydFX3B452QpCiv596fGIG5N2GYuwQik/uQgVpZZD4ElIQNbN45hpz+67RadrIrxHzLYVurN/fBANyR/n4gO+ZswVS5UX4B3+ccMYiisD5NBUEq0pGi80r5H1Jzg1Xm9TY2FKqgPfvxYxAuDIBbbjC08n+6awS48KihXMBqHpbvezUwf39VsCIY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6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RHv6wvths29Dpm97gH9cbkxvm1Y1+u5BI6UHi+LfgBw=</DigestValue>
      </Reference>
      <Reference URI="/xl/calcChain.xml?ContentType=application/vnd.openxmlformats-officedocument.spreadsheetml.calcChain+xml">
        <DigestMethod Algorithm="http://www.w3.org/2001/04/xmlenc#sha256"/>
        <DigestValue>PoK4BPIh3KjOfOZj3gXI7sCWOoYKHD3T0Eegq2toXT0=</DigestValue>
      </Reference>
      <Reference URI="/xl/sharedStrings.xml?ContentType=application/vnd.openxmlformats-officedocument.spreadsheetml.sharedStrings+xml">
        <DigestMethod Algorithm="http://www.w3.org/2001/04/xmlenc#sha256"/>
        <DigestValue>XcNSXnHqld9FNX2I2ExF/WyE2pYPNyKc1GHsagfykbc=</DigestValue>
      </Reference>
      <Reference URI="/xl/styles.xml?ContentType=application/vnd.openxmlformats-officedocument.spreadsheetml.styles+xml">
        <DigestMethod Algorithm="http://www.w3.org/2001/04/xmlenc#sha256"/>
        <DigestValue>v2GbysRORVV3o/us2BFgsoorU4+fhG+i7ib3ZT84iIM=</DigestValue>
      </Reference>
      <Reference URI="/xl/theme/theme1.xml?ContentType=application/vnd.openxmlformats-officedocument.theme+xml">
        <DigestMethod Algorithm="http://www.w3.org/2001/04/xmlenc#sha256"/>
        <DigestValue>FWE3rC1/rnTgKG30fE0cdeZdXvFFX/dMTUYXau8G/lY=</DigestValue>
      </Reference>
      <Reference URI="/xl/workbook.xml?ContentType=application/vnd.openxmlformats-officedocument.spreadsheetml.sheet.main+xml">
        <DigestMethod Algorithm="http://www.w3.org/2001/04/xmlenc#sha256"/>
        <DigestValue>nfoabK1eUaoMZ5D7ip768uDtGqnt0FMY8bf6rq0zQYU=</DigestValue>
      </Reference>
      <Reference URI="/xl/worksheets/sheet1.xml?ContentType=application/vnd.openxmlformats-officedocument.spreadsheetml.worksheet+xml">
        <DigestMethod Algorithm="http://www.w3.org/2001/04/xmlenc#sha256"/>
        <DigestValue>W7uDNJAC+os98SX/KCyoWess+neAsk7cQBBkaKqPd+g=</DigestValue>
      </Reference>
      <Reference URI="/xl/worksheets/sheet10.xml?ContentType=application/vnd.openxmlformats-officedocument.spreadsheetml.worksheet+xml">
        <DigestMethod Algorithm="http://www.w3.org/2001/04/xmlenc#sha256"/>
        <DigestValue>VxL7q/F391e5oKfc/ZkEFlvc35V2++tyOYthe4kjhm4=</DigestValue>
      </Reference>
      <Reference URI="/xl/worksheets/sheet11.xml?ContentType=application/vnd.openxmlformats-officedocument.spreadsheetml.worksheet+xml">
        <DigestMethod Algorithm="http://www.w3.org/2001/04/xmlenc#sha256"/>
        <DigestValue>ynk5SEKQa4ioR8w/Os3yQ1ef/1Ywrw3kAzAatMIpixw=</DigestValue>
      </Reference>
      <Reference URI="/xl/worksheets/sheet12.xml?ContentType=application/vnd.openxmlformats-officedocument.spreadsheetml.worksheet+xml">
        <DigestMethod Algorithm="http://www.w3.org/2001/04/xmlenc#sha256"/>
        <DigestValue>KTCwmSfxWutgwdd8rW/YMuNhMqsRkvMqOZwZlBB7O84=</DigestValue>
      </Reference>
      <Reference URI="/xl/worksheets/sheet13.xml?ContentType=application/vnd.openxmlformats-officedocument.spreadsheetml.worksheet+xml">
        <DigestMethod Algorithm="http://www.w3.org/2001/04/xmlenc#sha256"/>
        <DigestValue>xHL2nkcmw5z65GCXZicUPaOBoHK2ffGK8lNv89UKWRI=</DigestValue>
      </Reference>
      <Reference URI="/xl/worksheets/sheet14.xml?ContentType=application/vnd.openxmlformats-officedocument.spreadsheetml.worksheet+xml">
        <DigestMethod Algorithm="http://www.w3.org/2001/04/xmlenc#sha256"/>
        <DigestValue>ctgqjA4urjMZlsFq1hgj4Bvi1cm2AKYv/j2xvxNXUds=</DigestValue>
      </Reference>
      <Reference URI="/xl/worksheets/sheet2.xml?ContentType=application/vnd.openxmlformats-officedocument.spreadsheetml.worksheet+xml">
        <DigestMethod Algorithm="http://www.w3.org/2001/04/xmlenc#sha256"/>
        <DigestValue>nK41xzDAQq3w3uCxohovmE+J2d4YJdUikxdwphBRtgM=</DigestValue>
      </Reference>
      <Reference URI="/xl/worksheets/sheet3.xml?ContentType=application/vnd.openxmlformats-officedocument.spreadsheetml.worksheet+xml">
        <DigestMethod Algorithm="http://www.w3.org/2001/04/xmlenc#sha256"/>
        <DigestValue>wm3l+mK2ZGleJXXEIuF3EHTbG7K/nqiNZLf/2l/W7UU=</DigestValue>
      </Reference>
      <Reference URI="/xl/worksheets/sheet4.xml?ContentType=application/vnd.openxmlformats-officedocument.spreadsheetml.worksheet+xml">
        <DigestMethod Algorithm="http://www.w3.org/2001/04/xmlenc#sha256"/>
        <DigestValue>9zhH3St4vxKHIaRYa3yqn6SLzoIpqTRTZfaZ/6npMGg=</DigestValue>
      </Reference>
      <Reference URI="/xl/worksheets/sheet5.xml?ContentType=application/vnd.openxmlformats-officedocument.spreadsheetml.worksheet+xml">
        <DigestMethod Algorithm="http://www.w3.org/2001/04/xmlenc#sha256"/>
        <DigestValue>ali+Q/cXG2NKW8K9z5FhF8+DP1Nm95aeveBs59j2TRw=</DigestValue>
      </Reference>
      <Reference URI="/xl/worksheets/sheet6.xml?ContentType=application/vnd.openxmlformats-officedocument.spreadsheetml.worksheet+xml">
        <DigestMethod Algorithm="http://www.w3.org/2001/04/xmlenc#sha256"/>
        <DigestValue>JKQJSaB+jK1MKX26V91qWOiqdvQ+Pg/AkJfjmY1NC5c=</DigestValue>
      </Reference>
      <Reference URI="/xl/worksheets/sheet7.xml?ContentType=application/vnd.openxmlformats-officedocument.spreadsheetml.worksheet+xml">
        <DigestMethod Algorithm="http://www.w3.org/2001/04/xmlenc#sha256"/>
        <DigestValue>yjN2VmslYeKupCJnTc869oczfEgKIDKid2Lr6FuRU/Q=</DigestValue>
      </Reference>
      <Reference URI="/xl/worksheets/sheet8.xml?ContentType=application/vnd.openxmlformats-officedocument.spreadsheetml.worksheet+xml">
        <DigestMethod Algorithm="http://www.w3.org/2001/04/xmlenc#sha256"/>
        <DigestValue>+XLncxAa2beXV57utM6FOncoAmPgk49H7XTsKMvVklI=</DigestValue>
      </Reference>
      <Reference URI="/xl/worksheets/sheet9.xml?ContentType=application/vnd.openxmlformats-officedocument.spreadsheetml.worksheet+xml">
        <DigestMethod Algorithm="http://www.w3.org/2001/04/xmlenc#sha256"/>
        <DigestValue>dUdRpZs5567TUG/Sz/VWSnuMxbPy8/I7ZseRoGjwDtU=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2026-01-11T17:24:11Z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2026-01-11T17:24:11Z</xd:SigningTime>
          <xd:SigningCertificate>
            <xd:Cert>
              <xd:CertDigest>
                <DigestMethod Algorithm="http://www.w3.org/2001/04/xmlenc#sha256"/>
                <DigestValue>G/k2Uh5agm6wlee/pXDUIzK97n4iIE7XuZreKhPd+8o=</DigestValue>
              </xd:CertDigest>
              <xd:IssuerSerial>
                <X509IssuerName>CN=EC-SectorPublic, OU=Serveis Públics de Certificació, O=CONSORCI ADMINISTRACIO OBERTA DE CATALUNYA, C=ES</X509IssuerName>
                <X509SerialNumber>15494567163541428186817682159835683744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Creó y aprobó este documento</xd:Description>
            </xd:CommitmentTypeId>
            <xd:AllSignedDataObjects/>
          </xd:CommitmentTypeIndication>
        </xd:SignedDataObjectProperties>
      </xd:SignedProperties>
      <xd:UnsignedProperties>
        <xd:UnsignedSignatureProperties>
          <xd:CertificateValues>
            <xd:EncapsulatedX509Certificate>MIIF4zCCBMugAwIBAgIQcbBlOXyOB9JUGpZ/dVk3kjANBgkqhkiG9w0BAQsFADCB8zELMAkGA1UEBhMCRVMxOzA5BgNVBAoTMkFnZW5jaWEgQ2F0YWxhbmEgZGUgQ2VydGlmaWNhY2lvIChOSUYgUS0wODAxMTc2LUkpMSgwJgYDVQQLEx9TZXJ2ZWlzIFB1YmxpY3MgZGUgQ2VydGlmaWNhY2lvMTUwMwYDVQQLEyxWZWdldSBodHRwczovL3d3dy5jYXRjZXJ0Lm5ldC92ZXJhcnJlbCAoYykwMzE1MDMGA1UECxMsSmVyYXJxdWlhIEVudGl0YXRzIGRlIENlcnRpZmljYWNpbyBDYXRhbGFuZXMxDzANBgNVBAMTBkVDLUFDQzAeFw0xNDA5MTgwODIzMjdaFw0zMDA5MTgwODIzMjdaMIGIMQswCQYDVQQGEwJFUzEzMDEGA1UECgwqQ09OU09SQ0kgQURNSU5JU1RSQUNJTyBPQkVSVEEgREUgQ0FUQUxVTllBMSowKAYDVQQLDCFTZXJ2ZWlzIFDDumJsaWNzIGRlIENlcnRpZmljYWNpw7MxGDAWBgNVBAMMD0VDLVNlY3RvclB1YmxpYzCCASIwDQYJKoZIhvcNAQEBBQADggEPADCCAQoCggEBAMuuTjExvPHbEfGJ3MU9RznScEIL86TETwZTO1GZsF1vRrGAJBV3QcXSXp9/r5h7cyq19DKLTiqRtKmnwSDfQCHbtv4mIJWc8mbEZCRwQ2fp1TRV1YGFnUZghLh32PjSrjlcZcTH5rAaS8uGXdITf4Amms9wa+Ax705XFCd52sjiB4qUJtp6hMC7ECCHjWbLw0Akp4vPiPfbhLAxg400869eaMyEdkQsQYxgzyrEE9moNFRV66y3iB8env1QmN/NkMqdKlgy86HP22PrSed4fONGSB2mz/Ti4qfGY1eoroPnm5Q8IiWtvfDaBKi/DW5j+ogUJ7+2w6fMAbVZUsHWo8MCAwEAAaOCAdowggHWMBIGA1UdEwEB/wQIMAYBAf8CAQAwDgYDVR0PAQH/BAQDAgEGMB0GA1UdDgQWBBRHPN4Ud7tqT0eRqQL/1Abhc9zi2TAfBgNVHSMEGDAWgBSgw4tEqjelRb+XgFrR8Xiim+ldjTCB1gYDVR0gBIHOMIHLMIHIBgRVHSAAMIG/MDEGCCsGAQUFBwIBFiVodHRwczovL3d3dy5hb2MuY2F0L0NBVENlcnQvUmVndWxhY2lvMIGJBggrBgEFBQcCAjB9DHtBcXVlc3QgY2VydGlmaWNhdCDDqXMgZW3DqHMgw7puaWNhIGkgZXhjbHVzaXZhbWVudCBhIEVudGl0YXRzIGRlIENlcnRpZmljYWNpw7MuIFZlZ2V1IGh0dHBzOi8vd3d3LmFvYy5jYXQvQ0FUQ2VydC9SZWd1bGFjaW8wMwYIKwYBBQUHAQEEJzAlMCMGCCsGAQUFBzABhhdodHRwOi8vb2NzcC5jYXRjZXJ0LmNhdDBiBgNVHR8EWzBZMFegVaBThidodHRwOi8vZXBzY2QuY2F0Y2VydC5uZXQvY3JsL2VjLWFjYy5jcmyGKGh0dHA6Ly9lcHNjZDIuY2F0Y2VydC5uZXQvY3JsL2VjLWFjYy5jcmwwDQYJKoZIhvcNAQELBQADggEBADMRO0eqGiqUdIFFbxqwKXh+K6rXGJAnfgYI4bABMbbIAZaDklfwXj23BO8JxLPMzgIilTXgswBSZTbTVEujYQfP+lrUjP1ZG2XFPM+vKzsyF4K3s3FyfjdRmj0chun0Flao+gd9nl6j7ySzHspZb1u/i0LSz4/48mY+pTxT1HCVw4zvzm9E9X26uKxn/UikI9B5EECHGChxw5Cx1RSF7THvhEBXfCQ6wsY632uvhi/H4QAkzmOZkh1PVzzehlsK2telJGfAt+xIxLHYvRUOTC5MRpSt2EzqvTjdsC8gKzGvgqYEhZBqrq7VPnbUX9LuF9aeJlZXPsfNRaIkAJW8smo=</xd:EncapsulatedX509Certificate>
            <xd:EncapsulatedX509Certificate>MIIFVjCCBD6gAwIBAgIQ7is969Qh3hSoYqwE893EATANBgkqhkiG9w0BAQUFADCB8zELMAkGA1UEBhMCRVMxOzA5BgNVBAoTMkFnZW5jaWEgQ2F0YWxhbmEgZGUgQ2VydGlmaWNhY2lvIChOSUYgUS0wODAxMTc2LUkpMSgwJgYDVQQLEx9TZXJ2ZWlzIFB1YmxpY3MgZGUgQ2VydGlmaWNhY2lvMTUwMwYDVQQLEyxWZWdldSBodHRwczovL3d3dy5jYXRjZXJ0Lm5ldC92ZXJhcnJlbCAoYykwMzE1MDMGA1UECxMsSmVyYXJxdWlhIEVudGl0YXRzIGRlIENlcnRpZmljYWNpbyBDYXRhbGFuZXMxDzANBgNVBAMTBkVDLUFDQzAeFw0wMzAxMDcyMzAwMDBaFw0zMTAxMDcyMjU5NTlaMIHzMQswCQYDVQQGEwJFUzE7MDkGA1UEChMyQWdlbmNpYSBDYXRhbGFuYSBkZSBDZXJ0aWZpY2FjaW8gKE5JRiBRLTA4MDExNzYtSSkxKDAmBgNVBAsTH1NlcnZlaXMgUHVibGljcyBkZSBDZXJ0aWZpY2FjaW8xNTAzBgNVBAsTLFZlZ2V1IGh0dHBzOi8vd3d3LmNhdGNlcnQubmV0L3ZlcmFycmVsIChjKTAzMTUwMwYDVQQLEyxKZXJhcnF1aWEgRW50aXRhdHMgZGUgQ2VydGlmaWNhY2lvIENhdGFsYW5lczEPMA0GA1UEAxMGRUMtQUNDMIIBIjANBgkqhkiG9w0BAQEFAAOCAQ8AMIIBCgKCAQEAsyLHT+KXQpWIR4NA9h0X84NzJB5R85iKw5K4/0CQBXCHYMkAqbWUZRkiFRfCQ2xmRJoNBD45b6VLeqpjt4pEndljkYRm4CgPukLjbo73FCeTae6RDqNfDrHrZqJyTxIThmV6PttPB/SnCWDaOkKZx7J/sxaVHMf5NLWUhdWZXqBIoH7nF2W4onW4HvPlQn2v7fOKSGRdghST2MDk/7NQcvJ29rNdQlB50JQ+awwAvthrDk4q7D7SzIKiGGUzE3eeml0aE9jD2z3Il3rucO2n5nzbcc8tlGLfbdb1OL4/pYUKGbio2Al1QnDE6u/LDsg0qBIimAy4E5S2S+zw0JDnJwIDAQABo4HjMIHgMB0GA1UdEQQWMBSBEmVjX2FjY0BjYXRjZXJ0Lm5ldDAPBgNVHRMBAf8EBTADAQH/MA4GA1UdDwEB/wQEAwIBBjAdBgNVHQ4EFgQUoMOLRKo3pUW/l4Ba0fF4opvpXY0wfwYDVR0gBHgwdjB0BgsrBgEEAfV4AQMBCjBlMCwGCCsGAQUFBwIBFiBodHRwczovL3d3dy5jYXRjZXJ0Lm5ldC92ZXJhcnJlbDA1BggrBgEFBQcCAjApGidWZWdldSBodHRwczovL3d3dy5jYXRjZXJ0Lm5ldC92ZXJhcnJlbCAwDQYJKoZIhvcNAQEFBQADggEBAKBIW4IB9k1IuDlVNZyAelOZ1Vr/sXE7zDkJlF7W2u++AVtd0x7Y/X1PzaBB4DSTv8vihpw3kpBWHNzrKQXlxJ7HNd+KDM3FIUPpqojlNcAZQmNaAl6kSBg6hW/cnbw/nZzBh7h6YQjpdwt/cKt63dmXLGQehb+8dJahw3oS7AwaboMMPOhyRp/7SNVel+axofjk70YllJyJ22k4vuxcDlbHZVHlUIiIv0LVKz3l+bqeLrPK9HOSAgu+TGbrIP65y7WZf+a2E/rKS03Z7lNGBjvGTq2TWoF+bCpLagVFjPIhpDGQh2xlnJ2lYJU6Un/10asIbvPuW/mIPX64b24D5EI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Resum Valoració Lot 5</vt:lpstr>
      <vt:lpstr>Empresa 1</vt:lpstr>
      <vt:lpstr>Empresa 2</vt:lpstr>
      <vt:lpstr>Empresa 3</vt:lpstr>
      <vt:lpstr>Empresa 4</vt:lpstr>
      <vt:lpstr>Empresa 5</vt:lpstr>
      <vt:lpstr>Empresa 6</vt:lpstr>
      <vt:lpstr>Empresa 7</vt:lpstr>
      <vt:lpstr>Empresa 8</vt:lpstr>
      <vt:lpstr>Empresa 9</vt:lpstr>
      <vt:lpstr>Empresa 9 (2)</vt:lpstr>
      <vt:lpstr>Empresa 10</vt:lpstr>
      <vt:lpstr>Empresa 11</vt:lpstr>
      <vt:lpstr>Empresa 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Xavier Díaz</cp:lastModifiedBy>
  <cp:lastPrinted>2025-12-09T10:42:55Z</cp:lastPrinted>
  <dcterms:created xsi:type="dcterms:W3CDTF">2025-11-05T19:29:18Z</dcterms:created>
  <dcterms:modified xsi:type="dcterms:W3CDTF">2026-01-11T17:23:57Z</dcterms:modified>
</cp:coreProperties>
</file>