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recercaclinicidibaps.sharepoint.com/sites/GestDocCP/Documents compartits/0. ADQUISICIONS/LICITACIONS/FCRB Licita dd 2002/2025/F25.030CH SE seq WES i RNAseq (Mezquita, Laura)/ANNEXOS/"/>
    </mc:Choice>
  </mc:AlternateContent>
  <xr:revisionPtr revIDLastSave="42" documentId="8_{732A31F3-2502-4D6B-9A90-973FDE0EF428}" xr6:coauthVersionLast="47" xr6:coauthVersionMax="47" xr10:uidLastSave="{19976D9A-BD61-4FAF-B228-13108C6D86AD}"/>
  <bookViews>
    <workbookView xWindow="-28920" yWindow="-120" windowWidth="29040" windowHeight="15720" xr2:uid="{00000000-000D-0000-FFFF-FFFF00000000}"/>
  </bookViews>
  <sheets>
    <sheet name="Oferta" sheetId="1" r:id="rId1"/>
  </sheets>
  <definedNames>
    <definedName name="_xlnm.Print_Area" localSheetId="0">Oferta!$B$25:$M$39</definedName>
    <definedName name="_xlnm.Print_Titles" localSheetId="0">Oferta!$26:$26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K37" i="1"/>
  <c r="L37" i="1" s="1"/>
  <c r="I36" i="1"/>
  <c r="J36" i="1" s="1"/>
  <c r="K36" i="1"/>
  <c r="L36" i="1"/>
  <c r="I35" i="1"/>
  <c r="K35" i="1"/>
  <c r="L35" i="1" s="1"/>
  <c r="I34" i="1"/>
  <c r="M34" i="1" s="1"/>
  <c r="J34" i="1"/>
  <c r="K34" i="1"/>
  <c r="L34" i="1" s="1"/>
  <c r="M36" i="1" l="1"/>
  <c r="M35" i="1"/>
  <c r="J35" i="1"/>
  <c r="M37" i="1"/>
  <c r="J37" i="1"/>
  <c r="I39" i="1"/>
  <c r="J39" i="1" s="1"/>
  <c r="K39" i="1"/>
  <c r="L39" i="1" s="1"/>
  <c r="I31" i="1" l="1"/>
  <c r="I32" i="1"/>
  <c r="I33" i="1"/>
  <c r="I38" i="1"/>
  <c r="M39" i="1" l="1"/>
  <c r="J38" i="1"/>
  <c r="M38" i="1"/>
  <c r="K38" i="1"/>
  <c r="L38" i="1" s="1"/>
  <c r="M33" i="1" l="1"/>
  <c r="K33" i="1"/>
  <c r="L33" i="1" s="1"/>
  <c r="J33" i="1"/>
  <c r="J32" i="1"/>
  <c r="M32" i="1"/>
  <c r="K32" i="1"/>
  <c r="L32" i="1" s="1"/>
  <c r="K27" i="1" l="1"/>
  <c r="K28" i="1"/>
  <c r="K29" i="1"/>
  <c r="K30" i="1"/>
  <c r="K31" i="1"/>
  <c r="L28" i="1" l="1"/>
  <c r="L27" i="1"/>
  <c r="L30" i="1"/>
  <c r="L31" i="1"/>
  <c r="L29" i="1"/>
  <c r="I27" i="1"/>
  <c r="I28" i="1"/>
  <c r="M28" i="1" s="1"/>
  <c r="I29" i="1"/>
  <c r="M29" i="1" s="1"/>
  <c r="I30" i="1"/>
  <c r="M30" i="1" s="1"/>
  <c r="M31" i="1"/>
  <c r="M27" i="1" l="1"/>
  <c r="J27" i="1"/>
  <c r="J30" i="1"/>
  <c r="J31" i="1"/>
  <c r="J29" i="1"/>
  <c r="J28" i="1"/>
</calcChain>
</file>

<file path=xl/sharedStrings.xml><?xml version="1.0" encoding="utf-8"?>
<sst xmlns="http://schemas.openxmlformats.org/spreadsheetml/2006/main" count="72" uniqueCount="55">
  <si>
    <t>ANEXO 2.1 PCAP DE OFERTA ECONÓMICA (DE CUMPLIMENTACIÓN OBLIGATORIA)
ANNEX 2.1 PCAP D'OFERTA ECONÒMICA (DE COMPLIMENTACIÓ OBLIGATÒRIA)</t>
  </si>
  <si>
    <t>LICITADOR:</t>
  </si>
  <si>
    <t>DATOS DEL FIRMANTE/DADES DEL SIGNANT:</t>
  </si>
  <si>
    <t>EMPRESA:</t>
  </si>
  <si>
    <t>NOMBRE Y APELLIDOS/NOM I COGNOMS:</t>
  </si>
  <si>
    <t>DIRECCIÓN/ADREÇA:</t>
  </si>
  <si>
    <t xml:space="preserve">DNI: </t>
  </si>
  <si>
    <t>LOCALIDAD/LOCALITAT:</t>
  </si>
  <si>
    <t xml:space="preserve">CÀRREC: </t>
  </si>
  <si>
    <t>NIF:</t>
  </si>
  <si>
    <t>SIGNAT I SEGELLAT:</t>
  </si>
  <si>
    <t>FAX:</t>
  </si>
  <si>
    <t>TELÉFONO/TELÈFON:</t>
  </si>
  <si>
    <t>E-MAIL:</t>
  </si>
  <si>
    <t xml:space="preserve">DATA: </t>
  </si>
  <si>
    <t>OFERTA</t>
  </si>
  <si>
    <t>Lote/Lot</t>
  </si>
  <si>
    <t>Sublote/Sublot</t>
  </si>
  <si>
    <t>Tipo de tejido/Tipus de teixit</t>
  </si>
  <si>
    <t>Denominación artículo/ 
Denominació artícle</t>
  </si>
  <si>
    <t>Unidad de Medida/
Unitat de Mesura</t>
  </si>
  <si>
    <t>Cantidad estimada / 
Quantitat estimada</t>
  </si>
  <si>
    <t>Precio unitario máx./
Preu unitari màx.
(s/IVA)</t>
  </si>
  <si>
    <t xml:space="preserve">% IVA sobre los precios unitarios/% IVA sobre els preus unitaris
</t>
  </si>
  <si>
    <t>Precio unitario máx./
Preu unitari màx.
(IVA incl.)</t>
  </si>
  <si>
    <t>Importe máx.licitación/Import màx.licitació
(s/IVA incl.)</t>
  </si>
  <si>
    <t>Importe IVA/Import IVA</t>
  </si>
  <si>
    <t>Importe máx.licitación/
Import màx.licitació
(IVA incl.)</t>
  </si>
  <si>
    <t>Nombre comercial/ 
Nom comercial</t>
  </si>
  <si>
    <t>Ref.
Fabricante/Fabricant</t>
  </si>
  <si>
    <t>Precio Unitario ofrecido/
Preu Unitari ofertat
(s/IVA)</t>
  </si>
  <si>
    <t xml:space="preserve">% IVA </t>
  </si>
  <si>
    <t>Precio Unitario ofrecido/
Preu Unitari ofertat
(IVA incl.)</t>
  </si>
  <si>
    <t>Importe ofrecido/
Import ofertat
(s/IVA)</t>
  </si>
  <si>
    <t>IMPORTE TOTAL/
IMPORT TOTAL
(IVA incl.)</t>
  </si>
  <si>
    <t>1: Construcción de librerías y secuenciación del exoma completo (WES)/Construcció de lliberies i seqüenciació del exoma complet (WES)</t>
  </si>
  <si>
    <t>Tejido tumoral/Teixit tumoral</t>
  </si>
  <si>
    <t>Sample quality Control (DNA low integrity samples)</t>
  </si>
  <si>
    <t>Muestra/Mostra</t>
  </si>
  <si>
    <t xml:space="preserve">Human Exome Capture (Roche) </t>
  </si>
  <si>
    <t>Library Preparation DNA (for Roche exome capture)</t>
  </si>
  <si>
    <t>Sequencing Gb (2x150, NovaSeq 6000 S4), 200x</t>
  </si>
  <si>
    <t>2: Construcción de librerías y secuenciación del transcriptoma completo (RNA-seq)/Construcció de lliberies i seqüenciació del transcriptoma complet (RNA-seq)</t>
  </si>
  <si>
    <t>Sample Quality Control (RNA)</t>
  </si>
  <si>
    <t>Library Preparation total RNA (stranded)</t>
  </si>
  <si>
    <t>Sequencing Gb (2x150, NovaSeq 6000 S4), 50M PE reads</t>
  </si>
  <si>
    <t>3- Construcción de librerías y secuenciación del exoma completo (WES)/Construcció de lliberies i seqüenciació del exoma complet (WES)</t>
  </si>
  <si>
    <t>Bloos Sample</t>
  </si>
  <si>
    <t>Sample Quality Control (DNA)</t>
  </si>
  <si>
    <t>Sequencing Gb (2x150, NovaSeq 6000 S4), 100x</t>
  </si>
  <si>
    <t xml:space="preserve">    4: Transcriptomica espacial</t>
  </si>
  <si>
    <t>Spatial hematoxylin-eosin staining</t>
  </si>
  <si>
    <t>Xenium characterization panel hm Prime (Spatial, 10x Genomics) (2 slides) (5k)</t>
  </si>
  <si>
    <t>*Annex informatiu dels preus unitaris oferts pel licitador. L'import del contracte equival al pressupost base de licitació i s'executarà en funció de les necessitats de la FRCB-IDIBAPS</t>
  </si>
  <si>
    <t xml:space="preserve">F25.030CH - SERVEIS DE SEQÜENCIACIÓ EN PLATAFORMA ILLUMINA, PER DONAR SUPORT A LES LÍNIES DE RECERCA DEL GRUP "MECA (Environment &amp; Cancer)" DE L'ÀREA DE TUMORS TORÀCICS, EN FUNCIÓ DE LES NECESSITATS, PER A LA FUNDACIÓ DE RECERCA CLÍNIC BARCELONA- INSTITUT D'INVESTIGACIONS BIOMÈDIQUES AUGUST PI I SUNYER (FRCB-IDIBAPS).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</si>
</sst>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#,##0.00\ &quot;€&quot;"/>
  </numFmts>
  <fonts count="13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b/>
      <sz val="7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rgb="FF000000"/>
      <name val="Calibri"/>
      <family val="2"/>
    </font>
    <font>
      <b/>
      <sz val="16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Protection="1"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66" fontId="7" fillId="0" borderId="2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166" fontId="7" fillId="0" borderId="1" xfId="1" applyNumberFormat="1" applyFont="1" applyFill="1" applyBorder="1" applyAlignment="1" applyProtection="1">
      <alignment horizontal="center" vertical="center" wrapText="1"/>
    </xf>
    <xf numFmtId="166" fontId="7" fillId="0" borderId="20" xfId="1" applyNumberFormat="1" applyFont="1" applyFill="1" applyBorder="1" applyAlignment="1" applyProtection="1">
      <alignment horizontal="center" vertical="center" wrapText="1"/>
    </xf>
    <xf numFmtId="3" fontId="3" fillId="0" borderId="0" xfId="1" applyNumberFormat="1" applyFont="1" applyBorder="1" applyAlignment="1" applyProtection="1">
      <alignment horizontal="right" wrapText="1"/>
    </xf>
    <xf numFmtId="166" fontId="3" fillId="0" borderId="0" xfId="1" applyNumberFormat="1" applyFont="1" applyBorder="1" applyAlignment="1" applyProtection="1">
      <alignment horizontal="right" wrapText="1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66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166" fontId="7" fillId="6" borderId="2" xfId="1" applyNumberFormat="1" applyFont="1" applyFill="1" applyBorder="1" applyAlignment="1" applyProtection="1">
      <alignment horizontal="center" vertical="center" wrapText="1"/>
    </xf>
    <xf numFmtId="166" fontId="7" fillId="6" borderId="26" xfId="1" applyNumberFormat="1" applyFont="1" applyFill="1" applyBorder="1" applyAlignment="1" applyProtection="1">
      <alignment horizontal="center" vertical="center" wrapText="1"/>
    </xf>
    <xf numFmtId="166" fontId="7" fillId="0" borderId="30" xfId="1" applyNumberFormat="1" applyFont="1" applyFill="1" applyBorder="1" applyAlignment="1" applyProtection="1">
      <alignment horizontal="center" vertical="center" wrapText="1"/>
    </xf>
    <xf numFmtId="166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33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22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1" applyNumberFormat="1" applyFont="1" applyFill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top"/>
      <protection locked="0"/>
    </xf>
    <xf numFmtId="0" fontId="9" fillId="0" borderId="15" xfId="0" applyFont="1" applyBorder="1" applyAlignment="1" applyProtection="1">
      <alignment horizontal="left" vertical="top"/>
      <protection locked="0"/>
    </xf>
    <xf numFmtId="0" fontId="9" fillId="0" borderId="9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9" fillId="0" borderId="14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12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</xf>
    <xf numFmtId="0" fontId="2" fillId="0" borderId="0" xfId="0" applyFont="1" applyProtection="1"/>
    <xf numFmtId="0" fontId="4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9" fillId="3" borderId="8" xfId="0" applyFont="1" applyFill="1" applyBorder="1" applyAlignment="1" applyProtection="1">
      <alignment vertical="center"/>
    </xf>
    <xf numFmtId="0" fontId="9" fillId="3" borderId="11" xfId="0" applyFont="1" applyFill="1" applyBorder="1" applyAlignment="1" applyProtection="1">
      <alignment vertical="center"/>
    </xf>
    <xf numFmtId="0" fontId="9" fillId="3" borderId="11" xfId="0" applyFont="1" applyFill="1" applyBorder="1" applyAlignment="1" applyProtection="1">
      <alignment horizontal="left" vertical="top" wrapText="1"/>
    </xf>
    <xf numFmtId="0" fontId="9" fillId="3" borderId="11" xfId="0" applyFont="1" applyFill="1" applyBorder="1" applyAlignment="1" applyProtection="1">
      <alignment vertical="top" wrapText="1"/>
    </xf>
    <xf numFmtId="0" fontId="9" fillId="3" borderId="13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center"/>
    </xf>
    <xf numFmtId="166" fontId="2" fillId="0" borderId="0" xfId="0" applyNumberFormat="1" applyFont="1" applyProtection="1"/>
    <xf numFmtId="0" fontId="1" fillId="0" borderId="0" xfId="0" applyFont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166" fontId="4" fillId="0" borderId="0" xfId="0" applyNumberFormat="1" applyFont="1" applyAlignment="1" applyProtection="1">
      <alignment wrapText="1"/>
    </xf>
    <xf numFmtId="0" fontId="4" fillId="4" borderId="27" xfId="0" applyFont="1" applyFill="1" applyBorder="1" applyAlignment="1" applyProtection="1">
      <alignment horizontal="center" vertical="center"/>
    </xf>
    <xf numFmtId="0" fontId="4" fillId="4" borderId="28" xfId="0" applyFont="1" applyFill="1" applyBorder="1" applyAlignment="1" applyProtection="1">
      <alignment horizontal="center" vertical="center"/>
    </xf>
    <xf numFmtId="0" fontId="4" fillId="4" borderId="29" xfId="0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166" fontId="9" fillId="2" borderId="5" xfId="0" applyNumberFormat="1" applyFont="1" applyFill="1" applyBorder="1" applyAlignment="1" applyProtection="1">
      <alignment horizontal="center" vertical="center" wrapText="1"/>
    </xf>
    <xf numFmtId="166" fontId="9" fillId="2" borderId="6" xfId="0" applyNumberFormat="1" applyFont="1" applyFill="1" applyBorder="1" applyAlignment="1" applyProtection="1">
      <alignment horizontal="center" vertical="center" wrapText="1"/>
    </xf>
    <xf numFmtId="166" fontId="9" fillId="4" borderId="16" xfId="0" applyNumberFormat="1" applyFont="1" applyFill="1" applyBorder="1" applyAlignment="1" applyProtection="1">
      <alignment horizontal="center" vertical="center" wrapText="1"/>
    </xf>
    <xf numFmtId="166" fontId="9" fillId="4" borderId="5" xfId="0" applyNumberFormat="1" applyFont="1" applyFill="1" applyBorder="1" applyAlignment="1" applyProtection="1">
      <alignment horizontal="center" vertical="center" wrapText="1"/>
    </xf>
    <xf numFmtId="3" fontId="9" fillId="4" borderId="5" xfId="0" applyNumberFormat="1" applyFont="1" applyFill="1" applyBorder="1" applyAlignment="1" applyProtection="1">
      <alignment horizontal="center" vertical="center" wrapText="1"/>
    </xf>
    <xf numFmtId="166" fontId="9" fillId="5" borderId="5" xfId="0" applyNumberFormat="1" applyFont="1" applyFill="1" applyBorder="1" applyAlignment="1" applyProtection="1">
      <alignment horizontal="center" vertical="center" wrapText="1"/>
    </xf>
    <xf numFmtId="166" fontId="9" fillId="5" borderId="7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4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 wrapText="1"/>
    </xf>
    <xf numFmtId="0" fontId="8" fillId="0" borderId="0" xfId="0" applyFont="1" applyAlignment="1" applyProtection="1">
      <alignment horizontal="center" wrapText="1"/>
    </xf>
    <xf numFmtId="0" fontId="8" fillId="0" borderId="0" xfId="0" applyFont="1" applyAlignment="1" applyProtection="1">
      <alignment wrapText="1"/>
    </xf>
    <xf numFmtId="0" fontId="6" fillId="0" borderId="0" xfId="0" applyFont="1" applyAlignment="1" applyProtection="1">
      <alignment horizontal="center"/>
    </xf>
    <xf numFmtId="166" fontId="6" fillId="0" borderId="0" xfId="0" applyNumberFormat="1" applyFont="1" applyAlignment="1" applyProtection="1">
      <alignment horizontal="center"/>
    </xf>
    <xf numFmtId="3" fontId="3" fillId="0" borderId="21" xfId="0" applyNumberFormat="1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166" fontId="3" fillId="0" borderId="0" xfId="0" applyNumberFormat="1" applyFont="1" applyProtection="1"/>
    <xf numFmtId="0" fontId="9" fillId="3" borderId="9" xfId="0" applyFont="1" applyFill="1" applyBorder="1" applyAlignment="1" applyProtection="1">
      <alignment vertical="top"/>
      <protection locked="0"/>
    </xf>
    <xf numFmtId="0" fontId="9" fillId="3" borderId="9" xfId="0" applyFont="1" applyFill="1" applyBorder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top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top" wrapText="1"/>
      <protection locked="0"/>
    </xf>
    <xf numFmtId="0" fontId="9" fillId="3" borderId="0" xfId="0" applyFont="1" applyFill="1" applyAlignment="1" applyProtection="1">
      <alignment vertical="top"/>
      <protection locked="0"/>
    </xf>
    <xf numFmtId="0" fontId="9" fillId="3" borderId="14" xfId="0" applyFont="1" applyFill="1" applyBorder="1" applyAlignment="1" applyProtection="1">
      <alignment vertical="top"/>
      <protection locked="0"/>
    </xf>
    <xf numFmtId="166" fontId="7" fillId="0" borderId="31" xfId="1" applyNumberFormat="1" applyFont="1" applyFill="1" applyBorder="1" applyAlignment="1" applyProtection="1">
      <alignment horizontal="center" vertical="center" wrapText="1"/>
      <protection locked="0"/>
    </xf>
    <xf numFmtId="166" fontId="7" fillId="0" borderId="32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cid:image001.png@01DC62B1.C99C4F30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450399</xdr:colOff>
      <xdr:row>1</xdr:row>
      <xdr:rowOff>11946</xdr:rowOff>
    </xdr:from>
    <xdr:to>
      <xdr:col>2</xdr:col>
      <xdr:colOff>742951</xdr:colOff>
      <xdr:row>7</xdr:row>
      <xdr:rowOff>78268</xdr:rowOff>
    </xdr:to>
    <xdr:pic>
      <xdr:nvPicPr>
        <xdr:cNvPr id="2" name="Imagen 1" descr="Texto&#10;&#10;Descripción generada automáticamente">
          <a:extLst>
            <a:ext uri="{FF2B5EF4-FFF2-40B4-BE49-F238E27FC236}">
              <a16:creationId xmlns:a16="http://schemas.microsoft.com/office/drawing/2014/main" id="{40072453-7DE2-795D-19A5-A3B4A8C0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006" y="148017"/>
          <a:ext cx="2306409" cy="882751"/>
        </a:xfrm>
        <a:prstGeom prst="rect">
          <a:avLst/>
        </a:prstGeom>
      </xdr:spPr>
    </xdr:pic>
    <xdr:clientData/>
  </xdr:twoCellAnchor>
  <xdr:twoCellAnchor editAs="oneCell">
    <xdr:from>
      <xdr:col>2</xdr:col>
      <xdr:colOff>865565</xdr:colOff>
      <xdr:row>1</xdr:row>
      <xdr:rowOff>43999</xdr:rowOff>
    </xdr:from>
    <xdr:to>
      <xdr:col>2</xdr:col>
      <xdr:colOff>1486606</xdr:colOff>
      <xdr:row>7</xdr:row>
      <xdr:rowOff>50346</xdr:rowOff>
    </xdr:to>
    <xdr:pic>
      <xdr:nvPicPr>
        <xdr:cNvPr id="3" name="Imagen 2" descr="Imagen que contiene nombre de la empresa&#10;&#10;Descripción generada automáticamente">
          <a:extLst>
            <a:ext uri="{FF2B5EF4-FFF2-40B4-BE49-F238E27FC236}">
              <a16:creationId xmlns:a16="http://schemas.microsoft.com/office/drawing/2014/main" id="{6ED7ABF5-905C-0C8D-C017-459B1E30F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4029" y="180070"/>
          <a:ext cx="621041" cy="819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1183821</xdr:colOff>
      <xdr:row>0</xdr:row>
      <xdr:rowOff>125331</xdr:rowOff>
    </xdr:from>
    <xdr:to>
      <xdr:col>21</xdr:col>
      <xdr:colOff>1437823</xdr:colOff>
      <xdr:row>9</xdr:row>
      <xdr:rowOff>105583</xdr:rowOff>
    </xdr:to>
    <xdr:pic>
      <xdr:nvPicPr>
        <xdr:cNvPr id="4" name="Imagen 3" descr="Texto&#10;&#10;Descripción generada automáticamente">
          <a:extLst>
            <a:ext uri="{FF2B5EF4-FFF2-40B4-BE49-F238E27FC236}">
              <a16:creationId xmlns:a16="http://schemas.microsoft.com/office/drawing/2014/main" id="{523F5DE2-248F-EB98-1608-048129EE2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35464" y="125331"/>
          <a:ext cx="1865996" cy="12185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1628774</xdr:colOff>
      <xdr:row>1</xdr:row>
      <xdr:rowOff>96158</xdr:rowOff>
    </xdr:from>
    <xdr:to>
      <xdr:col>4</xdr:col>
      <xdr:colOff>410936</xdr:colOff>
      <xdr:row>7</xdr:row>
      <xdr:rowOff>9895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9F91B9A-10F9-8C2F-509E-EC050C49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7238" y="232229"/>
          <a:ext cx="3289755" cy="726991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1459140</xdr:colOff>
      <xdr:row>1</xdr:row>
      <xdr:rowOff>105681</xdr:rowOff>
    </xdr:from>
    <xdr:to>
      <xdr:col>5</xdr:col>
      <xdr:colOff>114979</xdr:colOff>
      <xdr:row>6</xdr:row>
      <xdr:rowOff>102506</xdr:rowOff>
    </xdr:to>
    <xdr:pic>
      <xdr:nvPicPr>
        <xdr:cNvPr id="6" name="Imagen 5" descr="Imagen que contiene Aplicación&#10;&#10;El contenido generado por IA puede ser incorrecto.">
          <a:extLst>
            <a:ext uri="{FF2B5EF4-FFF2-40B4-BE49-F238E27FC236}">
              <a16:creationId xmlns:a16="http://schemas.microsoft.com/office/drawing/2014/main" id="{26EECDA8-A589-D0FE-B628-128F3F884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7961" y="241752"/>
          <a:ext cx="1377268" cy="6835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56"/>
  <sheetViews>
    <sheetView showGridLines="0" tabSelected="1" topLeftCell="A10" zoomScale="60" zoomScaleNormal="60" zoomScaleSheetLayoutView="100" workbookViewId="0">
      <selection activeCell="N28" sqref="N28"/>
    </sheetView>
  </sheetViews>
  <sheetFormatPr baseColWidth="10" defaultColWidth="11.453125" defaultRowHeight="10.5" x14ac:dyDescent="0.25"/>
  <cols>
    <col min="1" max="1" width="5.7265625" style="39" customWidth="1"/>
    <col min="2" max="2" width="28.7265625" style="39" customWidth="1"/>
    <col min="3" max="3" width="31.7265625" style="47" customWidth="1"/>
    <col min="4" max="4" width="32.54296875" style="47" bestFit="1" customWidth="1"/>
    <col min="5" max="5" width="39" style="47" customWidth="1"/>
    <col min="6" max="6" width="21.7265625" style="47" customWidth="1"/>
    <col min="7" max="7" width="12.81640625" style="47" customWidth="1"/>
    <col min="8" max="8" width="15.54296875" style="47" customWidth="1"/>
    <col min="9" max="9" width="14" style="39" customWidth="1"/>
    <col min="10" max="10" width="26.453125" style="48" customWidth="1"/>
    <col min="11" max="11" width="16.1796875" style="48" customWidth="1"/>
    <col min="12" max="12" width="15" style="48" customWidth="1"/>
    <col min="13" max="13" width="14.7265625" style="48" customWidth="1"/>
    <col min="14" max="14" width="23.7265625" style="39" customWidth="1"/>
    <col min="15" max="15" width="15" style="39" customWidth="1"/>
    <col min="16" max="16" width="12.7265625" style="39" customWidth="1"/>
    <col min="17" max="17" width="18.453125" style="39" customWidth="1"/>
    <col min="18" max="18" width="16.54296875" style="39" customWidth="1"/>
    <col min="19" max="19" width="23.453125" style="39" customWidth="1"/>
    <col min="20" max="20" width="20.7265625" style="39" customWidth="1"/>
    <col min="21" max="21" width="22.54296875" style="39" customWidth="1"/>
    <col min="22" max="22" width="26.81640625" style="39" customWidth="1"/>
    <col min="23" max="16384" width="11.453125" style="39"/>
  </cols>
  <sheetData>
    <row r="1" spans="2:22" x14ac:dyDescent="0.25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2:22" x14ac:dyDescent="0.25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2:22" x14ac:dyDescent="0.25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2:22" x14ac:dyDescent="0.25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2:22" x14ac:dyDescent="0.25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2:22" x14ac:dyDescent="0.25"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</row>
    <row r="7" spans="2:22" x14ac:dyDescent="0.25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</row>
    <row r="8" spans="2:22" x14ac:dyDescent="0.25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spans="2:22" ht="11.15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</row>
    <row r="10" spans="2:22" ht="12.65" customHeight="1" x14ac:dyDescent="0.25">
      <c r="B10" s="40" t="s">
        <v>54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spans="2:22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spans="2:22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spans="2:22" ht="11.1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spans="2:22" ht="11.1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spans="2:22" ht="11.15" customHeight="1" thickBot="1" x14ac:dyDescent="0.3"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</row>
    <row r="16" spans="2:22" ht="14" x14ac:dyDescent="0.3">
      <c r="B16" s="42" t="s">
        <v>1</v>
      </c>
      <c r="C16" s="28"/>
      <c r="D16" s="28"/>
      <c r="E16" s="28"/>
      <c r="F16" s="28"/>
      <c r="G16" s="29"/>
      <c r="H16" s="89" t="s">
        <v>2</v>
      </c>
      <c r="I16" s="89"/>
      <c r="J16" s="90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3"/>
    </row>
    <row r="17" spans="2:22" ht="14" x14ac:dyDescent="0.3">
      <c r="B17" s="43" t="s">
        <v>3</v>
      </c>
      <c r="C17" s="31"/>
      <c r="D17" s="31"/>
      <c r="E17" s="31"/>
      <c r="F17" s="1"/>
      <c r="G17" s="5"/>
      <c r="H17" s="91" t="s">
        <v>4</v>
      </c>
      <c r="I17" s="91"/>
      <c r="J17" s="92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5"/>
    </row>
    <row r="18" spans="2:22" ht="30" customHeight="1" x14ac:dyDescent="0.3">
      <c r="B18" s="43" t="s">
        <v>5</v>
      </c>
      <c r="C18" s="31"/>
      <c r="D18" s="31"/>
      <c r="E18" s="31"/>
      <c r="F18" s="1"/>
      <c r="G18" s="5"/>
      <c r="H18" s="91" t="s">
        <v>6</v>
      </c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5"/>
    </row>
    <row r="19" spans="2:22" ht="31.5" customHeight="1" x14ac:dyDescent="0.3">
      <c r="B19" s="44" t="s">
        <v>7</v>
      </c>
      <c r="C19" s="31"/>
      <c r="D19" s="31"/>
      <c r="E19" s="31"/>
      <c r="F19" s="1"/>
      <c r="G19" s="5"/>
      <c r="H19" s="93" t="s">
        <v>8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7"/>
    </row>
    <row r="20" spans="2:22" ht="14" x14ac:dyDescent="0.3">
      <c r="B20" s="43" t="s">
        <v>9</v>
      </c>
      <c r="C20" s="31"/>
      <c r="D20" s="31"/>
      <c r="E20" s="31"/>
      <c r="F20" s="1"/>
      <c r="G20" s="5"/>
      <c r="H20" s="94" t="s">
        <v>10</v>
      </c>
      <c r="I20" s="9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5"/>
    </row>
    <row r="21" spans="2:22" ht="14" x14ac:dyDescent="0.3">
      <c r="B21" s="43" t="s">
        <v>11</v>
      </c>
      <c r="C21" s="31"/>
      <c r="D21" s="31"/>
      <c r="E21" s="31"/>
      <c r="F21" s="1"/>
      <c r="G21" s="5"/>
      <c r="H21" s="94"/>
      <c r="I21" s="9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5"/>
    </row>
    <row r="22" spans="2:22" ht="33" customHeight="1" x14ac:dyDescent="0.3">
      <c r="B22" s="45" t="s">
        <v>12</v>
      </c>
      <c r="C22" s="31"/>
      <c r="D22" s="31"/>
      <c r="E22" s="31"/>
      <c r="F22" s="1"/>
      <c r="G22" s="5"/>
      <c r="H22" s="94"/>
      <c r="I22" s="9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5"/>
    </row>
    <row r="23" spans="2:22" ht="16" customHeight="1" thickBot="1" x14ac:dyDescent="0.35">
      <c r="B23" s="46" t="s">
        <v>13</v>
      </c>
      <c r="C23" s="30"/>
      <c r="D23" s="30"/>
      <c r="E23" s="30"/>
      <c r="F23" s="6"/>
      <c r="G23" s="7"/>
      <c r="H23" s="95" t="s">
        <v>14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7"/>
    </row>
    <row r="24" spans="2:22" ht="11" thickBot="1" x14ac:dyDescent="0.3"/>
    <row r="25" spans="2:22" s="50" customFormat="1" ht="17.25" customHeight="1" thickBot="1" x14ac:dyDescent="0.45">
      <c r="B25" s="49"/>
      <c r="C25" s="49"/>
      <c r="D25" s="49"/>
      <c r="E25" s="49"/>
      <c r="F25" s="49"/>
      <c r="H25" s="51"/>
      <c r="J25" s="52"/>
      <c r="K25" s="52"/>
      <c r="L25" s="52"/>
      <c r="M25" s="52"/>
      <c r="N25" s="53" t="s">
        <v>15</v>
      </c>
      <c r="O25" s="54"/>
      <c r="P25" s="54"/>
      <c r="Q25" s="54"/>
      <c r="R25" s="54"/>
      <c r="S25" s="54"/>
      <c r="T25" s="54"/>
      <c r="U25" s="55"/>
      <c r="V25" s="56"/>
    </row>
    <row r="26" spans="2:22" s="56" customFormat="1" ht="103" customHeight="1" thickBot="1" x14ac:dyDescent="0.25">
      <c r="B26" s="57" t="s">
        <v>16</v>
      </c>
      <c r="C26" s="58" t="s">
        <v>17</v>
      </c>
      <c r="D26" s="59" t="s">
        <v>18</v>
      </c>
      <c r="E26" s="59" t="s">
        <v>19</v>
      </c>
      <c r="F26" s="59" t="s">
        <v>20</v>
      </c>
      <c r="G26" s="60" t="s">
        <v>21</v>
      </c>
      <c r="H26" s="61" t="s">
        <v>22</v>
      </c>
      <c r="I26" s="61" t="s">
        <v>23</v>
      </c>
      <c r="J26" s="61" t="s">
        <v>24</v>
      </c>
      <c r="K26" s="61" t="s">
        <v>25</v>
      </c>
      <c r="L26" s="61" t="s">
        <v>26</v>
      </c>
      <c r="M26" s="62" t="s">
        <v>27</v>
      </c>
      <c r="N26" s="63" t="s">
        <v>28</v>
      </c>
      <c r="O26" s="64" t="s">
        <v>29</v>
      </c>
      <c r="P26" s="64" t="s">
        <v>30</v>
      </c>
      <c r="Q26" s="65" t="s">
        <v>31</v>
      </c>
      <c r="R26" s="64" t="s">
        <v>32</v>
      </c>
      <c r="S26" s="66" t="s">
        <v>33</v>
      </c>
      <c r="T26" s="66" t="s">
        <v>26</v>
      </c>
      <c r="U26" s="67" t="s">
        <v>34</v>
      </c>
    </row>
    <row r="27" spans="2:22" ht="45" customHeight="1" x14ac:dyDescent="0.25">
      <c r="B27" s="68">
        <v>1</v>
      </c>
      <c r="C27" s="69" t="s">
        <v>35</v>
      </c>
      <c r="D27" s="70" t="s">
        <v>36</v>
      </c>
      <c r="E27" s="71" t="s">
        <v>37</v>
      </c>
      <c r="F27" s="72" t="s">
        <v>38</v>
      </c>
      <c r="G27" s="23">
        <v>250</v>
      </c>
      <c r="H27" s="8">
        <v>28</v>
      </c>
      <c r="I27" s="3">
        <f t="shared" ref="I27:I39" si="0">H27*0.21</f>
        <v>5.88</v>
      </c>
      <c r="J27" s="3">
        <f>SUM(H27:I27)</f>
        <v>33.880000000000003</v>
      </c>
      <c r="K27" s="3">
        <f>H27*G27</f>
        <v>7000</v>
      </c>
      <c r="L27" s="3">
        <f>K27*0.21</f>
        <v>1470</v>
      </c>
      <c r="M27" s="19">
        <f t="shared" ref="M27:M32" si="1">(H27+I27)*G27</f>
        <v>8470</v>
      </c>
      <c r="N27" s="15"/>
      <c r="O27" s="2"/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20">
        <v>0</v>
      </c>
    </row>
    <row r="28" spans="2:22" ht="45" customHeight="1" x14ac:dyDescent="0.25">
      <c r="B28" s="73"/>
      <c r="C28" s="74"/>
      <c r="D28" s="75"/>
      <c r="E28" s="76" t="s">
        <v>39</v>
      </c>
      <c r="F28" s="72" t="s">
        <v>38</v>
      </c>
      <c r="G28" s="23">
        <v>250</v>
      </c>
      <c r="H28" s="9">
        <v>147</v>
      </c>
      <c r="I28" s="3">
        <f t="shared" si="0"/>
        <v>30.869999999999997</v>
      </c>
      <c r="J28" s="3">
        <f t="shared" ref="J28:J32" si="2">SUM(H28:I28)</f>
        <v>177.87</v>
      </c>
      <c r="K28" s="3">
        <f>H28*G28</f>
        <v>36750</v>
      </c>
      <c r="L28" s="3">
        <f t="shared" ref="L28:L32" si="3">K28*0.21</f>
        <v>7717.5</v>
      </c>
      <c r="M28" s="19">
        <f t="shared" si="1"/>
        <v>44467.5</v>
      </c>
      <c r="N28" s="12"/>
      <c r="O28" s="4"/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20">
        <v>0</v>
      </c>
    </row>
    <row r="29" spans="2:22" ht="45" customHeight="1" x14ac:dyDescent="0.25">
      <c r="B29" s="73"/>
      <c r="C29" s="74"/>
      <c r="D29" s="75"/>
      <c r="E29" s="76" t="s">
        <v>40</v>
      </c>
      <c r="F29" s="72" t="s">
        <v>38</v>
      </c>
      <c r="G29" s="23">
        <v>250</v>
      </c>
      <c r="H29" s="9">
        <v>55.5</v>
      </c>
      <c r="I29" s="3">
        <f t="shared" si="0"/>
        <v>11.654999999999999</v>
      </c>
      <c r="J29" s="3">
        <f t="shared" si="2"/>
        <v>67.155000000000001</v>
      </c>
      <c r="K29" s="3">
        <f t="shared" ref="K29:K32" si="4">H29*G29</f>
        <v>13875</v>
      </c>
      <c r="L29" s="3">
        <f t="shared" si="3"/>
        <v>2913.75</v>
      </c>
      <c r="M29" s="19">
        <f t="shared" si="1"/>
        <v>16788.75</v>
      </c>
      <c r="N29" s="12"/>
      <c r="O29" s="4"/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20">
        <v>0</v>
      </c>
    </row>
    <row r="30" spans="2:22" ht="45" customHeight="1" x14ac:dyDescent="0.25">
      <c r="B30" s="73"/>
      <c r="C30" s="74"/>
      <c r="D30" s="68"/>
      <c r="E30" s="76" t="s">
        <v>41</v>
      </c>
      <c r="F30" s="72" t="s">
        <v>38</v>
      </c>
      <c r="G30" s="23">
        <v>250</v>
      </c>
      <c r="H30" s="9">
        <v>195</v>
      </c>
      <c r="I30" s="3">
        <f t="shared" si="0"/>
        <v>40.949999999999996</v>
      </c>
      <c r="J30" s="3">
        <f t="shared" si="2"/>
        <v>235.95</v>
      </c>
      <c r="K30" s="3">
        <f t="shared" si="4"/>
        <v>48750</v>
      </c>
      <c r="L30" s="3">
        <f t="shared" si="3"/>
        <v>10237.5</v>
      </c>
      <c r="M30" s="19">
        <f t="shared" si="1"/>
        <v>58987.5</v>
      </c>
      <c r="N30" s="12"/>
      <c r="O30" s="4"/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20">
        <v>0</v>
      </c>
    </row>
    <row r="31" spans="2:22" ht="54.65" customHeight="1" x14ac:dyDescent="0.25">
      <c r="B31" s="73"/>
      <c r="C31" s="77" t="s">
        <v>42</v>
      </c>
      <c r="D31" s="78" t="s">
        <v>36</v>
      </c>
      <c r="E31" s="76" t="s">
        <v>43</v>
      </c>
      <c r="F31" s="72" t="s">
        <v>38</v>
      </c>
      <c r="G31" s="23">
        <v>250</v>
      </c>
      <c r="H31" s="18">
        <v>8</v>
      </c>
      <c r="I31" s="3">
        <f t="shared" si="0"/>
        <v>1.68</v>
      </c>
      <c r="J31" s="3">
        <f t="shared" si="2"/>
        <v>9.68</v>
      </c>
      <c r="K31" s="3">
        <f t="shared" si="4"/>
        <v>2000</v>
      </c>
      <c r="L31" s="3">
        <f t="shared" si="3"/>
        <v>420</v>
      </c>
      <c r="M31" s="19">
        <f t="shared" si="1"/>
        <v>2420</v>
      </c>
      <c r="N31" s="12"/>
      <c r="O31" s="13"/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20">
        <v>0</v>
      </c>
    </row>
    <row r="32" spans="2:22" ht="54.65" customHeight="1" x14ac:dyDescent="0.25">
      <c r="B32" s="73"/>
      <c r="C32" s="79"/>
      <c r="D32" s="75"/>
      <c r="E32" s="76" t="s">
        <v>44</v>
      </c>
      <c r="F32" s="72" t="s">
        <v>38</v>
      </c>
      <c r="G32" s="23">
        <v>250</v>
      </c>
      <c r="H32" s="17">
        <v>111</v>
      </c>
      <c r="I32" s="3">
        <f t="shared" si="0"/>
        <v>23.31</v>
      </c>
      <c r="J32" s="3">
        <f t="shared" si="2"/>
        <v>134.31</v>
      </c>
      <c r="K32" s="3">
        <f t="shared" si="4"/>
        <v>27750</v>
      </c>
      <c r="L32" s="3">
        <f t="shared" si="3"/>
        <v>5827.5</v>
      </c>
      <c r="M32" s="19">
        <f t="shared" si="1"/>
        <v>33577.5</v>
      </c>
      <c r="N32" s="16"/>
      <c r="O32" s="13"/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20">
        <v>0</v>
      </c>
    </row>
    <row r="33" spans="2:21" ht="54.65" customHeight="1" x14ac:dyDescent="0.25">
      <c r="B33" s="73"/>
      <c r="C33" s="69"/>
      <c r="D33" s="68"/>
      <c r="E33" s="76" t="s">
        <v>45</v>
      </c>
      <c r="F33" s="72" t="s">
        <v>38</v>
      </c>
      <c r="G33" s="23">
        <v>250</v>
      </c>
      <c r="H33" s="17">
        <v>73.5</v>
      </c>
      <c r="I33" s="3">
        <f t="shared" si="0"/>
        <v>15.434999999999999</v>
      </c>
      <c r="J33" s="3">
        <f t="shared" ref="J33:J39" si="5">SUM(H33:I33)</f>
        <v>88.935000000000002</v>
      </c>
      <c r="K33" s="3">
        <f t="shared" ref="K33:K39" si="6">H33*G33</f>
        <v>18375</v>
      </c>
      <c r="L33" s="3">
        <f t="shared" ref="L33:L39" si="7">K33*0.21</f>
        <v>3858.75</v>
      </c>
      <c r="M33" s="19">
        <f t="shared" ref="M33:M39" si="8">(H33+I33)*G33</f>
        <v>22233.75</v>
      </c>
      <c r="N33" s="16"/>
      <c r="O33" s="13"/>
      <c r="P33" s="14">
        <v>0</v>
      </c>
      <c r="Q33" s="14">
        <v>0</v>
      </c>
      <c r="R33" s="14">
        <v>0</v>
      </c>
      <c r="S33" s="14">
        <v>0</v>
      </c>
      <c r="T33" s="14">
        <v>0</v>
      </c>
      <c r="U33" s="20">
        <v>0</v>
      </c>
    </row>
    <row r="34" spans="2:21" ht="54.65" customHeight="1" x14ac:dyDescent="0.25">
      <c r="B34" s="73"/>
      <c r="C34" s="77" t="s">
        <v>46</v>
      </c>
      <c r="D34" s="78" t="s">
        <v>47</v>
      </c>
      <c r="E34" s="71" t="s">
        <v>48</v>
      </c>
      <c r="F34" s="72" t="s">
        <v>38</v>
      </c>
      <c r="G34" s="23">
        <v>250</v>
      </c>
      <c r="H34" s="17">
        <v>8.5</v>
      </c>
      <c r="I34" s="3">
        <f t="shared" si="0"/>
        <v>1.7849999999999999</v>
      </c>
      <c r="J34" s="3">
        <f t="shared" si="5"/>
        <v>10.285</v>
      </c>
      <c r="K34" s="3">
        <f t="shared" si="6"/>
        <v>2125</v>
      </c>
      <c r="L34" s="3">
        <f t="shared" si="7"/>
        <v>446.25</v>
      </c>
      <c r="M34" s="19">
        <f t="shared" si="8"/>
        <v>2571.25</v>
      </c>
      <c r="N34" s="16"/>
      <c r="O34" s="13"/>
      <c r="P34" s="14">
        <v>0</v>
      </c>
      <c r="Q34" s="14">
        <v>0</v>
      </c>
      <c r="R34" s="14">
        <v>0</v>
      </c>
      <c r="S34" s="14">
        <v>0</v>
      </c>
      <c r="T34" s="14">
        <v>0</v>
      </c>
      <c r="U34" s="20">
        <v>0</v>
      </c>
    </row>
    <row r="35" spans="2:21" ht="54.65" customHeight="1" x14ac:dyDescent="0.25">
      <c r="B35" s="73"/>
      <c r="C35" s="79"/>
      <c r="D35" s="75"/>
      <c r="E35" s="71" t="s">
        <v>39</v>
      </c>
      <c r="F35" s="72" t="s">
        <v>38</v>
      </c>
      <c r="G35" s="23">
        <v>250</v>
      </c>
      <c r="H35" s="17">
        <v>36.9</v>
      </c>
      <c r="I35" s="3">
        <f t="shared" si="0"/>
        <v>7.7489999999999997</v>
      </c>
      <c r="J35" s="3">
        <f t="shared" si="5"/>
        <v>44.649000000000001</v>
      </c>
      <c r="K35" s="3">
        <f t="shared" si="6"/>
        <v>9225</v>
      </c>
      <c r="L35" s="3">
        <f t="shared" si="7"/>
        <v>1937.25</v>
      </c>
      <c r="M35" s="19">
        <f t="shared" si="8"/>
        <v>11162.25</v>
      </c>
      <c r="N35" s="16"/>
      <c r="O35" s="13"/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20">
        <v>0</v>
      </c>
    </row>
    <row r="36" spans="2:21" ht="54.65" customHeight="1" x14ac:dyDescent="0.25">
      <c r="B36" s="73"/>
      <c r="C36" s="79"/>
      <c r="D36" s="75"/>
      <c r="E36" s="71" t="s">
        <v>40</v>
      </c>
      <c r="F36" s="72" t="s">
        <v>38</v>
      </c>
      <c r="G36" s="23">
        <v>250</v>
      </c>
      <c r="H36" s="17">
        <v>55.5</v>
      </c>
      <c r="I36" s="3">
        <f t="shared" si="0"/>
        <v>11.654999999999999</v>
      </c>
      <c r="J36" s="3">
        <f t="shared" si="5"/>
        <v>67.155000000000001</v>
      </c>
      <c r="K36" s="3">
        <f t="shared" si="6"/>
        <v>13875</v>
      </c>
      <c r="L36" s="3">
        <f t="shared" si="7"/>
        <v>2913.75</v>
      </c>
      <c r="M36" s="19">
        <f t="shared" si="8"/>
        <v>16788.75</v>
      </c>
      <c r="N36" s="16"/>
      <c r="O36" s="13"/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20">
        <v>0</v>
      </c>
    </row>
    <row r="37" spans="2:21" ht="54.65" customHeight="1" x14ac:dyDescent="0.25">
      <c r="B37" s="73"/>
      <c r="C37" s="69"/>
      <c r="D37" s="68"/>
      <c r="E37" s="71" t="s">
        <v>49</v>
      </c>
      <c r="F37" s="72" t="s">
        <v>38</v>
      </c>
      <c r="G37" s="23">
        <v>250</v>
      </c>
      <c r="H37" s="17">
        <v>98</v>
      </c>
      <c r="I37" s="3">
        <f t="shared" si="0"/>
        <v>20.58</v>
      </c>
      <c r="J37" s="3">
        <f t="shared" si="5"/>
        <v>118.58</v>
      </c>
      <c r="K37" s="3">
        <f t="shared" si="6"/>
        <v>24500</v>
      </c>
      <c r="L37" s="3">
        <f t="shared" si="7"/>
        <v>5145</v>
      </c>
      <c r="M37" s="19">
        <f t="shared" si="8"/>
        <v>29645</v>
      </c>
      <c r="N37" s="16"/>
      <c r="O37" s="13"/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20">
        <v>0</v>
      </c>
    </row>
    <row r="38" spans="2:21" ht="54.65" customHeight="1" x14ac:dyDescent="0.25">
      <c r="B38" s="73"/>
      <c r="C38" s="77" t="s">
        <v>50</v>
      </c>
      <c r="D38" s="78" t="s">
        <v>36</v>
      </c>
      <c r="E38" s="80" t="s">
        <v>51</v>
      </c>
      <c r="F38" s="72" t="s">
        <v>38</v>
      </c>
      <c r="G38" s="23">
        <v>2</v>
      </c>
      <c r="H38" s="17">
        <v>42</v>
      </c>
      <c r="I38" s="3">
        <f t="shared" si="0"/>
        <v>8.82</v>
      </c>
      <c r="J38" s="3">
        <f t="shared" si="5"/>
        <v>50.82</v>
      </c>
      <c r="K38" s="3">
        <f t="shared" si="6"/>
        <v>84</v>
      </c>
      <c r="L38" s="3">
        <f t="shared" si="7"/>
        <v>17.64</v>
      </c>
      <c r="M38" s="19">
        <f t="shared" si="8"/>
        <v>101.64</v>
      </c>
      <c r="N38" s="12"/>
      <c r="O38" s="13"/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20">
        <v>0</v>
      </c>
    </row>
    <row r="39" spans="2:21" ht="65.5" customHeight="1" thickBot="1" x14ac:dyDescent="0.3">
      <c r="B39" s="73"/>
      <c r="C39" s="69"/>
      <c r="D39" s="68"/>
      <c r="E39" s="81" t="s">
        <v>52</v>
      </c>
      <c r="F39" s="76" t="s">
        <v>38</v>
      </c>
      <c r="G39" s="23">
        <v>1</v>
      </c>
      <c r="H39" s="17">
        <v>4390</v>
      </c>
      <c r="I39" s="3">
        <f t="shared" si="0"/>
        <v>921.9</v>
      </c>
      <c r="J39" s="3">
        <f t="shared" si="5"/>
        <v>5311.9</v>
      </c>
      <c r="K39" s="3">
        <f t="shared" si="6"/>
        <v>4390</v>
      </c>
      <c r="L39" s="3">
        <f t="shared" si="7"/>
        <v>921.9</v>
      </c>
      <c r="M39" s="19">
        <f t="shared" si="8"/>
        <v>5311.9</v>
      </c>
      <c r="N39" s="96"/>
      <c r="O39" s="97"/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2">
        <v>0</v>
      </c>
    </row>
    <row r="40" spans="2:21" ht="25" customHeight="1" x14ac:dyDescent="0.3">
      <c r="B40" s="82"/>
      <c r="C40" s="83"/>
      <c r="D40" s="83"/>
      <c r="E40" s="83"/>
      <c r="F40" s="84"/>
      <c r="G40" s="84"/>
      <c r="H40" s="84"/>
      <c r="I40" s="84"/>
      <c r="J40" s="85"/>
      <c r="K40" s="85"/>
      <c r="L40" s="85"/>
      <c r="M40" s="85"/>
    </row>
    <row r="41" spans="2:21" ht="30" customHeight="1" x14ac:dyDescent="0.3">
      <c r="B41" s="86" t="s">
        <v>53</v>
      </c>
      <c r="C41" s="86"/>
      <c r="D41" s="86"/>
      <c r="E41" s="86"/>
      <c r="F41" s="86"/>
      <c r="G41" s="86"/>
      <c r="H41" s="87"/>
      <c r="I41" s="10"/>
      <c r="J41" s="11"/>
      <c r="K41" s="88"/>
      <c r="L41" s="88"/>
      <c r="M41" s="88"/>
    </row>
    <row r="42" spans="2:21" ht="25" customHeight="1" x14ac:dyDescent="0.25"/>
    <row r="43" spans="2:21" ht="25" customHeight="1" x14ac:dyDescent="0.25"/>
    <row r="44" spans="2:21" ht="25" customHeight="1" x14ac:dyDescent="0.25"/>
    <row r="45" spans="2:21" ht="25" customHeight="1" x14ac:dyDescent="0.25"/>
    <row r="46" spans="2:21" ht="25" customHeight="1" x14ac:dyDescent="0.25"/>
    <row r="47" spans="2:21" ht="25" customHeight="1" x14ac:dyDescent="0.25"/>
    <row r="48" spans="2:21" ht="25" customHeight="1" x14ac:dyDescent="0.25"/>
    <row r="49" ht="25" customHeight="1" x14ac:dyDescent="0.25"/>
    <row r="50" ht="25" customHeight="1" x14ac:dyDescent="0.25"/>
    <row r="51" ht="25" customHeight="1" x14ac:dyDescent="0.25"/>
    <row r="52" ht="25" customHeight="1" x14ac:dyDescent="0.25"/>
    <row r="53" ht="25" customHeight="1" x14ac:dyDescent="0.25"/>
    <row r="54" ht="25" customHeight="1" x14ac:dyDescent="0.25"/>
    <row r="55" ht="25" customHeight="1" x14ac:dyDescent="0.25"/>
    <row r="56" ht="25" customHeight="1" x14ac:dyDescent="0.25"/>
  </sheetData>
  <sheetProtection algorithmName="SHA-512" hashValue="JuKtLAxxEPkn8JcrxdFUC0jS8bJPjEp2hbliTjucoEoMfg7YLaaYT/RsVFUyp4mMz1CVWFX/loGpodkSJBBcFw==" saltValue="rH0iZKXQXFe5+l2n1XR7cQ==" spinCount="100000" sheet="1" insertRows="0"/>
  <mergeCells count="28">
    <mergeCell ref="B41:G41"/>
    <mergeCell ref="B1:U9"/>
    <mergeCell ref="B10:U14"/>
    <mergeCell ref="C16:G16"/>
    <mergeCell ref="H20:I22"/>
    <mergeCell ref="C23:E23"/>
    <mergeCell ref="C21:E21"/>
    <mergeCell ref="C22:E22"/>
    <mergeCell ref="C19:E19"/>
    <mergeCell ref="C20:E20"/>
    <mergeCell ref="C17:E17"/>
    <mergeCell ref="C18:E18"/>
    <mergeCell ref="K16:V16"/>
    <mergeCell ref="K17:V17"/>
    <mergeCell ref="I18:V18"/>
    <mergeCell ref="I19:V19"/>
    <mergeCell ref="J20:V22"/>
    <mergeCell ref="I23:V23"/>
    <mergeCell ref="B27:B39"/>
    <mergeCell ref="C27:C30"/>
    <mergeCell ref="D27:D30"/>
    <mergeCell ref="C38:C39"/>
    <mergeCell ref="D38:D39"/>
    <mergeCell ref="C31:C33"/>
    <mergeCell ref="D31:D33"/>
    <mergeCell ref="D34:D37"/>
    <mergeCell ref="C34:C37"/>
    <mergeCell ref="N25:U25"/>
  </mergeCells>
  <phoneticPr fontId="0" type="noConversion"/>
  <printOptions horizontalCentered="1" verticalCentered="1"/>
  <pageMargins left="0" right="0" top="0" bottom="0.17" header="0" footer="0"/>
  <pageSetup paperSize="9" scale="64" orientation="landscape" horizontalDpi="4294967295" r:id="rId1"/>
  <headerFooter alignWithMargins="0">
    <oddFooter>&amp;L&amp;F&amp;R&amp;N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8C8B04109174E9C159505A7DEDA8E" ma:contentTypeVersion="3" ma:contentTypeDescription="Crea un document nou" ma:contentTypeScope="" ma:versionID="66d20c1d525ee31f47e8d6a6c7943cbd">
  <xsd:schema xmlns:xsd="http://www.w3.org/2001/XMLSchema" xmlns:xs="http://www.w3.org/2001/XMLSchema" xmlns:p="http://schemas.microsoft.com/office/2006/metadata/properties" xmlns:ns2="fb551b49-6e9b-42e9-8cb3-c04550ca5fc2" targetNamespace="http://schemas.microsoft.com/office/2006/metadata/properties" ma:root="true" ma:fieldsID="c4e35966cded5cf983faf177809a224a" ns2:_="">
    <xsd:import namespace="fb551b49-6e9b-42e9-8cb3-c04550ca5f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51b49-6e9b-42e9-8cb3-c04550ca5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522D77-18F9-49D8-BC2C-FA56E893A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551b49-6e9b-42e9-8cb3-c04550ca5f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C02363-8390-4AF8-8963-A277919E84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84CF65-B485-4295-9EBF-7ADA0C10D35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FDB115E-5C87-4B36-B4FD-E8A79B511BD1}">
  <ds:schemaRefs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fb551b49-6e9b-42e9-8cb3-c04550ca5f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</vt:lpstr>
      <vt:lpstr>Oferta!Área_de_impresión</vt:lpstr>
      <vt:lpstr>Oferta!Títulos_a_imprimir</vt:lpstr>
    </vt:vector>
  </TitlesOfParts>
  <Manager/>
  <Company>CSC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Informática</dc:creator>
  <cp:keywords/>
  <dc:description/>
  <cp:lastModifiedBy>GARCIA, SARA (FCRB)</cp:lastModifiedBy>
  <cp:revision/>
  <dcterms:created xsi:type="dcterms:W3CDTF">2005-12-15T16:43:39Z</dcterms:created>
  <dcterms:modified xsi:type="dcterms:W3CDTF">2025-12-24T12:59:38Z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CASTRO, NURIA (FCRB)</vt:lpwstr>
  </property>
  <property fmtid="{D5CDD505-2E9C-101B-9397-08002B2CF9AE}" pid="3" name="Order">
    <vt:lpwstr>8361400.00000000</vt:lpwstr>
  </property>
  <property fmtid="{D5CDD505-2E9C-101B-9397-08002B2CF9AE}" pid="4" name="display_urn:schemas-microsoft-com:office:office#Author">
    <vt:lpwstr>CASTRO, NURIA (FCRB)</vt:lpwstr>
  </property>
</Properties>
</file>