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mramoncortes\Downloads\"/>
    </mc:Choice>
  </mc:AlternateContent>
  <xr:revisionPtr revIDLastSave="0" documentId="13_ncr:1_{AC5E7B19-2488-4533-8C81-4A5006481C26}" xr6:coauthVersionLast="47" xr6:coauthVersionMax="47" xr10:uidLastSave="{00000000-0000-0000-0000-000000000000}"/>
  <bookViews>
    <workbookView xWindow="-120" yWindow="-120" windowWidth="51840" windowHeight="21120" xr2:uid="{23B3B575-57A1-4890-B988-8689E2D3621B}"/>
  </bookViews>
  <sheets>
    <sheet name="Annex 2 PCAP-Oferta econ" sheetId="1" r:id="rId1"/>
  </sheets>
  <calcPr calcId="191028" concurrentManualCount="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6" i="1" l="1"/>
  <c r="G5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 s="1"/>
  <c r="H38" i="1"/>
  <c r="H17" i="1"/>
  <c r="H18" i="1"/>
  <c r="H19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16" i="1"/>
  <c r="H61" i="1" l="1"/>
  <c r="H60" i="1"/>
  <c r="H62" i="1" s="1"/>
  <c r="H63" i="1" l="1"/>
  <c r="H64" i="1" s="1"/>
</calcChain>
</file>

<file path=xl/sharedStrings.xml><?xml version="1.0" encoding="utf-8"?>
<sst xmlns="http://schemas.openxmlformats.org/spreadsheetml/2006/main" count="145" uniqueCount="91">
  <si>
    <t>EMPRESA LICITADORA:</t>
  </si>
  <si>
    <t>Oferta en concepte del preu corresponent al pressupost de licitació</t>
  </si>
  <si>
    <t>Núm.</t>
  </si>
  <si>
    <t>UT</t>
  </si>
  <si>
    <t>Descripció de la partida</t>
  </si>
  <si>
    <t>Amidament</t>
  </si>
  <si>
    <t>IMPORT</t>
  </si>
  <si>
    <t>Capítol 1. Pla Inversió 2.025</t>
  </si>
  <si>
    <t>1.1</t>
  </si>
  <si>
    <t>ut</t>
  </si>
  <si>
    <t>1.2</t>
  </si>
  <si>
    <t>1.3</t>
  </si>
  <si>
    <t>1.4</t>
  </si>
  <si>
    <t>1.5</t>
  </si>
  <si>
    <t>1.6</t>
  </si>
  <si>
    <t>Subministrament de balisa cilíndrica de 70 mm de diàmetre, protecció ip65, visibilitat 360º, de tipus modular, amb tres mòduls lumínics, un de verd, un de ambre i un de vermell, un mòdul de connexió i un mòdul acústic, tipus kombisign 71 o similar equivalent</t>
  </si>
  <si>
    <t>1.7</t>
  </si>
  <si>
    <t>Subministrament de balisa cilíndrica de 70 mm de diàmetre, protecció ip65, visibilitat 360º, de tipus modular, amb dos mòduls lumínics, un de verd i un de vermell, un mòdul de connexió i un mòdul acústic, tipus kombisign 71 o similar equivalent.</t>
  </si>
  <si>
    <t>1.8</t>
  </si>
  <si>
    <t>Subministrament de semàfor amb dos mòduls lumínics, un de verd i un de vermell</t>
  </si>
  <si>
    <t>1.9</t>
  </si>
  <si>
    <t>Subministrament de polsador d'emergència, de superfície, tipus ´´seta´´, amb rearme per gir, amb una intensitat nominal de 3A a 240 V ac i de 0,55A a 125 V cc, grau de protecció IP69, un contacte normalment obert i un de normalment tancat, del tipus xalk178e de la marca Schneider o similar equivalent.</t>
  </si>
  <si>
    <t>1.10</t>
  </si>
  <si>
    <t>1.11</t>
  </si>
  <si>
    <t>1.12</t>
  </si>
  <si>
    <t>1.13</t>
  </si>
  <si>
    <t>1.14</t>
  </si>
  <si>
    <t>1.15</t>
  </si>
  <si>
    <t>1.16</t>
  </si>
  <si>
    <t>1.17</t>
  </si>
  <si>
    <t>1.18</t>
  </si>
  <si>
    <t>Subministrament i renovació de cap de Seta 40mm més bloq de contactes nc + nc, de les instal·lacions de seguretat de les vies dels taller de manteniment.  Inclou el subministrament de tot el material necessari així com la seva instal·lació, per a la se correcta posada en servei.</t>
  </si>
  <si>
    <t>1.19</t>
  </si>
  <si>
    <t>1.20</t>
  </si>
  <si>
    <t>Subministrament d'indicador lumínic giroscòpic</t>
  </si>
  <si>
    <t>1.21</t>
  </si>
  <si>
    <t>Partida Alçada a Justificar Altres actuacions diverses (*)</t>
  </si>
  <si>
    <t>2.1</t>
  </si>
  <si>
    <t>2.2</t>
  </si>
  <si>
    <t>2.3</t>
  </si>
  <si>
    <t>2.4</t>
  </si>
  <si>
    <t>2.5</t>
  </si>
  <si>
    <t>2.6</t>
  </si>
  <si>
    <t>2.7</t>
  </si>
  <si>
    <t>2.8</t>
  </si>
  <si>
    <t>2.9</t>
  </si>
  <si>
    <t>2.10</t>
  </si>
  <si>
    <t>2.11</t>
  </si>
  <si>
    <t>2.12</t>
  </si>
  <si>
    <t>2.13</t>
  </si>
  <si>
    <t>2.14</t>
  </si>
  <si>
    <t>2.15</t>
  </si>
  <si>
    <t>2.16</t>
  </si>
  <si>
    <t>2.17</t>
  </si>
  <si>
    <t>2.18</t>
  </si>
  <si>
    <t>2.19</t>
  </si>
  <si>
    <t>2.20</t>
  </si>
  <si>
    <t>2.21</t>
  </si>
  <si>
    <t>Localització d'averia a cables 25kV, 11kV o 6kV mitjançant equip de laboratori homologat. Inclos festiu o horari nocturn</t>
  </si>
  <si>
    <t>Obres d'execució d'empiulaments per a cable de 11kV i/o 6kV. Inclos material pels empiulaments, cable en el cas necessari i petit material auxiliar. S'inclou treballs en festiu i horari nocturn</t>
  </si>
  <si>
    <t>Obres d'execució d'empiulaments per a cable de 25kV. Inclos material pels empiulaments, cable en el cas necessari i petit material auxiliar. S'inclou treballs en festiu i horari nocturn</t>
  </si>
  <si>
    <t xml:space="preserve">Obres de substitució de transformador de serveis auxiliars, estacions i/o tracció a les instal.lacions de FGC. Inclos recollida del nou transformador a les depèndencies de FGC, desconnexionat del transformador antic i connexionat del nou, així com les proves pertinents i transport del antic al lloc indicat per FGC o a avocador homolgat. </t>
  </si>
  <si>
    <t>Obres de substitució i muntatge de filtres bossa qualitat G-A model SFB o similar equivalent mides 593x593x600 mm i/ o mides 490x490x450 mm</t>
  </si>
  <si>
    <t>Obres de substitució i muntatge de filtres bossa qualitat G-4 model SFB o similar equivalent mides 290x593x600 mm</t>
  </si>
  <si>
    <t>Obres de substitució i muntatge de filtres de superfície trencada classe G4 de doble mallat i manta ondulada, amb marc i mallat galvanitzat de mides 390x240x35mm, a la subestació mòbil de COR de Rubi</t>
  </si>
  <si>
    <t xml:space="preserve">Obres d'instal·lació de corretges B-71 B1849LD per ventiladors de Subcentral. Inclos el subministrament de corretges i petit material i mitjans d' elevació. </t>
  </si>
  <si>
    <t>Obres d'instal·lació i subministrament d'accionament hidràulic tipus FGC o de prestacions similars equivalents, amb tots els elements i timonera necessaris per a la motorització del seccionador, amb grau de protecció IP54 segons CEI 144, amb enclavaments interns i externs, de xapa galvanitzada i acabat en pintura de polièster aplicada electroestàticament, amb vuit contactes per a senyalització de maniobra, adaptat als consums i voltatge adients al punt d’instal·lació, 8 contactes auxiliars na i 8 contactes auxiliars NC, incloent la troquelació del pany electromecànic i l'accionament manual tal i com s'indiquen a les prescripcions d'FGC. Totalment instal·lat i en funcionament. Totalment executat en horari nocturn i reduït i acord amb les prescripcions FGC.</t>
  </si>
  <si>
    <t>Obres d'dequació dels semàfors de catenària als fossats dels tallers, segons les seves indicacions, per tal de garantir la visibilitat dels mateixos per part dels maquinistes totalment muntat i comprovat.Inclós el subministrament i instal·lació de Tubs,cable ,caixes de conexions,soports,ancoratges,i petit material, així com acabament de pintura en color igual o similar al actual, inclososMaterials auxiliars,ancoratges,petit material de montatge,rètols, mitjans d'elevació i tots els equips i els elements necessaris per assolir els treballs i modificacions previstes. Desconexio,desmuntatge i trasllat a magatzems o abocadors legalitzats de tots el elements que quedin fora de servei.</t>
  </si>
  <si>
    <t>Obres d'dequació dels mecanisme de condenació per P.P.T. del sistema de seguretat de tallers, amb xapa d´acer inoxidable de 3mm de grossor, format per dos panys mecànics, respectant les codificacions dels actuals panys, i un accionador elèctric, totalment muntat i comprovat suports,ancoratges en acer inoxidable, inclòs el subministrament de tot el material necessari, i la seva instal·lació per a la correcte posada en servei.</t>
  </si>
  <si>
    <t xml:space="preserve">Subministrament de selector de mando  de dos posicions, mando metal.lic amb clau unificada i retorn per equipament dels quadres de maniobres de seccionadors de catenaria de Taller.  Inclos transport dels elements al lloc indicat per FGC. </t>
  </si>
  <si>
    <t>Subministrament i reposició de Lunas dels Semafors TACSE TA PC -D2000 Vermella i Verd, dels tallers operatius de manteniment. Inclou el subministrament de tot el material necessari així com la seva instal·lació, per a la se correcta posada en servei.</t>
  </si>
  <si>
    <t xml:space="preserve">Subministrament i renovació de corretges B-71 B1849LD per ventiladors 
de Subcentral. Inclos petit material i mitjans d' elevació necessaris per a la seva correcte posada en servei. </t>
  </si>
  <si>
    <t>Capítol 2. Pla Inversió 2.026</t>
  </si>
  <si>
    <t xml:space="preserve">Obres de subministrament i instal·lació de corretges B-71 B1849LD per ventiladors de Subcentral. Inclos petit material i mitjans d' elevació . </t>
  </si>
  <si>
    <t>Obres de d'instal·lació amb subministrament inclòs d'accionament hidràulic tipus FGC o de prestacions similars equivalents, amb tots els elements i timonera necessaris per a la motorització del seccionador, amb grau de protecció IP54 segons CEI 144, amb enclavaments interns i externs, de xapa galvanitzada i acabat en pintura de polièster aplicada electroestàticament, amb vuit contactes per a senyalització de maniobra, adaptat als consums i voltatge adients al punt d’instal·lació, 8 contactes auxiliars na i 8 contactes auxiliars NC, incloent la troquelació del pany electromecànic i l'accionament manual tal i com s'indiquen a les prescripcions d'FGC. Totalment instal·lat i en funcionament. Totalment executat en horari nocturn i reduït i acord amb les prescripcions FGC.</t>
  </si>
  <si>
    <t>Obres d'adequació dels mecanisme de condenació per P.P.T. del sistema de seguretat de tallers, amb xapa d´acer inoxidable de 3mm de grossor, format per dos panys mecànics, respectant les codificacions dels actuals panys, i un accionador elèctric, totalment muntat i comprovat suports,ancoratges en acer inoxidable, inclòs el subministrament de tot el material necessari, i la seva instal·lació per a la correcte posada en servei.</t>
  </si>
  <si>
    <t>Obres d'adequació dels semàfors de catenària als fossats dels tallers, segons les seves indicacions, per tal de garantir la visibilitat dels mateixos per part dels maquinistes totalment muntat i comprovat.Inclós el subministrament i instal·lació de Tubs,cable ,caixes de conexions,soports,ancoratges,i petit material, així com acabament de pintura en color igual o similar al actual, inclososMaterials auxiliars,ancoratges,petit material de montatge,rètols, mitjans d'elevació i tots els equips i els elements necessaris per assolir els treballs i modificacions previstes. Desconexio,desmuntatge i trasllat a magatzems o abocadors legalitzats de tots el elements que quedin fora de servei.</t>
  </si>
  <si>
    <t>Obres de subministrament i reposició de Lunas dels Semafors TACSE TA PC -D2000 Vermella i Verd, dels tallers operatius de manteniment. Inclou el subministrament de tot el material necessari així com la seva instal·lació, per a la se correcta posada en servei.</t>
  </si>
  <si>
    <t> PEM</t>
  </si>
  <si>
    <t> 13% Despeses Generals</t>
  </si>
  <si>
    <t> 6% Benefici Industrial</t>
  </si>
  <si>
    <r>
      <t> </t>
    </r>
    <r>
      <rPr>
        <b/>
        <sz val="11"/>
        <color rgb="FF000000"/>
        <rFont val="Calibri"/>
        <family val="2"/>
      </rPr>
      <t>PEC</t>
    </r>
  </si>
  <si>
    <t> 21% IVA</t>
  </si>
  <si>
    <t> TOTAL AMB IVA</t>
  </si>
  <si>
    <t>Preu UNITARI MÀXIM</t>
  </si>
  <si>
    <t>PREU UNITARI OFERT</t>
  </si>
  <si>
    <r>
      <t xml:space="preserve">(*) La </t>
    </r>
    <r>
      <rPr>
        <b/>
        <i/>
        <sz val="10"/>
        <color theme="1"/>
        <rFont val="Arial"/>
        <family val="2"/>
      </rPr>
      <t xml:space="preserve">PAAJ Altres actuacions diverses </t>
    </r>
    <r>
      <rPr>
        <sz val="10"/>
        <color theme="1"/>
        <rFont val="Arial"/>
        <family val="2"/>
      </rPr>
      <t>no admet baixa, i per tant cal ofertar-la en PEC, segons preu indicat a aquest plec. En cas contrari l’oferta quedarà desqualificada, a excepció de que, l’oferta global no es modifiqui, un cop realitzada la homogeneïtzació.</t>
    </r>
  </si>
  <si>
    <t>Obres de substitució i muntatge de filtres bossa qualitat G-A model SFB o similar equivalent mides 593x593x600 mm i/ o mides 490x490x450 mm (**)</t>
  </si>
  <si>
    <t>Obres de substitució i muntatge de filtres bossa qualitat G-4 model SFB o similar equivalent mides 290x593x600 mm (**)</t>
  </si>
  <si>
    <t>Obres de substitució i muntatge de filtres de superfície trencada classe G4 de doble mallat i manta ondulada, amb marc i mallat galvanitzat de mides 390x240x35mm, a la subestació mòbil de COR de Rubi (**)</t>
  </si>
  <si>
    <t>(**) Aquestes partides s'han mantingut intencionadament en el pressupost. Per a aquesta licitació, el seu amidament és 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</si>
</sst>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44" formatCode="_-* #,##0.00\ &quot;€&quot;_-;\-* #,##0.00\ &quot;€&quot;_-;_-* &quot;-&quot;??\ &quot;€&quot;_-;_-@_-"/>
  </numFmts>
  <fonts count="11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9"/>
      <color theme="1"/>
      <name val="Arial"/>
      <family val="2"/>
    </font>
    <font>
      <sz val="10"/>
      <color rgb="FF000000"/>
      <name val="Calibri"/>
      <family val="2"/>
    </font>
    <font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11"/>
      <color theme="1"/>
      <name val="Aptos Narrow"/>
      <family val="2"/>
      <scheme val="minor"/>
    </font>
    <font>
      <b/>
      <sz val="11"/>
      <color rgb="FF000000"/>
      <name val="Calibri"/>
      <family val="2"/>
    </font>
    <font>
      <sz val="10"/>
      <color theme="1"/>
      <name val="Calibri"/>
      <family val="2"/>
    </font>
    <font>
      <sz val="10"/>
      <color theme="1"/>
      <name val="Arial"/>
      <family val="2"/>
    </font>
    <font>
      <b/>
      <i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57">
    <xf numFmtId="0" fontId="0" fillId="0" borderId="0" xfId="0"/>
    <xf numFmtId="0" fontId="0" fillId="0" borderId="1" xfId="0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44" fontId="8" fillId="0" borderId="4" xfId="1" applyFont="1" applyBorder="1" applyProtection="1">
      <protection locked="0"/>
    </xf>
    <xf numFmtId="44" fontId="8" fillId="0" borderId="15" xfId="1" applyFont="1" applyBorder="1" applyProtection="1">
      <protection locked="0"/>
    </xf>
    <xf numFmtId="44" fontId="8" fillId="0" borderId="10" xfId="1" applyFont="1" applyBorder="1" applyProtection="1">
      <protection locked="0"/>
    </xf>
    <xf numFmtId="44" fontId="8" fillId="0" borderId="0" xfId="1" applyFont="1" applyProtection="1">
      <protection locked="0"/>
    </xf>
    <xf numFmtId="44" fontId="8" fillId="0" borderId="13" xfId="1" applyFont="1" applyBorder="1" applyProtection="1">
      <protection locked="0"/>
    </xf>
    <xf numFmtId="0" fontId="3" fillId="4" borderId="15" xfId="0" applyFont="1" applyFill="1" applyBorder="1" applyAlignment="1" applyProtection="1">
      <alignment horizontal="center" vertical="center"/>
    </xf>
    <xf numFmtId="0" fontId="3" fillId="4" borderId="17" xfId="0" applyFont="1" applyFill="1" applyBorder="1" applyAlignment="1" applyProtection="1">
      <alignment horizontal="center" vertical="center"/>
    </xf>
    <xf numFmtId="0" fontId="3" fillId="4" borderId="17" xfId="0" applyFont="1" applyFill="1" applyBorder="1" applyAlignment="1" applyProtection="1">
      <alignment vertical="center" wrapText="1"/>
    </xf>
    <xf numFmtId="0" fontId="3" fillId="4" borderId="17" xfId="0" applyFont="1" applyFill="1" applyBorder="1" applyAlignment="1" applyProtection="1">
      <alignment horizontal="center" vertical="center" wrapText="1"/>
    </xf>
    <xf numFmtId="44" fontId="3" fillId="4" borderId="4" xfId="1" applyFont="1" applyFill="1" applyBorder="1" applyAlignment="1" applyProtection="1">
      <alignment horizontal="center" vertical="center" wrapText="1"/>
    </xf>
    <xf numFmtId="0" fontId="0" fillId="0" borderId="0" xfId="0" applyProtection="1"/>
    <xf numFmtId="0" fontId="7" fillId="3" borderId="6" xfId="0" applyFont="1" applyFill="1" applyBorder="1" applyAlignment="1" applyProtection="1">
      <alignment horizontal="right" vertical="center"/>
    </xf>
    <xf numFmtId="0" fontId="7" fillId="3" borderId="7" xfId="0" applyFont="1" applyFill="1" applyBorder="1" applyAlignment="1" applyProtection="1">
      <alignment horizontal="right" vertical="center"/>
    </xf>
    <xf numFmtId="0" fontId="7" fillId="3" borderId="5" xfId="0" applyFont="1" applyFill="1" applyBorder="1" applyAlignment="1" applyProtection="1">
      <alignment horizontal="right" vertical="center"/>
    </xf>
    <xf numFmtId="44" fontId="5" fillId="3" borderId="9" xfId="0" applyNumberFormat="1" applyFont="1" applyFill="1" applyBorder="1" applyAlignment="1" applyProtection="1">
      <alignment vertical="center" wrapText="1"/>
    </xf>
    <xf numFmtId="0" fontId="4" fillId="3" borderId="6" xfId="0" applyFont="1" applyFill="1" applyBorder="1" applyAlignment="1" applyProtection="1">
      <alignment horizontal="right" vertical="center"/>
    </xf>
    <xf numFmtId="0" fontId="4" fillId="3" borderId="7" xfId="0" applyFont="1" applyFill="1" applyBorder="1" applyAlignment="1" applyProtection="1">
      <alignment horizontal="right" vertical="center"/>
    </xf>
    <xf numFmtId="0" fontId="4" fillId="3" borderId="5" xfId="0" applyFont="1" applyFill="1" applyBorder="1" applyAlignment="1" applyProtection="1">
      <alignment horizontal="right" vertical="center"/>
    </xf>
    <xf numFmtId="8" fontId="3" fillId="3" borderId="9" xfId="0" applyNumberFormat="1" applyFont="1" applyFill="1" applyBorder="1" applyAlignment="1" applyProtection="1">
      <alignment vertical="center" wrapText="1"/>
    </xf>
    <xf numFmtId="0" fontId="9" fillId="0" borderId="0" xfId="0" applyFont="1" applyAlignment="1" applyProtection="1">
      <alignment horizontal="left" vertical="center" wrapText="1"/>
    </xf>
    <xf numFmtId="0" fontId="8" fillId="0" borderId="0" xfId="0" applyFont="1" applyProtection="1"/>
    <xf numFmtId="0" fontId="0" fillId="0" borderId="0" xfId="0" applyAlignment="1" applyProtection="1">
      <alignment horizontal="left" wrapText="1"/>
    </xf>
    <xf numFmtId="44" fontId="3" fillId="4" borderId="4" xfId="1" applyFont="1" applyFill="1" applyBorder="1" applyAlignment="1" applyProtection="1">
      <alignment vertical="center" wrapText="1"/>
    </xf>
    <xf numFmtId="0" fontId="3" fillId="4" borderId="8" xfId="0" applyFont="1" applyFill="1" applyBorder="1" applyAlignment="1" applyProtection="1">
      <alignment horizontal="center" vertical="center"/>
    </xf>
    <xf numFmtId="0" fontId="3" fillId="4" borderId="9" xfId="0" applyFont="1" applyFill="1" applyBorder="1" applyAlignment="1" applyProtection="1">
      <alignment horizontal="center" vertical="center"/>
    </xf>
    <xf numFmtId="0" fontId="3" fillId="4" borderId="9" xfId="0" applyFont="1" applyFill="1" applyBorder="1" applyAlignment="1" applyProtection="1">
      <alignment vertical="center" wrapText="1"/>
    </xf>
    <xf numFmtId="0" fontId="3" fillId="4" borderId="9" xfId="0" applyFont="1" applyFill="1" applyBorder="1" applyAlignment="1" applyProtection="1">
      <alignment horizontal="center" vertical="center" wrapText="1"/>
    </xf>
    <xf numFmtId="8" fontId="3" fillId="4" borderId="9" xfId="0" applyNumberFormat="1" applyFont="1" applyFill="1" applyBorder="1" applyAlignment="1" applyProtection="1">
      <alignment horizontal="center" vertical="center" wrapText="1"/>
    </xf>
    <xf numFmtId="0" fontId="3" fillId="4" borderId="4" xfId="0" applyFont="1" applyFill="1" applyBorder="1" applyAlignment="1" applyProtection="1">
      <alignment horizontal="center" vertical="center"/>
    </xf>
    <xf numFmtId="0" fontId="3" fillId="4" borderId="4" xfId="0" applyFont="1" applyFill="1" applyBorder="1" applyAlignment="1" applyProtection="1">
      <alignment vertical="center" wrapText="1"/>
    </xf>
    <xf numFmtId="0" fontId="3" fillId="4" borderId="4" xfId="0" applyFont="1" applyFill="1" applyBorder="1" applyAlignment="1" applyProtection="1">
      <alignment horizontal="center" vertical="center" wrapText="1"/>
    </xf>
    <xf numFmtId="8" fontId="3" fillId="4" borderId="4" xfId="0" applyNumberFormat="1" applyFont="1" applyFill="1" applyBorder="1" applyAlignment="1" applyProtection="1">
      <alignment horizontal="center" vertical="center" wrapText="1"/>
    </xf>
    <xf numFmtId="0" fontId="0" fillId="0" borderId="11" xfId="0" applyBorder="1" applyAlignment="1" applyProtection="1">
      <alignment horizontal="center"/>
    </xf>
    <xf numFmtId="0" fontId="3" fillId="4" borderId="5" xfId="0" applyFont="1" applyFill="1" applyBorder="1" applyAlignment="1" applyProtection="1">
      <alignment horizontal="center" vertical="center"/>
    </xf>
    <xf numFmtId="0" fontId="3" fillId="4" borderId="5" xfId="0" applyFont="1" applyFill="1" applyBorder="1" applyAlignment="1" applyProtection="1">
      <alignment vertical="center" wrapText="1"/>
    </xf>
    <xf numFmtId="0" fontId="3" fillId="4" borderId="5" xfId="0" applyFont="1" applyFill="1" applyBorder="1" applyAlignment="1" applyProtection="1">
      <alignment horizontal="center" vertical="center" wrapText="1"/>
    </xf>
    <xf numFmtId="8" fontId="8" fillId="4" borderId="12" xfId="0" applyNumberFormat="1" applyFont="1" applyFill="1" applyBorder="1" applyAlignment="1" applyProtection="1">
      <alignment horizontal="center" vertical="center"/>
    </xf>
    <xf numFmtId="8" fontId="8" fillId="4" borderId="4" xfId="1" applyNumberFormat="1" applyFont="1" applyFill="1" applyBorder="1" applyAlignment="1" applyProtection="1">
      <alignment vertical="center"/>
    </xf>
    <xf numFmtId="44" fontId="3" fillId="4" borderId="9" xfId="1" applyFont="1" applyFill="1" applyBorder="1" applyAlignment="1" applyProtection="1">
      <alignment vertical="center" wrapText="1"/>
    </xf>
    <xf numFmtId="0" fontId="5" fillId="2" borderId="13" xfId="0" applyFont="1" applyFill="1" applyBorder="1" applyAlignment="1" applyProtection="1">
      <alignment horizontal="left" vertical="center"/>
    </xf>
    <xf numFmtId="0" fontId="5" fillId="2" borderId="14" xfId="0" applyFont="1" applyFill="1" applyBorder="1" applyAlignment="1" applyProtection="1">
      <alignment horizontal="left" vertical="center"/>
    </xf>
    <xf numFmtId="0" fontId="0" fillId="0" borderId="16" xfId="0" applyBorder="1" applyProtection="1"/>
    <xf numFmtId="44" fontId="8" fillId="4" borderId="4" xfId="1" applyFont="1" applyFill="1" applyBorder="1" applyProtection="1"/>
    <xf numFmtId="44" fontId="8" fillId="4" borderId="15" xfId="1" applyFont="1" applyFill="1" applyBorder="1" applyProtection="1"/>
    <xf numFmtId="0" fontId="2" fillId="0" borderId="0" xfId="0" applyFont="1" applyAlignment="1" applyProtection="1">
      <alignment horizontal="left" vertical="center" wrapText="1"/>
    </xf>
    <xf numFmtId="0" fontId="5" fillId="2" borderId="4" xfId="0" applyFont="1" applyFill="1" applyBorder="1" applyAlignment="1" applyProtection="1">
      <alignment horizontal="center" vertical="center"/>
    </xf>
    <xf numFmtId="0" fontId="5" fillId="2" borderId="5" xfId="0" applyFont="1" applyFill="1" applyBorder="1" applyAlignment="1" applyProtection="1">
      <alignment horizontal="center" vertical="center"/>
    </xf>
    <xf numFmtId="0" fontId="5" fillId="2" borderId="5" xfId="0" applyFont="1" applyFill="1" applyBorder="1" applyAlignment="1" applyProtection="1">
      <alignment horizontal="center" vertical="center" wrapText="1"/>
    </xf>
    <xf numFmtId="0" fontId="5" fillId="2" borderId="4" xfId="0" applyFont="1" applyFill="1" applyBorder="1" applyAlignment="1" applyProtection="1">
      <alignment horizontal="center" vertical="center" wrapText="1"/>
    </xf>
    <xf numFmtId="0" fontId="5" fillId="2" borderId="6" xfId="0" applyFont="1" applyFill="1" applyBorder="1" applyAlignment="1" applyProtection="1">
      <alignment horizontal="left" vertical="center"/>
    </xf>
    <xf numFmtId="0" fontId="5" fillId="2" borderId="7" xfId="0" applyFont="1" applyFill="1" applyBorder="1" applyAlignment="1" applyProtection="1">
      <alignment horizontal="left" vertical="center"/>
    </xf>
    <xf numFmtId="0" fontId="5" fillId="2" borderId="5" xfId="0" applyFont="1" applyFill="1" applyBorder="1" applyAlignment="1" applyProtection="1">
      <alignment horizontal="left" vertical="center"/>
    </xf>
    <xf numFmtId="0" fontId="1" fillId="2" borderId="0" xfId="0" applyFont="1" applyFill="1" applyAlignment="1" applyProtection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350520</xdr:colOff>
      <xdr:row>1</xdr:row>
      <xdr:rowOff>53340</xdr:rowOff>
    </xdr:from>
    <xdr:to>
      <xdr:col>2</xdr:col>
      <xdr:colOff>571500</xdr:colOff>
      <xdr:row>6</xdr:row>
      <xdr:rowOff>76319</xdr:rowOff>
    </xdr:to>
    <xdr:pic>
      <xdr:nvPicPr>
        <xdr:cNvPr id="3" name="Imatge 2" descr="Patrón de fondo&#10;&#10;Descripción generada automáticamente con confianza baja">
          <a:extLst>
            <a:ext uri="{FF2B5EF4-FFF2-40B4-BE49-F238E27FC236}">
              <a16:creationId xmlns:a16="http://schemas.microsoft.com/office/drawing/2014/main" id="{1B02C220-418C-F2E7-9112-6DC1ADBDB72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26052" r="6435"/>
        <a:stretch/>
      </xdr:blipFill>
      <xdr:spPr>
        <a:xfrm>
          <a:off x="350520" y="236220"/>
          <a:ext cx="1440180" cy="937379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  <xdr:twoCellAnchor>
    <xdr:from>
      <xdr:col>3</xdr:col>
      <xdr:colOff>91440</xdr:colOff>
      <xdr:row>1</xdr:row>
      <xdr:rowOff>76200</xdr:rowOff>
    </xdr:from>
    <xdr:to>
      <xdr:col>7</xdr:col>
      <xdr:colOff>0</xdr:colOff>
      <xdr:row>6</xdr:row>
      <xdr:rowOff>83820</xdr:rowOff>
    </xdr:to>
    <xdr:sp macro="" textlink="">
      <xdr:nvSpPr>
        <xdr:cNvPr id="4" name="QuadreDeText 3">
          <a:extLst>
            <a:ext uri="{FF2B5EF4-FFF2-40B4-BE49-F238E27FC236}">
              <a16:creationId xmlns:a16="http://schemas.microsoft.com/office/drawing/2014/main" id="{6AC7C07C-0807-9BF1-EF26-40B5ACD48F37}"/>
            </a:ext>
          </a:extLst>
        </xdr:cNvPr>
        <xdr:cNvSpPr txBox="1"/>
      </xdr:nvSpPr>
      <xdr:spPr>
        <a:xfrm>
          <a:off x="1920240" y="259080"/>
          <a:ext cx="5905500" cy="92202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a-ES" sz="1100" b="1"/>
            <a:t>CONTR/2025/280</a:t>
          </a:r>
        </a:p>
        <a:p>
          <a:r>
            <a:rPr lang="ca-ES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Obres de primera intervenció per a la resolució d’incidències a les instal·lacions de subestacions elèctriques i mitja tensió de la xarxa de Ferrocarrils de la Generalitat de Catalunya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icina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D4B8F7-FA67-468A-9566-47ECB8C301B9}">
  <dimension ref="A9:I68"/>
  <sheetViews>
    <sheetView tabSelected="1" zoomScaleNormal="100" workbookViewId="0">
      <selection activeCell="E9" sqref="E9:G9"/>
    </sheetView>
  </sheetViews>
  <sheetFormatPr baseColWidth="10" defaultColWidth="8.85546875" defaultRowHeight="15" x14ac:dyDescent="0.25"/>
  <cols>
    <col min="1" max="3" width="8.85546875" style="14"/>
    <col min="4" max="4" width="82" style="14" customWidth="1"/>
    <col min="5" max="5" width="15.28515625" style="14" customWidth="1"/>
    <col min="6" max="6" width="12.140625" style="24" customWidth="1"/>
    <col min="7" max="7" width="14" style="24" customWidth="1"/>
    <col min="8" max="8" width="22.5703125" style="24" customWidth="1"/>
    <col min="9" max="9" width="26.42578125" style="14" customWidth="1"/>
    <col min="10" max="16384" width="8.85546875" style="14"/>
  </cols>
  <sheetData>
    <row r="9" spans="1:8" ht="24" customHeight="1" x14ac:dyDescent="0.25">
      <c r="B9" s="56" t="s">
        <v>0</v>
      </c>
      <c r="C9" s="56"/>
      <c r="D9" s="56"/>
      <c r="E9" s="1"/>
      <c r="F9" s="2"/>
      <c r="G9" s="3"/>
    </row>
    <row r="12" spans="1:8" ht="23.45" customHeight="1" x14ac:dyDescent="0.25">
      <c r="A12" s="48" t="s">
        <v>1</v>
      </c>
      <c r="B12" s="48"/>
      <c r="C12" s="48"/>
      <c r="D12" s="48"/>
      <c r="E12" s="48"/>
      <c r="F12" s="48"/>
      <c r="G12" s="48"/>
    </row>
    <row r="13" spans="1:8" ht="15.75" thickBot="1" x14ac:dyDescent="0.3"/>
    <row r="14" spans="1:8" ht="26.25" thickBot="1" x14ac:dyDescent="0.3">
      <c r="B14" s="49" t="s">
        <v>2</v>
      </c>
      <c r="C14" s="50" t="s">
        <v>3</v>
      </c>
      <c r="D14" s="51" t="s">
        <v>4</v>
      </c>
      <c r="E14" s="51" t="s">
        <v>5</v>
      </c>
      <c r="F14" s="51" t="s">
        <v>84</v>
      </c>
      <c r="G14" s="52" t="s">
        <v>85</v>
      </c>
      <c r="H14" s="51" t="s">
        <v>6</v>
      </c>
    </row>
    <row r="15" spans="1:8" ht="15.75" thickBot="1" x14ac:dyDescent="0.3">
      <c r="B15" s="53" t="s">
        <v>7</v>
      </c>
      <c r="C15" s="54"/>
      <c r="D15" s="54"/>
      <c r="E15" s="54"/>
      <c r="F15" s="54"/>
      <c r="G15" s="54"/>
      <c r="H15" s="55"/>
    </row>
    <row r="16" spans="1:8" ht="26.25" thickBot="1" x14ac:dyDescent="0.3">
      <c r="B16" s="27" t="s">
        <v>8</v>
      </c>
      <c r="C16" s="28" t="s">
        <v>9</v>
      </c>
      <c r="D16" s="29" t="s">
        <v>58</v>
      </c>
      <c r="E16" s="30">
        <v>10</v>
      </c>
      <c r="F16" s="31">
        <v>1475</v>
      </c>
      <c r="G16" s="4"/>
      <c r="H16" s="42">
        <f>+ROUND(G16*E16,2)</f>
        <v>0</v>
      </c>
    </row>
    <row r="17" spans="2:8" ht="26.25" thickBot="1" x14ac:dyDescent="0.3">
      <c r="B17" s="27" t="s">
        <v>10</v>
      </c>
      <c r="C17" s="28" t="s">
        <v>9</v>
      </c>
      <c r="D17" s="29" t="s">
        <v>59</v>
      </c>
      <c r="E17" s="30">
        <v>10</v>
      </c>
      <c r="F17" s="31">
        <v>1800</v>
      </c>
      <c r="G17" s="4"/>
      <c r="H17" s="42">
        <f t="shared" ref="H17:H36" si="0">+ROUND(G17*E17,2)</f>
        <v>0</v>
      </c>
    </row>
    <row r="18" spans="2:8" ht="31.5" customHeight="1" thickBot="1" x14ac:dyDescent="0.3">
      <c r="B18" s="27" t="s">
        <v>11</v>
      </c>
      <c r="C18" s="28" t="s">
        <v>9</v>
      </c>
      <c r="D18" s="29" t="s">
        <v>60</v>
      </c>
      <c r="E18" s="30">
        <v>10</v>
      </c>
      <c r="F18" s="31">
        <v>2120</v>
      </c>
      <c r="G18" s="4"/>
      <c r="H18" s="42">
        <f t="shared" si="0"/>
        <v>0</v>
      </c>
    </row>
    <row r="19" spans="2:8" ht="54.75" customHeight="1" thickBot="1" x14ac:dyDescent="0.3">
      <c r="B19" s="27" t="s">
        <v>12</v>
      </c>
      <c r="C19" s="28" t="s">
        <v>9</v>
      </c>
      <c r="D19" s="29" t="s">
        <v>61</v>
      </c>
      <c r="E19" s="30">
        <v>15</v>
      </c>
      <c r="F19" s="31">
        <v>2680</v>
      </c>
      <c r="G19" s="5"/>
      <c r="H19" s="42">
        <f t="shared" si="0"/>
        <v>0</v>
      </c>
    </row>
    <row r="20" spans="2:8" ht="33.75" customHeight="1" thickBot="1" x14ac:dyDescent="0.3">
      <c r="B20" s="27" t="s">
        <v>13</v>
      </c>
      <c r="C20" s="28" t="s">
        <v>9</v>
      </c>
      <c r="D20" s="29" t="s">
        <v>87</v>
      </c>
      <c r="E20" s="30">
        <v>0</v>
      </c>
      <c r="F20" s="31">
        <v>69.84</v>
      </c>
      <c r="G20" s="46"/>
      <c r="H20" s="42">
        <v>0</v>
      </c>
    </row>
    <row r="21" spans="2:8" ht="43.5" customHeight="1" thickBot="1" x14ac:dyDescent="0.3">
      <c r="B21" s="27" t="s">
        <v>14</v>
      </c>
      <c r="C21" s="28" t="s">
        <v>9</v>
      </c>
      <c r="D21" s="29" t="s">
        <v>88</v>
      </c>
      <c r="E21" s="30">
        <v>0</v>
      </c>
      <c r="F21" s="31">
        <v>39.119999999999997</v>
      </c>
      <c r="G21" s="46"/>
      <c r="H21" s="42">
        <f t="shared" si="0"/>
        <v>0</v>
      </c>
    </row>
    <row r="22" spans="2:8" ht="41.25" customHeight="1" thickBot="1" x14ac:dyDescent="0.3">
      <c r="B22" s="27" t="s">
        <v>16</v>
      </c>
      <c r="C22" s="28" t="s">
        <v>9</v>
      </c>
      <c r="D22" s="29" t="s">
        <v>89</v>
      </c>
      <c r="E22" s="30">
        <v>0</v>
      </c>
      <c r="F22" s="31">
        <v>81.680000000000007</v>
      </c>
      <c r="G22" s="47"/>
      <c r="H22" s="42">
        <f t="shared" si="0"/>
        <v>0</v>
      </c>
    </row>
    <row r="23" spans="2:8" ht="41.25" customHeight="1" thickBot="1" x14ac:dyDescent="0.3">
      <c r="B23" s="27" t="s">
        <v>18</v>
      </c>
      <c r="C23" s="28" t="s">
        <v>9</v>
      </c>
      <c r="D23" s="29" t="s">
        <v>65</v>
      </c>
      <c r="E23" s="30">
        <v>5</v>
      </c>
      <c r="F23" s="31">
        <v>205.47</v>
      </c>
      <c r="G23" s="4"/>
      <c r="H23" s="42">
        <f t="shared" si="0"/>
        <v>0</v>
      </c>
    </row>
    <row r="24" spans="2:8" ht="108.75" customHeight="1" thickBot="1" x14ac:dyDescent="0.3">
      <c r="B24" s="27" t="s">
        <v>20</v>
      </c>
      <c r="C24" s="28" t="s">
        <v>9</v>
      </c>
      <c r="D24" s="29" t="s">
        <v>66</v>
      </c>
      <c r="E24" s="30">
        <v>6</v>
      </c>
      <c r="F24" s="31">
        <v>4187</v>
      </c>
      <c r="G24" s="4"/>
      <c r="H24" s="42">
        <f t="shared" si="0"/>
        <v>0</v>
      </c>
    </row>
    <row r="25" spans="2:8" ht="104.25" customHeight="1" thickBot="1" x14ac:dyDescent="0.3">
      <c r="B25" s="27" t="s">
        <v>22</v>
      </c>
      <c r="C25" s="28" t="s">
        <v>9</v>
      </c>
      <c r="D25" s="29" t="s">
        <v>67</v>
      </c>
      <c r="E25" s="30">
        <v>2</v>
      </c>
      <c r="F25" s="31">
        <v>423</v>
      </c>
      <c r="G25" s="4"/>
      <c r="H25" s="42">
        <f t="shared" si="0"/>
        <v>0</v>
      </c>
    </row>
    <row r="26" spans="2:8" ht="73.5" customHeight="1" thickBot="1" x14ac:dyDescent="0.3">
      <c r="B26" s="27" t="s">
        <v>23</v>
      </c>
      <c r="C26" s="28" t="s">
        <v>9</v>
      </c>
      <c r="D26" s="29" t="s">
        <v>68</v>
      </c>
      <c r="E26" s="30">
        <v>2</v>
      </c>
      <c r="F26" s="31">
        <v>1326</v>
      </c>
      <c r="G26" s="4"/>
      <c r="H26" s="42">
        <f t="shared" si="0"/>
        <v>0</v>
      </c>
    </row>
    <row r="27" spans="2:8" ht="50.25" customHeight="1" thickBot="1" x14ac:dyDescent="0.3">
      <c r="B27" s="27" t="s">
        <v>24</v>
      </c>
      <c r="C27" s="28" t="s">
        <v>9</v>
      </c>
      <c r="D27" s="29" t="s">
        <v>69</v>
      </c>
      <c r="E27" s="30">
        <v>20</v>
      </c>
      <c r="F27" s="31">
        <v>40</v>
      </c>
      <c r="G27" s="4"/>
      <c r="H27" s="42">
        <f t="shared" si="0"/>
        <v>0</v>
      </c>
    </row>
    <row r="28" spans="2:8" ht="44.25" customHeight="1" thickBot="1" x14ac:dyDescent="0.3">
      <c r="B28" s="27" t="s">
        <v>25</v>
      </c>
      <c r="C28" s="28" t="s">
        <v>9</v>
      </c>
      <c r="D28" s="29" t="s">
        <v>15</v>
      </c>
      <c r="E28" s="30">
        <v>20</v>
      </c>
      <c r="F28" s="31">
        <v>305</v>
      </c>
      <c r="G28" s="5"/>
      <c r="H28" s="42">
        <f t="shared" si="0"/>
        <v>0</v>
      </c>
    </row>
    <row r="29" spans="2:8" ht="50.25" customHeight="1" thickBot="1" x14ac:dyDescent="0.3">
      <c r="B29" s="27" t="s">
        <v>26</v>
      </c>
      <c r="C29" s="28" t="s">
        <v>9</v>
      </c>
      <c r="D29" s="29" t="s">
        <v>17</v>
      </c>
      <c r="E29" s="30">
        <v>20</v>
      </c>
      <c r="F29" s="31">
        <v>220</v>
      </c>
      <c r="G29" s="4"/>
      <c r="H29" s="42">
        <f t="shared" si="0"/>
        <v>0</v>
      </c>
    </row>
    <row r="30" spans="2:8" ht="27" customHeight="1" thickBot="1" x14ac:dyDescent="0.3">
      <c r="B30" s="27" t="s">
        <v>27</v>
      </c>
      <c r="C30" s="28" t="s">
        <v>9</v>
      </c>
      <c r="D30" s="29" t="s">
        <v>19</v>
      </c>
      <c r="E30" s="30">
        <v>10</v>
      </c>
      <c r="F30" s="31">
        <v>250</v>
      </c>
      <c r="G30" s="4"/>
      <c r="H30" s="42">
        <f t="shared" si="0"/>
        <v>0</v>
      </c>
    </row>
    <row r="31" spans="2:8" ht="57.75" customHeight="1" thickBot="1" x14ac:dyDescent="0.3">
      <c r="B31" s="27" t="s">
        <v>28</v>
      </c>
      <c r="C31" s="28" t="s">
        <v>9</v>
      </c>
      <c r="D31" s="29" t="s">
        <v>21</v>
      </c>
      <c r="E31" s="30">
        <v>20</v>
      </c>
      <c r="F31" s="31">
        <v>75.2</v>
      </c>
      <c r="G31" s="4"/>
      <c r="H31" s="42">
        <f t="shared" si="0"/>
        <v>0</v>
      </c>
    </row>
    <row r="32" spans="2:8" ht="49.5" customHeight="1" thickBot="1" x14ac:dyDescent="0.3">
      <c r="B32" s="27" t="s">
        <v>29</v>
      </c>
      <c r="C32" s="28" t="s">
        <v>9</v>
      </c>
      <c r="D32" s="29" t="s">
        <v>70</v>
      </c>
      <c r="E32" s="30">
        <v>28</v>
      </c>
      <c r="F32" s="31">
        <v>117.14</v>
      </c>
      <c r="G32" s="4"/>
      <c r="H32" s="42">
        <f t="shared" si="0"/>
        <v>0</v>
      </c>
    </row>
    <row r="33" spans="1:9" ht="53.25" customHeight="1" thickBot="1" x14ac:dyDescent="0.3">
      <c r="B33" s="27" t="s">
        <v>30</v>
      </c>
      <c r="C33" s="28" t="s">
        <v>9</v>
      </c>
      <c r="D33" s="29" t="s">
        <v>31</v>
      </c>
      <c r="E33" s="30">
        <v>10</v>
      </c>
      <c r="F33" s="31">
        <v>21.09</v>
      </c>
      <c r="G33" s="4"/>
      <c r="H33" s="42">
        <f t="shared" si="0"/>
        <v>0</v>
      </c>
    </row>
    <row r="34" spans="1:9" ht="47.25" customHeight="1" thickBot="1" x14ac:dyDescent="0.3">
      <c r="B34" s="27" t="s">
        <v>32</v>
      </c>
      <c r="C34" s="28" t="s">
        <v>9</v>
      </c>
      <c r="D34" s="29" t="s">
        <v>71</v>
      </c>
      <c r="E34" s="30">
        <v>5</v>
      </c>
      <c r="F34" s="31">
        <v>205.47</v>
      </c>
      <c r="G34" s="4"/>
      <c r="H34" s="42">
        <f t="shared" si="0"/>
        <v>0</v>
      </c>
    </row>
    <row r="35" spans="1:9" ht="45.75" customHeight="1" thickBot="1" x14ac:dyDescent="0.3">
      <c r="B35" s="27" t="s">
        <v>33</v>
      </c>
      <c r="C35" s="28" t="s">
        <v>9</v>
      </c>
      <c r="D35" s="29" t="s">
        <v>34</v>
      </c>
      <c r="E35" s="30">
        <v>20</v>
      </c>
      <c r="F35" s="31">
        <v>91.2</v>
      </c>
      <c r="G35" s="5"/>
      <c r="H35" s="42">
        <f t="shared" si="0"/>
        <v>0</v>
      </c>
    </row>
    <row r="36" spans="1:9" ht="42" customHeight="1" thickBot="1" x14ac:dyDescent="0.3">
      <c r="A36" s="36"/>
      <c r="B36" s="27" t="s">
        <v>35</v>
      </c>
      <c r="C36" s="37" t="s">
        <v>9</v>
      </c>
      <c r="D36" s="38" t="s">
        <v>36</v>
      </c>
      <c r="E36" s="39">
        <v>1</v>
      </c>
      <c r="F36" s="40">
        <v>25720</v>
      </c>
      <c r="G36" s="41">
        <f>+F36</f>
        <v>25720</v>
      </c>
      <c r="H36" s="42">
        <f t="shared" si="0"/>
        <v>25720</v>
      </c>
    </row>
    <row r="37" spans="1:9" ht="39" customHeight="1" thickBot="1" x14ac:dyDescent="0.3">
      <c r="B37" s="43" t="s">
        <v>72</v>
      </c>
      <c r="C37" s="44"/>
      <c r="D37" s="44"/>
      <c r="E37" s="44"/>
      <c r="F37" s="44"/>
      <c r="G37" s="44"/>
      <c r="H37" s="44"/>
      <c r="I37" s="45"/>
    </row>
    <row r="38" spans="1:9" ht="36.75" customHeight="1" thickBot="1" x14ac:dyDescent="0.3">
      <c r="B38" s="32" t="s">
        <v>37</v>
      </c>
      <c r="C38" s="32" t="s">
        <v>9</v>
      </c>
      <c r="D38" s="33" t="s">
        <v>58</v>
      </c>
      <c r="E38" s="34">
        <v>10</v>
      </c>
      <c r="F38" s="35">
        <v>1475</v>
      </c>
      <c r="G38" s="6"/>
      <c r="H38" s="26">
        <f>+ROUND(G38*E38,2)</f>
        <v>0</v>
      </c>
    </row>
    <row r="39" spans="1:9" ht="39" customHeight="1" thickBot="1" x14ac:dyDescent="0.3">
      <c r="B39" s="27" t="s">
        <v>38</v>
      </c>
      <c r="C39" s="28" t="s">
        <v>9</v>
      </c>
      <c r="D39" s="29" t="s">
        <v>59</v>
      </c>
      <c r="E39" s="30">
        <v>10</v>
      </c>
      <c r="F39" s="31">
        <v>1800</v>
      </c>
      <c r="G39" s="6"/>
      <c r="H39" s="26">
        <f t="shared" ref="H39:H58" si="1">+ROUND(G39*E39,2)</f>
        <v>0</v>
      </c>
    </row>
    <row r="40" spans="1:9" ht="29.25" customHeight="1" thickBot="1" x14ac:dyDescent="0.3">
      <c r="B40" s="27" t="s">
        <v>39</v>
      </c>
      <c r="C40" s="28" t="s">
        <v>9</v>
      </c>
      <c r="D40" s="29" t="s">
        <v>60</v>
      </c>
      <c r="E40" s="30">
        <v>10</v>
      </c>
      <c r="F40" s="31">
        <v>2120</v>
      </c>
      <c r="G40" s="6"/>
      <c r="H40" s="26">
        <f t="shared" si="1"/>
        <v>0</v>
      </c>
    </row>
    <row r="41" spans="1:9" ht="37.5" customHeight="1" thickBot="1" x14ac:dyDescent="0.3">
      <c r="B41" s="27" t="s">
        <v>40</v>
      </c>
      <c r="C41" s="28" t="s">
        <v>9</v>
      </c>
      <c r="D41" s="29" t="s">
        <v>61</v>
      </c>
      <c r="E41" s="30">
        <v>15</v>
      </c>
      <c r="F41" s="31">
        <v>2680</v>
      </c>
      <c r="G41" s="4"/>
      <c r="H41" s="26">
        <f t="shared" si="1"/>
        <v>0</v>
      </c>
    </row>
    <row r="42" spans="1:9" ht="51.75" customHeight="1" thickBot="1" x14ac:dyDescent="0.3">
      <c r="B42" s="27" t="s">
        <v>41</v>
      </c>
      <c r="C42" s="28" t="s">
        <v>9</v>
      </c>
      <c r="D42" s="29" t="s">
        <v>62</v>
      </c>
      <c r="E42" s="30">
        <v>250</v>
      </c>
      <c r="F42" s="31">
        <v>69.84</v>
      </c>
      <c r="G42" s="4"/>
      <c r="H42" s="26">
        <f t="shared" si="1"/>
        <v>0</v>
      </c>
    </row>
    <row r="43" spans="1:9" ht="39" customHeight="1" thickBot="1" x14ac:dyDescent="0.3">
      <c r="B43" s="27" t="s">
        <v>42</v>
      </c>
      <c r="C43" s="28" t="s">
        <v>9</v>
      </c>
      <c r="D43" s="29" t="s">
        <v>63</v>
      </c>
      <c r="E43" s="30">
        <v>21</v>
      </c>
      <c r="F43" s="31">
        <v>39.119999999999997</v>
      </c>
      <c r="G43" s="6"/>
      <c r="H43" s="26">
        <f t="shared" si="1"/>
        <v>0</v>
      </c>
    </row>
    <row r="44" spans="1:9" ht="44.25" customHeight="1" thickBot="1" x14ac:dyDescent="0.3">
      <c r="B44" s="27" t="s">
        <v>43</v>
      </c>
      <c r="C44" s="28" t="s">
        <v>9</v>
      </c>
      <c r="D44" s="29" t="s">
        <v>64</v>
      </c>
      <c r="E44" s="30">
        <v>10</v>
      </c>
      <c r="F44" s="31">
        <v>81.680000000000007</v>
      </c>
      <c r="G44" s="4"/>
      <c r="H44" s="26">
        <f t="shared" si="1"/>
        <v>0</v>
      </c>
    </row>
    <row r="45" spans="1:9" ht="93" customHeight="1" thickBot="1" x14ac:dyDescent="0.3">
      <c r="B45" s="27" t="s">
        <v>44</v>
      </c>
      <c r="C45" s="28" t="s">
        <v>9</v>
      </c>
      <c r="D45" s="29" t="s">
        <v>73</v>
      </c>
      <c r="E45" s="30">
        <v>5</v>
      </c>
      <c r="F45" s="31">
        <v>205.47</v>
      </c>
      <c r="G45" s="4"/>
      <c r="H45" s="26">
        <f t="shared" si="1"/>
        <v>0</v>
      </c>
    </row>
    <row r="46" spans="1:9" ht="78.75" customHeight="1" thickBot="1" x14ac:dyDescent="0.3">
      <c r="B46" s="27" t="s">
        <v>45</v>
      </c>
      <c r="C46" s="28" t="s">
        <v>9</v>
      </c>
      <c r="D46" s="29" t="s">
        <v>74</v>
      </c>
      <c r="E46" s="30">
        <v>6</v>
      </c>
      <c r="F46" s="31">
        <v>4187</v>
      </c>
      <c r="G46" s="6"/>
      <c r="H46" s="26">
        <f t="shared" si="1"/>
        <v>0</v>
      </c>
    </row>
    <row r="47" spans="1:9" ht="112.5" customHeight="1" thickBot="1" x14ac:dyDescent="0.3">
      <c r="B47" s="27" t="s">
        <v>46</v>
      </c>
      <c r="C47" s="28" t="s">
        <v>9</v>
      </c>
      <c r="D47" s="29" t="s">
        <v>75</v>
      </c>
      <c r="E47" s="30">
        <v>2</v>
      </c>
      <c r="F47" s="31">
        <v>1326</v>
      </c>
      <c r="G47" s="4"/>
      <c r="H47" s="26">
        <f t="shared" si="1"/>
        <v>0</v>
      </c>
    </row>
    <row r="48" spans="1:9" ht="145.5" customHeight="1" thickBot="1" x14ac:dyDescent="0.3">
      <c r="B48" s="27" t="s">
        <v>47</v>
      </c>
      <c r="C48" s="28" t="s">
        <v>9</v>
      </c>
      <c r="D48" s="29" t="s">
        <v>76</v>
      </c>
      <c r="E48" s="30">
        <v>2</v>
      </c>
      <c r="F48" s="31">
        <v>423</v>
      </c>
      <c r="G48" s="5"/>
      <c r="H48" s="26">
        <f t="shared" si="1"/>
        <v>0</v>
      </c>
    </row>
    <row r="49" spans="2:8" ht="63" customHeight="1" thickBot="1" x14ac:dyDescent="0.3">
      <c r="B49" s="27" t="s">
        <v>48</v>
      </c>
      <c r="C49" s="28" t="s">
        <v>9</v>
      </c>
      <c r="D49" s="29" t="s">
        <v>77</v>
      </c>
      <c r="E49" s="30">
        <v>28</v>
      </c>
      <c r="F49" s="31">
        <v>117.14</v>
      </c>
      <c r="G49" s="4"/>
      <c r="H49" s="26">
        <f t="shared" si="1"/>
        <v>0</v>
      </c>
    </row>
    <row r="50" spans="2:8" ht="58.5" customHeight="1" thickBot="1" x14ac:dyDescent="0.3">
      <c r="B50" s="27" t="s">
        <v>49</v>
      </c>
      <c r="C50" s="28" t="s">
        <v>9</v>
      </c>
      <c r="D50" s="29" t="s">
        <v>69</v>
      </c>
      <c r="E50" s="30">
        <v>20</v>
      </c>
      <c r="F50" s="31">
        <v>40</v>
      </c>
      <c r="G50" s="4"/>
      <c r="H50" s="26">
        <f t="shared" si="1"/>
        <v>0</v>
      </c>
    </row>
    <row r="51" spans="2:8" ht="88.5" customHeight="1" thickBot="1" x14ac:dyDescent="0.3">
      <c r="B51" s="27" t="s">
        <v>50</v>
      </c>
      <c r="C51" s="28" t="s">
        <v>9</v>
      </c>
      <c r="D51" s="29" t="s">
        <v>15</v>
      </c>
      <c r="E51" s="30">
        <v>20</v>
      </c>
      <c r="F51" s="31">
        <v>305</v>
      </c>
      <c r="G51" s="4"/>
      <c r="H51" s="26">
        <f t="shared" si="1"/>
        <v>0</v>
      </c>
    </row>
    <row r="52" spans="2:8" ht="65.25" customHeight="1" thickBot="1" x14ac:dyDescent="0.3">
      <c r="B52" s="27" t="s">
        <v>51</v>
      </c>
      <c r="C52" s="28" t="s">
        <v>9</v>
      </c>
      <c r="D52" s="29" t="s">
        <v>17</v>
      </c>
      <c r="E52" s="30">
        <v>20</v>
      </c>
      <c r="F52" s="31">
        <v>220</v>
      </c>
      <c r="G52" s="7"/>
      <c r="H52" s="26">
        <f t="shared" si="1"/>
        <v>0</v>
      </c>
    </row>
    <row r="53" spans="2:8" ht="138.75" customHeight="1" thickBot="1" x14ac:dyDescent="0.3">
      <c r="B53" s="27" t="s">
        <v>52</v>
      </c>
      <c r="C53" s="28" t="s">
        <v>9</v>
      </c>
      <c r="D53" s="29" t="s">
        <v>19</v>
      </c>
      <c r="E53" s="30">
        <v>10</v>
      </c>
      <c r="F53" s="31">
        <v>250</v>
      </c>
      <c r="G53" s="8"/>
      <c r="H53" s="26">
        <f t="shared" si="1"/>
        <v>0</v>
      </c>
    </row>
    <row r="54" spans="2:8" ht="201" customHeight="1" thickBot="1" x14ac:dyDescent="0.3">
      <c r="B54" s="27" t="s">
        <v>53</v>
      </c>
      <c r="C54" s="28" t="s">
        <v>9</v>
      </c>
      <c r="D54" s="29" t="s">
        <v>21</v>
      </c>
      <c r="E54" s="30">
        <v>20</v>
      </c>
      <c r="F54" s="31">
        <v>75.2</v>
      </c>
      <c r="G54" s="8"/>
      <c r="H54" s="26">
        <f t="shared" si="1"/>
        <v>0</v>
      </c>
    </row>
    <row r="55" spans="2:8" ht="99" customHeight="1" thickBot="1" x14ac:dyDescent="0.3">
      <c r="B55" s="27" t="s">
        <v>54</v>
      </c>
      <c r="C55" s="28" t="s">
        <v>9</v>
      </c>
      <c r="D55" s="29" t="s">
        <v>31</v>
      </c>
      <c r="E55" s="30">
        <v>10</v>
      </c>
      <c r="F55" s="31">
        <v>21.09</v>
      </c>
      <c r="G55" s="8"/>
      <c r="H55" s="26">
        <f t="shared" si="1"/>
        <v>0</v>
      </c>
    </row>
    <row r="56" spans="2:8" ht="82.5" customHeight="1" thickBot="1" x14ac:dyDescent="0.3">
      <c r="B56" s="27" t="s">
        <v>55</v>
      </c>
      <c r="C56" s="28" t="s">
        <v>9</v>
      </c>
      <c r="D56" s="29" t="s">
        <v>71</v>
      </c>
      <c r="E56" s="30">
        <v>5</v>
      </c>
      <c r="F56" s="31">
        <v>205.47</v>
      </c>
      <c r="G56" s="4"/>
      <c r="H56" s="26">
        <f t="shared" si="1"/>
        <v>0</v>
      </c>
    </row>
    <row r="57" spans="2:8" ht="38.25" customHeight="1" thickBot="1" x14ac:dyDescent="0.3">
      <c r="B57" s="27" t="s">
        <v>56</v>
      </c>
      <c r="C57" s="28" t="s">
        <v>9</v>
      </c>
      <c r="D57" s="29" t="s">
        <v>34</v>
      </c>
      <c r="E57" s="30">
        <v>20</v>
      </c>
      <c r="F57" s="31">
        <v>91.2</v>
      </c>
      <c r="G57" s="8"/>
      <c r="H57" s="26">
        <f t="shared" si="1"/>
        <v>0</v>
      </c>
    </row>
    <row r="58" spans="2:8" ht="34.5" customHeight="1" thickBot="1" x14ac:dyDescent="0.3">
      <c r="B58" s="9" t="s">
        <v>57</v>
      </c>
      <c r="C58" s="10" t="s">
        <v>9</v>
      </c>
      <c r="D58" s="11" t="s">
        <v>36</v>
      </c>
      <c r="E58" s="12">
        <v>1</v>
      </c>
      <c r="F58" s="13">
        <v>25720</v>
      </c>
      <c r="G58" s="13">
        <f>+F58</f>
        <v>25720</v>
      </c>
      <c r="H58" s="13">
        <f t="shared" si="1"/>
        <v>25720</v>
      </c>
    </row>
    <row r="59" spans="2:8" ht="31.5" customHeight="1" thickBot="1" x14ac:dyDescent="0.3">
      <c r="B59" s="15" t="s">
        <v>78</v>
      </c>
      <c r="C59" s="16"/>
      <c r="D59" s="16"/>
      <c r="E59" s="16"/>
      <c r="F59" s="16"/>
      <c r="G59" s="17"/>
      <c r="H59" s="18">
        <f>+ROUND(SUM(H16:H58),2)</f>
        <v>51440</v>
      </c>
    </row>
    <row r="60" spans="2:8" ht="15.75" thickBot="1" x14ac:dyDescent="0.3">
      <c r="B60" s="19" t="s">
        <v>79</v>
      </c>
      <c r="C60" s="20"/>
      <c r="D60" s="20"/>
      <c r="E60" s="20"/>
      <c r="F60" s="20"/>
      <c r="G60" s="21"/>
      <c r="H60" s="22">
        <f>+ROUND(H59*0.13,2)</f>
        <v>6687.2</v>
      </c>
    </row>
    <row r="61" spans="2:8" ht="15.75" thickBot="1" x14ac:dyDescent="0.3">
      <c r="B61" s="19" t="s">
        <v>80</v>
      </c>
      <c r="C61" s="20"/>
      <c r="D61" s="20"/>
      <c r="E61" s="20"/>
      <c r="F61" s="20"/>
      <c r="G61" s="21"/>
      <c r="H61" s="22">
        <f>+ROUND(H59*0.06,2)</f>
        <v>3086.4</v>
      </c>
    </row>
    <row r="62" spans="2:8" ht="15.75" thickBot="1" x14ac:dyDescent="0.3">
      <c r="B62" s="19" t="s">
        <v>81</v>
      </c>
      <c r="C62" s="20"/>
      <c r="D62" s="20"/>
      <c r="E62" s="20"/>
      <c r="F62" s="20"/>
      <c r="G62" s="21"/>
      <c r="H62" s="18">
        <f>+ROUND(SUM(H59:H61),2)</f>
        <v>61213.599999999999</v>
      </c>
    </row>
    <row r="63" spans="2:8" ht="15.75" thickBot="1" x14ac:dyDescent="0.3">
      <c r="B63" s="19" t="s">
        <v>82</v>
      </c>
      <c r="C63" s="20"/>
      <c r="D63" s="20"/>
      <c r="E63" s="20"/>
      <c r="F63" s="20"/>
      <c r="G63" s="21"/>
      <c r="H63" s="22">
        <f>+ROUND(H62*0.21,2)</f>
        <v>12854.86</v>
      </c>
    </row>
    <row r="64" spans="2:8" ht="15.75" thickBot="1" x14ac:dyDescent="0.3">
      <c r="B64" s="15" t="s">
        <v>83</v>
      </c>
      <c r="C64" s="16"/>
      <c r="D64" s="16"/>
      <c r="E64" s="16"/>
      <c r="F64" s="16"/>
      <c r="G64" s="17"/>
      <c r="H64" s="18">
        <f>ROUND(SUM(H62:H63),2)</f>
        <v>74068.460000000006</v>
      </c>
    </row>
    <row r="67" spans="2:4" ht="60.75" customHeight="1" x14ac:dyDescent="0.25">
      <c r="B67" s="23" t="s">
        <v>86</v>
      </c>
      <c r="C67" s="23"/>
      <c r="D67" s="23"/>
    </row>
    <row r="68" spans="2:4" ht="29.25" customHeight="1" x14ac:dyDescent="0.25">
      <c r="B68" s="25" t="s">
        <v>90</v>
      </c>
      <c r="C68" s="25"/>
      <c r="D68" s="25"/>
    </row>
  </sheetData>
  <sheetProtection algorithmName="SHA-512" hashValue="lS+3p2slfWJ4beAKEilwErM3I88XrZeCehNYWLfWWTbzrCVlRdlcEMDa5zl94Ut8zCSVW3H9tyObPHqvrH4moQ==" saltValue="7l1VZyWnO7yBBjwOCSgJfw==" spinCount="100000" sheet="1" objects="1" scenarios="1" selectLockedCells="1"/>
  <mergeCells count="13">
    <mergeCell ref="B59:G59"/>
    <mergeCell ref="B67:D67"/>
    <mergeCell ref="B68:D68"/>
    <mergeCell ref="B9:D9"/>
    <mergeCell ref="E9:G9"/>
    <mergeCell ref="A12:G12"/>
    <mergeCell ref="B37:H37"/>
    <mergeCell ref="B15:H15"/>
    <mergeCell ref="B60:G60"/>
    <mergeCell ref="B61:G61"/>
    <mergeCell ref="B62:G62"/>
    <mergeCell ref="B63:G63"/>
    <mergeCell ref="B64:G64"/>
  </mergeCells>
  <pageMargins left="0.7" right="0.7" top="0.75" bottom="0.75" header="0.3" footer="0.3"/>
  <pageSetup paperSize="9" orientation="portrait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05b5c50-6878-419c-aaee-f57d1b61cb07">
      <Terms xmlns="http://schemas.microsoft.com/office/infopath/2007/PartnerControls"/>
    </lcf76f155ced4ddcb4097134ff3c332f>
    <TaxCatchAll xmlns="c4d65d83-e6de-4071-ac96-3b9ea9015942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6131D8716343F4787BB6C83E936E8FC" ma:contentTypeVersion="19" ma:contentTypeDescription="Crea un document nou" ma:contentTypeScope="" ma:versionID="808f71257812cc601d7b034d94d288e9">
  <xsd:schema xmlns:xsd="http://www.w3.org/2001/XMLSchema" xmlns:xs="http://www.w3.org/2001/XMLSchema" xmlns:p="http://schemas.microsoft.com/office/2006/metadata/properties" xmlns:ns2="d05b5c50-6878-419c-aaee-f57d1b61cb07" xmlns:ns3="c4d65d83-e6de-4071-ac96-3b9ea9015942" targetNamespace="http://schemas.microsoft.com/office/2006/metadata/properties" ma:root="true" ma:fieldsID="43bafe2dab42beb3762e8274b8d355c3" ns2:_="" ns3:_="">
    <xsd:import namespace="d05b5c50-6878-419c-aaee-f57d1b61cb07"/>
    <xsd:import namespace="c4d65d83-e6de-4071-ac96-3b9ea901594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5b5c50-6878-419c-aaee-f57d1b61cb0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es de la imatge" ma:readOnly="false" ma:fieldId="{5cf76f15-5ced-4ddc-b409-7134ff3c332f}" ma:taxonomyMulti="true" ma:sspId="6f159e05-dd76-4a0e-8ee7-6d8456fbe77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d65d83-e6de-4071-ac96-3b9ea9015942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Compartit amb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'ha compartit amb detal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60e8459-a743-4076-9694-5a4fd6679667}" ma:internalName="TaxCatchAll" ma:showField="CatchAllData" ma:web="c4d65d83-e6de-4071-ac96-3b9ea901594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87CD65-9508-4A0C-91AB-EBF8F7BF496C}">
  <ds:schemaRefs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purl.org/dc/terms/"/>
    <ds:schemaRef ds:uri="5dc0d09d-36e7-4caa-b49f-423a5a1e33ec"/>
    <ds:schemaRef ds:uri="c6cc41f6-4694-4999-a616-93cae258eccb"/>
    <ds:schemaRef ds:uri="http://www.w3.org/XML/1998/namespace"/>
    <ds:schemaRef ds:uri="a4e8c040-620f-42a2-8d8e-d59e2c082eaf"/>
  </ds:schemaRefs>
</ds:datastoreItem>
</file>

<file path=customXml/itemProps2.xml><?xml version="1.0" encoding="utf-8"?>
<ds:datastoreItem xmlns:ds="http://schemas.openxmlformats.org/officeDocument/2006/customXml" ds:itemID="{AE465E2D-0B8D-487C-9E2A-192219264D0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7D751E2-5C0D-4B8A-AEFB-B6D48CC2FD8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Annex 2 PCAP-Oferta econ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Belén Hidalgo Garcia</dc:creator>
  <cp:keywords/>
  <dc:description/>
  <cp:lastModifiedBy>Marta Ramon-Cortes Vilarrodona</cp:lastModifiedBy>
  <cp:revision/>
  <dcterms:created xsi:type="dcterms:W3CDTF">2025-03-31T06:26:07Z</dcterms:created>
  <dcterms:modified xsi:type="dcterms:W3CDTF">2025-12-16T07:14:21Z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0x010100C6131D8716343F4787BB6C83E936E8FC</vt:lpwstr>
  </property>
  <property fmtid="{D5CDD505-2E9C-101B-9397-08002B2CF9AE}" pid="3" name="MediaServiceImageTags">
    <vt:lpwstr/>
  </property>
</Properties>
</file>