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6\1. PROCEDIMENTS OBERTS\NO PUBLICATS\11_2026. CARN SANT JOAN DE LES ABADESSES\"/>
    </mc:Choice>
  </mc:AlternateContent>
  <xr:revisionPtr revIDLastSave="0" documentId="13_ncr:1_{83563566-991F-4EE6-A548-FFFEFA14151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2" i="1" l="1"/>
  <c r="M152" i="1" s="1"/>
  <c r="N152" i="1" s="1"/>
  <c r="L152" i="1"/>
  <c r="K153" i="1"/>
  <c r="M153" i="1" s="1"/>
  <c r="N153" i="1" s="1"/>
  <c r="L153" i="1"/>
  <c r="K154" i="1"/>
  <c r="M154" i="1" s="1"/>
  <c r="N154" i="1" s="1"/>
  <c r="L154" i="1"/>
  <c r="K155" i="1"/>
  <c r="M155" i="1" s="1"/>
  <c r="N155" i="1" s="1"/>
  <c r="L155" i="1"/>
  <c r="K156" i="1"/>
  <c r="M156" i="1" s="1"/>
  <c r="N156" i="1" s="1"/>
  <c r="L156" i="1"/>
  <c r="K157" i="1"/>
  <c r="M157" i="1" s="1"/>
  <c r="N157" i="1" s="1"/>
  <c r="L157" i="1"/>
  <c r="H152" i="1"/>
  <c r="I152" i="1" s="1"/>
  <c r="H153" i="1"/>
  <c r="I153" i="1" s="1"/>
  <c r="H154" i="1"/>
  <c r="I154" i="1"/>
  <c r="H155" i="1"/>
  <c r="I155" i="1"/>
  <c r="H156" i="1"/>
  <c r="I156" i="1"/>
  <c r="H157" i="1"/>
  <c r="I157" i="1"/>
  <c r="F152" i="1"/>
  <c r="F153" i="1"/>
  <c r="F154" i="1"/>
  <c r="F155" i="1"/>
  <c r="F156" i="1"/>
  <c r="F157" i="1"/>
  <c r="K149" i="1"/>
  <c r="L149" i="1"/>
  <c r="K150" i="1"/>
  <c r="L150" i="1"/>
  <c r="K151" i="1"/>
  <c r="L151" i="1"/>
  <c r="F149" i="1"/>
  <c r="H149" i="1" s="1"/>
  <c r="I149" i="1" s="1"/>
  <c r="F150" i="1"/>
  <c r="H150" i="1" s="1"/>
  <c r="I150" i="1" s="1"/>
  <c r="F151" i="1"/>
  <c r="H151" i="1" s="1"/>
  <c r="I151" i="1" s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41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72" i="1"/>
  <c r="H72" i="1" s="1"/>
  <c r="I72" i="1" s="1"/>
  <c r="F73" i="1"/>
  <c r="H73" i="1" s="1"/>
  <c r="I73" i="1" s="1"/>
  <c r="F74" i="1"/>
  <c r="H74" i="1" s="1"/>
  <c r="I74" i="1" s="1"/>
  <c r="F75" i="1"/>
  <c r="H75" i="1" s="1"/>
  <c r="I75" i="1" s="1"/>
  <c r="F76" i="1"/>
  <c r="H76" i="1" s="1"/>
  <c r="I76" i="1" s="1"/>
  <c r="F77" i="1"/>
  <c r="H77" i="1" s="1"/>
  <c r="I77" i="1" s="1"/>
  <c r="F78" i="1"/>
  <c r="H78" i="1" s="1"/>
  <c r="I78" i="1" s="1"/>
  <c r="F79" i="1"/>
  <c r="H79" i="1" s="1"/>
  <c r="I79" i="1" s="1"/>
  <c r="F80" i="1"/>
  <c r="H80" i="1" s="1"/>
  <c r="I80" i="1" s="1"/>
  <c r="F81" i="1"/>
  <c r="H81" i="1" s="1"/>
  <c r="I81" i="1" s="1"/>
  <c r="F82" i="1"/>
  <c r="H82" i="1" s="1"/>
  <c r="I82" i="1" s="1"/>
  <c r="F83" i="1"/>
  <c r="H83" i="1" s="1"/>
  <c r="I83" i="1" s="1"/>
  <c r="F84" i="1"/>
  <c r="H84" i="1" s="1"/>
  <c r="I84" i="1" s="1"/>
  <c r="F85" i="1"/>
  <c r="H85" i="1" s="1"/>
  <c r="I85" i="1" s="1"/>
  <c r="F86" i="1"/>
  <c r="H86" i="1" s="1"/>
  <c r="I86" i="1" s="1"/>
  <c r="F87" i="1"/>
  <c r="H87" i="1" s="1"/>
  <c r="I87" i="1" s="1"/>
  <c r="F88" i="1"/>
  <c r="H88" i="1" s="1"/>
  <c r="I88" i="1" s="1"/>
  <c r="F89" i="1"/>
  <c r="H89" i="1" s="1"/>
  <c r="I89" i="1" s="1"/>
  <c r="F90" i="1"/>
  <c r="H90" i="1" s="1"/>
  <c r="I90" i="1" s="1"/>
  <c r="F91" i="1"/>
  <c r="H91" i="1" s="1"/>
  <c r="I91" i="1" s="1"/>
  <c r="F92" i="1"/>
  <c r="H92" i="1" s="1"/>
  <c r="I92" i="1" s="1"/>
  <c r="F93" i="1"/>
  <c r="H93" i="1" s="1"/>
  <c r="I93" i="1" s="1"/>
  <c r="F94" i="1"/>
  <c r="H94" i="1" s="1"/>
  <c r="I94" i="1" s="1"/>
  <c r="F95" i="1"/>
  <c r="H95" i="1" s="1"/>
  <c r="I95" i="1" s="1"/>
  <c r="F96" i="1"/>
  <c r="H96" i="1" s="1"/>
  <c r="I96" i="1" s="1"/>
  <c r="F97" i="1"/>
  <c r="H97" i="1" s="1"/>
  <c r="I97" i="1" s="1"/>
  <c r="F98" i="1"/>
  <c r="H98" i="1" s="1"/>
  <c r="I98" i="1" s="1"/>
  <c r="F99" i="1"/>
  <c r="H99" i="1" s="1"/>
  <c r="I99" i="1" s="1"/>
  <c r="F100" i="1"/>
  <c r="H100" i="1" s="1"/>
  <c r="I100" i="1" s="1"/>
  <c r="F101" i="1"/>
  <c r="H101" i="1" s="1"/>
  <c r="I101" i="1" s="1"/>
  <c r="F102" i="1"/>
  <c r="H102" i="1" s="1"/>
  <c r="I102" i="1" s="1"/>
  <c r="F103" i="1"/>
  <c r="H103" i="1" s="1"/>
  <c r="I103" i="1" s="1"/>
  <c r="F104" i="1"/>
  <c r="H104" i="1" s="1"/>
  <c r="I104" i="1" s="1"/>
  <c r="F105" i="1"/>
  <c r="H105" i="1" s="1"/>
  <c r="I105" i="1" s="1"/>
  <c r="F106" i="1"/>
  <c r="H106" i="1" s="1"/>
  <c r="I106" i="1" s="1"/>
  <c r="F107" i="1"/>
  <c r="H107" i="1" s="1"/>
  <c r="I107" i="1" s="1"/>
  <c r="F108" i="1"/>
  <c r="H108" i="1" s="1"/>
  <c r="I108" i="1" s="1"/>
  <c r="F109" i="1"/>
  <c r="H109" i="1" s="1"/>
  <c r="I109" i="1" s="1"/>
  <c r="F110" i="1"/>
  <c r="H110" i="1" s="1"/>
  <c r="I110" i="1" s="1"/>
  <c r="F111" i="1"/>
  <c r="H111" i="1" s="1"/>
  <c r="I111" i="1" s="1"/>
  <c r="F112" i="1"/>
  <c r="H112" i="1" s="1"/>
  <c r="I112" i="1" s="1"/>
  <c r="F113" i="1"/>
  <c r="H113" i="1" s="1"/>
  <c r="I113" i="1" s="1"/>
  <c r="F114" i="1"/>
  <c r="H114" i="1" s="1"/>
  <c r="I114" i="1" s="1"/>
  <c r="F115" i="1"/>
  <c r="H115" i="1" s="1"/>
  <c r="I115" i="1" s="1"/>
  <c r="F116" i="1"/>
  <c r="H116" i="1" s="1"/>
  <c r="I116" i="1" s="1"/>
  <c r="F117" i="1"/>
  <c r="H117" i="1" s="1"/>
  <c r="I117" i="1" s="1"/>
  <c r="F118" i="1"/>
  <c r="H118" i="1" s="1"/>
  <c r="I118" i="1" s="1"/>
  <c r="F119" i="1"/>
  <c r="H119" i="1" s="1"/>
  <c r="I119" i="1" s="1"/>
  <c r="F120" i="1"/>
  <c r="H120" i="1" s="1"/>
  <c r="I120" i="1" s="1"/>
  <c r="F121" i="1"/>
  <c r="H121" i="1" s="1"/>
  <c r="I121" i="1" s="1"/>
  <c r="F122" i="1"/>
  <c r="H122" i="1" s="1"/>
  <c r="I122" i="1" s="1"/>
  <c r="F123" i="1"/>
  <c r="H123" i="1" s="1"/>
  <c r="I123" i="1" s="1"/>
  <c r="F124" i="1"/>
  <c r="H124" i="1" s="1"/>
  <c r="I124" i="1" s="1"/>
  <c r="F125" i="1"/>
  <c r="H125" i="1" s="1"/>
  <c r="I125" i="1" s="1"/>
  <c r="F126" i="1"/>
  <c r="H126" i="1" s="1"/>
  <c r="I126" i="1" s="1"/>
  <c r="F127" i="1"/>
  <c r="H127" i="1" s="1"/>
  <c r="I127" i="1" s="1"/>
  <c r="F128" i="1"/>
  <c r="H128" i="1" s="1"/>
  <c r="I128" i="1" s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M38" i="1" s="1"/>
  <c r="N38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M133" i="1" l="1"/>
  <c r="N133" i="1" s="1"/>
  <c r="M150" i="1"/>
  <c r="N150" i="1" s="1"/>
  <c r="M149" i="1"/>
  <c r="N149" i="1" s="1"/>
  <c r="M131" i="1"/>
  <c r="N131" i="1" s="1"/>
  <c r="M95" i="1"/>
  <c r="N95" i="1" s="1"/>
  <c r="M83" i="1"/>
  <c r="N83" i="1" s="1"/>
  <c r="M71" i="1"/>
  <c r="N71" i="1" s="1"/>
  <c r="M151" i="1"/>
  <c r="N151" i="1" s="1"/>
  <c r="M84" i="1"/>
  <c r="N84" i="1" s="1"/>
  <c r="M148" i="1"/>
  <c r="N148" i="1" s="1"/>
  <c r="M124" i="1"/>
  <c r="N124" i="1" s="1"/>
  <c r="M112" i="1"/>
  <c r="N112" i="1" s="1"/>
  <c r="M100" i="1"/>
  <c r="N100" i="1" s="1"/>
  <c r="M88" i="1"/>
  <c r="N88" i="1" s="1"/>
  <c r="M76" i="1"/>
  <c r="N76" i="1" s="1"/>
  <c r="M67" i="1"/>
  <c r="N67" i="1" s="1"/>
  <c r="M123" i="1"/>
  <c r="N123" i="1" s="1"/>
  <c r="M75" i="1"/>
  <c r="N75" i="1" s="1"/>
  <c r="M79" i="1"/>
  <c r="N79" i="1" s="1"/>
  <c r="M91" i="1"/>
  <c r="N91" i="1" s="1"/>
  <c r="M143" i="1"/>
  <c r="N143" i="1" s="1"/>
  <c r="M139" i="1"/>
  <c r="N139" i="1" s="1"/>
  <c r="M115" i="1"/>
  <c r="N115" i="1" s="1"/>
  <c r="M126" i="1"/>
  <c r="N126" i="1" s="1"/>
  <c r="M114" i="1"/>
  <c r="N114" i="1" s="1"/>
  <c r="M90" i="1"/>
  <c r="N90" i="1" s="1"/>
  <c r="M107" i="1"/>
  <c r="N107" i="1" s="1"/>
  <c r="M59" i="1"/>
  <c r="N59" i="1" s="1"/>
  <c r="M78" i="1"/>
  <c r="N78" i="1" s="1"/>
  <c r="M121" i="1"/>
  <c r="N121" i="1" s="1"/>
  <c r="M136" i="1"/>
  <c r="N136" i="1" s="1"/>
  <c r="M147" i="1"/>
  <c r="N147" i="1" s="1"/>
  <c r="M85" i="1"/>
  <c r="N85" i="1" s="1"/>
  <c r="M132" i="1"/>
  <c r="N132" i="1" s="1"/>
  <c r="M99" i="1"/>
  <c r="N99" i="1" s="1"/>
  <c r="M127" i="1"/>
  <c r="N127" i="1" s="1"/>
  <c r="M103" i="1"/>
  <c r="N103" i="1" s="1"/>
  <c r="M128" i="1"/>
  <c r="N128" i="1" s="1"/>
  <c r="M116" i="1"/>
  <c r="N116" i="1" s="1"/>
  <c r="M68" i="1"/>
  <c r="N68" i="1" s="1"/>
  <c r="M62" i="1"/>
  <c r="N62" i="1" s="1"/>
  <c r="M134" i="1"/>
  <c r="N134" i="1" s="1"/>
  <c r="M61" i="1"/>
  <c r="N61" i="1" s="1"/>
  <c r="M64" i="1"/>
  <c r="N64" i="1" s="1"/>
  <c r="M135" i="1"/>
  <c r="N135" i="1" s="1"/>
  <c r="M63" i="1"/>
  <c r="N63" i="1" s="1"/>
  <c r="M98" i="1"/>
  <c r="N98" i="1" s="1"/>
  <c r="M144" i="1"/>
  <c r="N144" i="1" s="1"/>
  <c r="M120" i="1"/>
  <c r="N120" i="1" s="1"/>
  <c r="M108" i="1"/>
  <c r="N108" i="1" s="1"/>
  <c r="M96" i="1"/>
  <c r="N96" i="1" s="1"/>
  <c r="M72" i="1"/>
  <c r="N72" i="1" s="1"/>
  <c r="M60" i="1"/>
  <c r="N60" i="1" s="1"/>
  <c r="M111" i="1"/>
  <c r="N111" i="1" s="1"/>
  <c r="M87" i="1"/>
  <c r="N87" i="1" s="1"/>
  <c r="M97" i="1"/>
  <c r="N97" i="1" s="1"/>
  <c r="M119" i="1"/>
  <c r="N119" i="1" s="1"/>
  <c r="M104" i="1"/>
  <c r="N104" i="1" s="1"/>
  <c r="M92" i="1"/>
  <c r="N92" i="1" s="1"/>
  <c r="M80" i="1"/>
  <c r="N80" i="1" s="1"/>
  <c r="M140" i="1"/>
  <c r="N140" i="1" s="1"/>
  <c r="M122" i="1"/>
  <c r="N122" i="1" s="1"/>
  <c r="M86" i="1"/>
  <c r="N86" i="1" s="1"/>
  <c r="M146" i="1"/>
  <c r="N146" i="1" s="1"/>
  <c r="M138" i="1"/>
  <c r="N138" i="1" s="1"/>
  <c r="M110" i="1"/>
  <c r="N110" i="1" s="1"/>
  <c r="M102" i="1"/>
  <c r="N102" i="1" s="1"/>
  <c r="M74" i="1"/>
  <c r="N74" i="1" s="1"/>
  <c r="M66" i="1"/>
  <c r="N66" i="1" s="1"/>
  <c r="M145" i="1"/>
  <c r="N145" i="1" s="1"/>
  <c r="M109" i="1"/>
  <c r="N109" i="1" s="1"/>
  <c r="M73" i="1"/>
  <c r="N73" i="1" s="1"/>
  <c r="M125" i="1"/>
  <c r="N125" i="1" s="1"/>
  <c r="M89" i="1"/>
  <c r="N89" i="1" s="1"/>
  <c r="M142" i="1"/>
  <c r="N142" i="1" s="1"/>
  <c r="M130" i="1"/>
  <c r="N130" i="1" s="1"/>
  <c r="M94" i="1"/>
  <c r="N94" i="1" s="1"/>
  <c r="M82" i="1"/>
  <c r="N82" i="1" s="1"/>
  <c r="M141" i="1"/>
  <c r="N141" i="1" s="1"/>
  <c r="M129" i="1"/>
  <c r="N129" i="1" s="1"/>
  <c r="M117" i="1"/>
  <c r="N117" i="1" s="1"/>
  <c r="M105" i="1"/>
  <c r="N105" i="1" s="1"/>
  <c r="M93" i="1"/>
  <c r="N93" i="1" s="1"/>
  <c r="M81" i="1"/>
  <c r="N81" i="1" s="1"/>
  <c r="M69" i="1"/>
  <c r="N69" i="1" s="1"/>
  <c r="M57" i="1"/>
  <c r="N57" i="1" s="1"/>
  <c r="M113" i="1"/>
  <c r="N113" i="1" s="1"/>
  <c r="M77" i="1"/>
  <c r="N77" i="1" s="1"/>
  <c r="M65" i="1"/>
  <c r="N65" i="1" s="1"/>
  <c r="M106" i="1"/>
  <c r="N106" i="1" s="1"/>
  <c r="M70" i="1"/>
  <c r="N70" i="1" s="1"/>
  <c r="M137" i="1"/>
  <c r="N137" i="1" s="1"/>
  <c r="M101" i="1"/>
  <c r="N101" i="1" s="1"/>
  <c r="M118" i="1"/>
  <c r="N118" i="1" s="1"/>
  <c r="M58" i="1"/>
  <c r="N58" i="1" s="1"/>
  <c r="M29" i="1"/>
  <c r="N29" i="1" s="1"/>
  <c r="M23" i="1"/>
  <c r="N23" i="1" s="1"/>
  <c r="M30" i="1"/>
  <c r="N30" i="1" s="1"/>
  <c r="M35" i="1"/>
  <c r="N35" i="1" s="1"/>
  <c r="M26" i="1"/>
  <c r="N26" i="1" s="1"/>
  <c r="M32" i="1"/>
  <c r="N32" i="1" s="1"/>
  <c r="M21" i="1"/>
  <c r="N21" i="1" s="1"/>
  <c r="M22" i="1"/>
  <c r="N22" i="1" s="1"/>
  <c r="M31" i="1"/>
  <c r="N31" i="1" s="1"/>
  <c r="M28" i="1"/>
  <c r="N28" i="1" s="1"/>
  <c r="M25" i="1"/>
  <c r="N25" i="1" s="1"/>
  <c r="M36" i="1"/>
  <c r="N36" i="1" s="1"/>
  <c r="M27" i="1"/>
  <c r="N27" i="1" s="1"/>
  <c r="M34" i="1"/>
  <c r="N34" i="1" s="1"/>
  <c r="M33" i="1"/>
  <c r="N33" i="1" s="1"/>
  <c r="M24" i="1"/>
  <c r="N24" i="1" s="1"/>
  <c r="M37" i="1"/>
  <c r="N37" i="1" s="1"/>
  <c r="J4" i="1" l="1"/>
  <c r="A17" i="1"/>
  <c r="A16" i="1"/>
  <c r="L20" i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 s="1"/>
  <c r="I51" i="1" s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129" i="1"/>
  <c r="H129" i="1" s="1"/>
  <c r="I129" i="1" s="1"/>
  <c r="F130" i="1"/>
  <c r="H130" i="1" s="1"/>
  <c r="I130" i="1" s="1"/>
  <c r="F131" i="1"/>
  <c r="H131" i="1" s="1"/>
  <c r="I131" i="1" s="1"/>
  <c r="F132" i="1"/>
  <c r="H132" i="1" s="1"/>
  <c r="I132" i="1" s="1"/>
  <c r="F133" i="1"/>
  <c r="H133" i="1" s="1"/>
  <c r="I133" i="1" s="1"/>
  <c r="F134" i="1"/>
  <c r="H134" i="1" s="1"/>
  <c r="I134" i="1" s="1"/>
  <c r="F135" i="1"/>
  <c r="H135" i="1" s="1"/>
  <c r="I135" i="1" s="1"/>
  <c r="F136" i="1"/>
  <c r="H136" i="1" s="1"/>
  <c r="I136" i="1" s="1"/>
  <c r="F137" i="1"/>
  <c r="H137" i="1" s="1"/>
  <c r="I137" i="1" s="1"/>
  <c r="F138" i="1"/>
  <c r="H138" i="1" s="1"/>
  <c r="I138" i="1" s="1"/>
  <c r="F139" i="1"/>
  <c r="H139" i="1" s="1"/>
  <c r="I139" i="1" s="1"/>
  <c r="F140" i="1"/>
  <c r="H140" i="1" s="1"/>
  <c r="I140" i="1" s="1"/>
  <c r="F141" i="1"/>
  <c r="H141" i="1" s="1"/>
  <c r="I141" i="1" s="1"/>
  <c r="F142" i="1"/>
  <c r="H142" i="1" s="1"/>
  <c r="I142" i="1" s="1"/>
  <c r="F143" i="1"/>
  <c r="H143" i="1" s="1"/>
  <c r="I143" i="1" s="1"/>
  <c r="F144" i="1"/>
  <c r="H144" i="1" s="1"/>
  <c r="I144" i="1" s="1"/>
  <c r="F145" i="1"/>
  <c r="H145" i="1" s="1"/>
  <c r="I145" i="1" s="1"/>
  <c r="F146" i="1"/>
  <c r="H146" i="1" s="1"/>
  <c r="I146" i="1" s="1"/>
  <c r="F147" i="1"/>
  <c r="H147" i="1" s="1"/>
  <c r="I147" i="1" s="1"/>
  <c r="F148" i="1"/>
  <c r="H148" i="1" s="1"/>
  <c r="I148" i="1" s="1"/>
  <c r="K41" i="1"/>
  <c r="K42" i="1"/>
  <c r="K43" i="1"/>
  <c r="K44" i="1"/>
  <c r="M44" i="1" s="1"/>
  <c r="N44" i="1" s="1"/>
  <c r="K45" i="1"/>
  <c r="M45" i="1" s="1"/>
  <c r="N45" i="1" s="1"/>
  <c r="K46" i="1"/>
  <c r="M46" i="1" s="1"/>
  <c r="N46" i="1" s="1"/>
  <c r="K47" i="1"/>
  <c r="K48" i="1"/>
  <c r="M48" i="1" s="1"/>
  <c r="N48" i="1" s="1"/>
  <c r="K49" i="1"/>
  <c r="K50" i="1"/>
  <c r="K51" i="1"/>
  <c r="K52" i="1"/>
  <c r="K53" i="1"/>
  <c r="K54" i="1"/>
  <c r="K55" i="1"/>
  <c r="K56" i="1"/>
  <c r="M56" i="1" s="1"/>
  <c r="N56" i="1" s="1"/>
  <c r="F41" i="1"/>
  <c r="A158" i="1"/>
  <c r="M43" i="1" l="1"/>
  <c r="N43" i="1" s="1"/>
  <c r="M55" i="1"/>
  <c r="N55" i="1" s="1"/>
  <c r="M47" i="1"/>
  <c r="N47" i="1" s="1"/>
  <c r="F158" i="1"/>
  <c r="K158" i="1"/>
  <c r="M54" i="1"/>
  <c r="N54" i="1" s="1"/>
  <c r="M53" i="1"/>
  <c r="N53" i="1" s="1"/>
  <c r="M52" i="1"/>
  <c r="N52" i="1" s="1"/>
  <c r="M42" i="1"/>
  <c r="N42" i="1" s="1"/>
  <c r="M51" i="1"/>
  <c r="N51" i="1" s="1"/>
  <c r="M50" i="1"/>
  <c r="N50" i="1" s="1"/>
  <c r="M49" i="1"/>
  <c r="N49" i="1" s="1"/>
  <c r="M41" i="1"/>
  <c r="H41" i="1"/>
  <c r="H158" i="1" s="1"/>
  <c r="M158" i="1" l="1"/>
  <c r="N41" i="1"/>
  <c r="N158" i="1" s="1"/>
  <c r="I41" i="1"/>
  <c r="I158" i="1" s="1"/>
  <c r="K20" i="1" l="1"/>
  <c r="K39" i="1" s="1"/>
  <c r="K159" i="1" l="1"/>
  <c r="J7" i="1" s="1"/>
  <c r="F20" i="1"/>
  <c r="F39" i="1" s="1"/>
  <c r="F159" i="1" s="1"/>
  <c r="J17" i="1"/>
  <c r="J5" i="1"/>
  <c r="M20" i="1" l="1"/>
  <c r="M39" i="1" s="1"/>
  <c r="M159" i="1" s="1"/>
  <c r="N20" i="1" l="1"/>
  <c r="N39" i="1" s="1"/>
  <c r="N159" i="1" s="1"/>
  <c r="H20" i="1" l="1"/>
  <c r="H39" i="1" s="1"/>
  <c r="H159" i="1" s="1"/>
  <c r="I20" i="1" l="1"/>
  <c r="I39" i="1" s="1"/>
  <c r="I159" i="1" s="1"/>
  <c r="B6" i="1" l="1"/>
  <c r="C6" i="1"/>
  <c r="K7" i="1"/>
  <c r="L7" i="1"/>
  <c r="D6" i="1" l="1"/>
</calcChain>
</file>

<file path=xl/sharedStrings.xml><?xml version="1.0" encoding="utf-8"?>
<sst xmlns="http://schemas.openxmlformats.org/spreadsheetml/2006/main" count="307" uniqueCount="166">
  <si>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</si>
  <si>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</si>
  <si>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</si>
  <si>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</si>
  <si>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</si>
  <si>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</si>
  <si>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</si>
  <si>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</si>
  <si>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</si>
  <si>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</si>
  <si>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</si>
  <si>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</si>
  <si>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</si>
  <si>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</si>
  <si>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</si>
  <si>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UNITAT BASE DE COMPRA</t>
  </si>
  <si>
    <t>A10198</t>
  </si>
  <si>
    <t>PASTEURITZAT OU LIQUID SENCER</t>
  </si>
  <si>
    <t>KG</t>
  </si>
  <si>
    <t>A10297</t>
  </si>
  <si>
    <t>PASTEURITZAT CLARA OU</t>
  </si>
  <si>
    <t>A10298</t>
  </si>
  <si>
    <t>PASTEURITZAT ROVELL OU</t>
  </si>
  <si>
    <t>TRAM 1 CRITERI PREU: 40 PUNTS</t>
  </si>
  <si>
    <t>HAMBURGUESA POLLASTRE</t>
  </si>
  <si>
    <t>A10519</t>
  </si>
  <si>
    <t>CARCASSA DE POLLASTRE</t>
  </si>
  <si>
    <t>CONILL A TALLS</t>
  </si>
  <si>
    <t>PEUS CUITS DE PORC</t>
  </si>
  <si>
    <t>PERNILETS DE POLLASTRE</t>
  </si>
  <si>
    <t>COSTELLA PORC A TACOS</t>
  </si>
  <si>
    <t>ESTOFAT DE GALL D'INDI A DAUS</t>
  </si>
  <si>
    <t>BOTIFARRA DE PORC SENSE PEBRE (90% carn de porc)</t>
  </si>
  <si>
    <t>TRAM 2 CRITERI PREU: 20 PUNTS</t>
  </si>
  <si>
    <t>MANDONGUILLES (80% carn de porc + 15% vedella)</t>
  </si>
  <si>
    <t>CARN PICADA VEDELLA</t>
  </si>
  <si>
    <t>ESTOFAT VEDELLA  (a daus)</t>
  </si>
  <si>
    <t>CARN PICADA BARREJADA</t>
  </si>
  <si>
    <t>BOTIFARRA DE PORC AMB PEBRE (90% carn de porc)</t>
  </si>
  <si>
    <t>OSSOS DE VEDELLA TALLATS</t>
  </si>
  <si>
    <t>SOBRECUIXA POLLASTRE SENSE OS NI PELL</t>
  </si>
  <si>
    <t>SALSITXES DE PORC AMB PEBRE (90% carn de porc)</t>
  </si>
  <si>
    <t>CANSALADA FRESCA TALLADA</t>
  </si>
  <si>
    <t>PIT DE GALL D'INDI FILETEJAT</t>
  </si>
  <si>
    <t>PINXOS POLLASTRE (90% carn de pollastre)</t>
  </si>
  <si>
    <t>SALSITXES DE PORC SENSE PEBRE (90% carn de porc)</t>
  </si>
  <si>
    <t>LLIBRETS DE LLOM FARCITS DE PERNIL DOLÇ I FORMATGE</t>
  </si>
  <si>
    <t>OS DE PERNIL</t>
  </si>
  <si>
    <t>OSSOS BLANCS SALATS</t>
  </si>
  <si>
    <t xml:space="preserve">LLATA DE VEDELLA SENCERA </t>
  </si>
  <si>
    <t>PIT DE POLLASTRE FILETEJAT</t>
  </si>
  <si>
    <t>COSTELLA PORC TALLADA PER LA MEITAT</t>
  </si>
  <si>
    <t xml:space="preserve">LLOM CANYA TALLAT </t>
  </si>
  <si>
    <t>ROTLLES POLLASTRE (PERNIL I FORMATGE)</t>
  </si>
  <si>
    <t>PIT DE POLLASTRE</t>
  </si>
  <si>
    <t>GALLINA BLANCA 1ª</t>
  </si>
  <si>
    <t>HAMBURGUESA VEDELLA (90% Carn de vedella)</t>
  </si>
  <si>
    <t>CONILL TALLAT A QUARTS 1/4</t>
  </si>
  <si>
    <t>BLANQUETA DE GALL D'INDI</t>
  </si>
  <si>
    <t>PILOTILLES / PILOTA PER CALDO</t>
  </si>
  <si>
    <t>SALSITXA POLLASTRE (90% carn de pollastre)</t>
  </si>
  <si>
    <t>ALES POLLASTRE</t>
  </si>
  <si>
    <t>LLIBRETS DE LLOM SENSE FARCIR</t>
  </si>
  <si>
    <t>HAMBURGUESES ALL I JULIVERT</t>
  </si>
  <si>
    <t>LLOM ADOBAT</t>
  </si>
  <si>
    <t>CARN MAGRA DE PORC A DAUS</t>
  </si>
  <si>
    <t xml:space="preserve">CAP DE LLOM A FILETS </t>
  </si>
  <si>
    <t>CARN PICADA PORC (90% carn de porc)</t>
  </si>
  <si>
    <t>CARETA DE PORC</t>
  </si>
  <si>
    <t>ESPINADA DE PORC TALLADA</t>
  </si>
  <si>
    <t>CONILLS DE VEDELLA ECO A TALLS</t>
  </si>
  <si>
    <t>COSTELLES DE XAI</t>
  </si>
  <si>
    <t>ESPATLLA DE XAI TALLADA</t>
  </si>
  <si>
    <t>CUIXA DE XAI TALLADA</t>
  </si>
  <si>
    <t>A10255</t>
  </si>
  <si>
    <t>OUS FRESCOS L CAIXA 15 DOTZENES</t>
  </si>
  <si>
    <t xml:space="preserve">TOTAL </t>
  </si>
  <si>
    <t xml:space="preserve">CUIXES DE POLLASTRE AMB OS </t>
  </si>
  <si>
    <t>OUS FRESCOS L DOTZENA UNITARIA</t>
  </si>
  <si>
    <t>GALTES DE PORC SENSE OS</t>
  </si>
  <si>
    <t>Sant Joan de les Abadesses</t>
  </si>
  <si>
    <t>Annex 2: Carn i aviram Residència Sant Joan de les Abadesses</t>
  </si>
  <si>
    <t>ESCALOPA DE POLLASTRE ARREBOSSAT</t>
  </si>
  <si>
    <t>GALTES DE PORC</t>
  </si>
  <si>
    <t>FRICANDO VEDELLA 60GR (tapa plana)</t>
  </si>
  <si>
    <t>CAP DE MORT VEDELLA SENCER TALLAT 150 GRS</t>
  </si>
  <si>
    <t>XAI EXTRA Tallat</t>
  </si>
  <si>
    <t>OS DE VEDELLA</t>
  </si>
  <si>
    <t>CUIXETES DE POLLASTRE</t>
  </si>
  <si>
    <t>PIT POLLASTRE TALLAT</t>
  </si>
  <si>
    <t>OSSOBUCO VEDELLA TALLAT</t>
  </si>
  <si>
    <t>TAPA PLANA DE VEDELLA (ESTOFAR)</t>
  </si>
  <si>
    <t>ESTOFAT PORC</t>
  </si>
  <si>
    <t>HAMBURGUESA VEDELLA (unitats)</t>
  </si>
  <si>
    <t>LLANGONISSETA DE PORC</t>
  </si>
  <si>
    <t>BOTIFARRES 100gr</t>
  </si>
  <si>
    <t>LLOM PORC TALLAT 60GR</t>
  </si>
  <si>
    <t>COSTELLA DE PORC</t>
  </si>
  <si>
    <t xml:space="preserve">HAMBURGUESES MIXTES </t>
  </si>
  <si>
    <t>CUIXES SENSE OS</t>
  </si>
  <si>
    <t>MANDONGUILLES 25GR</t>
  </si>
  <si>
    <t>PEUS PORC TALLATS</t>
  </si>
  <si>
    <t>QUARTERS POLLASTRE</t>
  </si>
  <si>
    <t>PIT DE VEDELLA A TALLS</t>
  </si>
  <si>
    <t>CARN MAGRA PORC A FILETS</t>
  </si>
  <si>
    <t>LLOM CANYA SENCER</t>
  </si>
  <si>
    <t>RODO ESPATLLA VED.LLIGAT</t>
  </si>
  <si>
    <t>1/4 DARRERA DE POLLASTRE</t>
  </si>
  <si>
    <t>FILET GALL D'INDI</t>
  </si>
  <si>
    <t>CABRIT TALLAT</t>
  </si>
  <si>
    <t>MITJANES DE XAI</t>
  </si>
  <si>
    <t>GREIXONS (LLARDONS)</t>
  </si>
  <si>
    <t>HAMBURGUESES DE CONILL (90% carn de conill)</t>
  </si>
  <si>
    <t>CARRAT DE XAI TALLAT</t>
  </si>
  <si>
    <t>LLATA VEDELLA A FILETS</t>
  </si>
  <si>
    <t>BRAO DE XAI</t>
  </si>
  <si>
    <t>FILET DE POBRE DE VEDELLA TALLAT</t>
  </si>
  <si>
    <t>ESPATLLA XAI</t>
  </si>
  <si>
    <t>LLONZA VEDELLA TROSSOS (a daus)</t>
  </si>
  <si>
    <t>RODONS GALL D'INDI</t>
  </si>
  <si>
    <t>BROTXETES DE PORC</t>
  </si>
  <si>
    <t>BISTEC DE 1ª VEDELLA (Crustó)</t>
  </si>
  <si>
    <t>BISTEC VEDELLA  (culata d'espatlla)</t>
  </si>
  <si>
    <t>FILET DE PORC</t>
  </si>
  <si>
    <t>RUS DE VEDELLA</t>
  </si>
  <si>
    <t>ÀNEC FEMELLA EVISCERAT</t>
  </si>
  <si>
    <t>PLUMA DE PORC BLANC AL BUIT</t>
  </si>
  <si>
    <t>CARN GALL D'INDI A L'ALLET (MARINAT)</t>
  </si>
  <si>
    <t>LLOM FARCIT</t>
  </si>
  <si>
    <t>ESCALOPA VEDELLA EMPANADA</t>
  </si>
  <si>
    <t>1/2 CARPO CARNUT</t>
  </si>
  <si>
    <t>BOTIFARRA DE PEROL</t>
  </si>
  <si>
    <t>CUIXES D'ÀNEC</t>
  </si>
  <si>
    <t>COLL DE VEDELLA TALLAT</t>
  </si>
  <si>
    <t>ESCALOPI LLOM EMPANAT</t>
  </si>
  <si>
    <t xml:space="preserve">CONILL SENCER </t>
  </si>
  <si>
    <t>PIT DE VEDELLA</t>
  </si>
  <si>
    <t>PREPARAT CARN VEDELLA Burguer Meat</t>
  </si>
  <si>
    <t>LLOM DUROC EXTRA</t>
  </si>
  <si>
    <t>LLOM CANYA A TALLS</t>
  </si>
  <si>
    <t>CANSALADA CURADA A DAUS</t>
  </si>
  <si>
    <t>BOTIFARRA S/LLIGAR</t>
  </si>
  <si>
    <t>LLOM CANYA TALLAT EXTRAFI 30GR</t>
  </si>
  <si>
    <t>BROQUETES GALL D'INDI A/ VERDURETES</t>
  </si>
  <si>
    <t>MANDONGUILLES 30GR (MIRAR 101489)</t>
  </si>
  <si>
    <t>COLL DE PORC TALLAT</t>
  </si>
  <si>
    <t>CARN PICADA POLLASTRE</t>
  </si>
  <si>
    <t>CARN DE POLLASTRE (90% carn de pollastre)</t>
  </si>
  <si>
    <t>CARN MAGRA DE PORC SENCERA</t>
  </si>
  <si>
    <t>ESCALOPA PORC EMPANADA</t>
  </si>
  <si>
    <t>PREPARAT CARN PORC Burguer Meat</t>
  </si>
  <si>
    <t>ESTOFAT DE GALL DINDI SENSE TALLAR</t>
  </si>
  <si>
    <t>PILOTES DE CALDO  (80% carn de porc + 15% vedella)</t>
  </si>
  <si>
    <t>1/2 CONILL</t>
  </si>
  <si>
    <t>LLONZA PORC TALLADA 100GR</t>
  </si>
  <si>
    <t>MORRO</t>
  </si>
  <si>
    <t>POLLASTRE TALLAT A 1/4 O A 1/8</t>
  </si>
  <si>
    <t>BRAONS CUIXA TALLATS PORC</t>
  </si>
  <si>
    <t>PIT DE GALL D'INDI SENCER CRU</t>
  </si>
  <si>
    <t>BRAONS SALATS</t>
  </si>
  <si>
    <t>ESPINADA VEDELLA</t>
  </si>
  <si>
    <t>TRIPA DE VEDELLA TALLADA BUIT</t>
  </si>
  <si>
    <t>A10295</t>
  </si>
  <si>
    <t>OUS DURS CUITS PELATS GALLEDA (40 UDS)</t>
  </si>
  <si>
    <t>UDS</t>
  </si>
  <si>
    <t>Preu Ofert licitador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</si>
</sst>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\ @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9" fontId="0" fillId="6" borderId="2" xfId="2" applyFont="1" applyFill="1" applyBorder="1" applyAlignment="1" applyProtection="1">
      <alignment horizontal="center" vertical="center"/>
    </xf>
    <xf numFmtId="164" fontId="0" fillId="12" borderId="3" xfId="0" applyNumberFormat="1" applyFill="1" applyBorder="1" applyProtection="1">
      <protection locked="0"/>
    </xf>
    <xf numFmtId="9" fontId="3" fillId="9" borderId="8" xfId="2" applyFont="1" applyFill="1" applyBorder="1" applyAlignment="1" applyProtection="1">
      <alignment horizontal="center" vertical="center"/>
    </xf>
    <xf numFmtId="9" fontId="3" fillId="9" borderId="8" xfId="2" applyFont="1" applyFill="1" applyBorder="1" applyAlignment="1" applyProtection="1">
      <alignment horizontal="center"/>
    </xf>
    <xf numFmtId="9" fontId="5" fillId="10" borderId="2" xfId="2" applyFont="1" applyFill="1" applyBorder="1" applyAlignment="1" applyProtection="1">
      <alignment horizontal="center" vertical="center"/>
    </xf>
    <xf numFmtId="9" fontId="5" fillId="10" borderId="2" xfId="2" applyFont="1" applyFill="1" applyBorder="1" applyAlignment="1" applyProtection="1">
      <alignment horizontal="center"/>
    </xf>
    <xf numFmtId="9" fontId="5" fillId="10" borderId="10" xfId="2" applyFont="1" applyFill="1" applyBorder="1" applyAlignment="1" applyProtection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9" fontId="0" fillId="0" borderId="2" xfId="2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6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4" fontId="7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9" borderId="2" xfId="3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 wrapText="1"/>
    </xf>
    <xf numFmtId="0" fontId="5" fillId="9" borderId="8" xfId="3" applyFont="1" applyFill="1" applyBorder="1" applyAlignment="1">
      <alignment horizontal="center" vertical="center"/>
    </xf>
    <xf numFmtId="0" fontId="3" fillId="9" borderId="8" xfId="3" applyFont="1" applyFill="1" applyBorder="1" applyAlignment="1">
      <alignment horizontal="center"/>
    </xf>
    <xf numFmtId="0" fontId="5" fillId="10" borderId="9" xfId="3" applyFont="1" applyFill="1" applyBorder="1" applyAlignment="1">
      <alignment horizontal="center"/>
    </xf>
    <xf numFmtId="0" fontId="5" fillId="10" borderId="2" xfId="3" applyFont="1" applyFill="1" applyBorder="1" applyAlignment="1">
      <alignment horizontal="center"/>
    </xf>
    <xf numFmtId="0" fontId="5" fillId="0" borderId="13" xfId="0" applyFont="1" applyBorder="1"/>
    <xf numFmtId="0" fontId="0" fillId="0" borderId="13" xfId="0" applyBorder="1" applyAlignment="1">
      <alignment horizontal="center"/>
    </xf>
    <xf numFmtId="165" fontId="0" fillId="0" borderId="2" xfId="0" applyNumberFormat="1" applyBorder="1"/>
    <xf numFmtId="164" fontId="0" fillId="0" borderId="3" xfId="0" applyNumberFormat="1" applyBorder="1"/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0" fontId="0" fillId="0" borderId="13" xfId="0" applyBorder="1"/>
    <xf numFmtId="165" fontId="0" fillId="0" borderId="2" xfId="0" applyNumberFormat="1" applyBorder="1" applyAlignment="1">
      <alignment horizontal="center"/>
    </xf>
    <xf numFmtId="44" fontId="0" fillId="0" borderId="2" xfId="1" applyFont="1" applyBorder="1" applyProtection="1"/>
    <xf numFmtId="9" fontId="0" fillId="0" borderId="2" xfId="2" applyFont="1" applyBorder="1" applyAlignment="1" applyProtection="1">
      <alignment horizontal="center"/>
    </xf>
    <xf numFmtId="44" fontId="0" fillId="0" borderId="13" xfId="1" applyFont="1" applyBorder="1" applyProtection="1"/>
    <xf numFmtId="164" fontId="0" fillId="3" borderId="1" xfId="0" applyNumberFormat="1" applyFill="1" applyBorder="1"/>
    <xf numFmtId="0" fontId="0" fillId="3" borderId="1" xfId="0" applyFill="1" applyBorder="1"/>
    <xf numFmtId="0" fontId="0" fillId="0" borderId="2" xfId="0" applyBorder="1" applyAlignment="1">
      <alignment horizontal="center"/>
    </xf>
    <xf numFmtId="164" fontId="0" fillId="0" borderId="13" xfId="0" applyNumberFormat="1" applyBorder="1"/>
    <xf numFmtId="165" fontId="0" fillId="0" borderId="2" xfId="0" applyNumberFormat="1" applyBorder="1" applyAlignment="1">
      <alignment horizontal="right"/>
    </xf>
    <xf numFmtId="44" fontId="5" fillId="11" borderId="1" xfId="0" applyNumberFormat="1" applyFont="1" applyFill="1" applyBorder="1"/>
    <xf numFmtId="44" fontId="5" fillId="0" borderId="0" xfId="0" applyNumberFormat="1" applyFont="1"/>
    <xf numFmtId="164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0" fillId="6" borderId="2" xfId="2" applyFont="1" applyFill="1" applyBorder="1" applyAlignment="1">
      <alignment horizontal="center"/>
    </xf>
    <xf numFmtId="44" fontId="5" fillId="5" borderId="1" xfId="0" applyNumberFormat="1" applyFont="1" applyFill="1" applyBorder="1"/>
    <xf numFmtId="164" fontId="5" fillId="5" borderId="1" xfId="0" applyNumberFormat="1" applyFont="1" applyFill="1" applyBorder="1"/>
    <xf numFmtId="164" fontId="5" fillId="3" borderId="1" xfId="0" applyNumberFormat="1" applyFont="1" applyFill="1" applyBorder="1"/>
    <xf numFmtId="0" fontId="5" fillId="3" borderId="1" xfId="0" applyFont="1" applyFill="1" applyBorder="1"/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" xfId="0" applyBorder="1"/>
    <xf numFmtId="44" fontId="5" fillId="6" borderId="2" xfId="0" applyNumberFormat="1" applyFont="1" applyFill="1" applyBorder="1"/>
    <xf numFmtId="9" fontId="5" fillId="6" borderId="2" xfId="2" applyFont="1" applyFill="1" applyBorder="1" applyAlignment="1">
      <alignment horizontal="center"/>
    </xf>
    <xf numFmtId="44" fontId="0" fillId="0" borderId="2" xfId="1" applyFont="1" applyFill="1" applyBorder="1"/>
    <xf numFmtId="49" fontId="5" fillId="9" borderId="2" xfId="3" applyNumberFormat="1" applyFont="1" applyFill="1" applyBorder="1" applyAlignment="1">
      <alignment horizontal="right"/>
    </xf>
    <xf numFmtId="0" fontId="5" fillId="11" borderId="8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7" borderId="3" xfId="3" applyFont="1" applyFill="1" applyBorder="1" applyAlignment="1">
      <alignment horizontal="center"/>
    </xf>
    <xf numFmtId="0" fontId="2" fillId="7" borderId="4" xfId="3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5" fillId="8" borderId="9" xfId="3" applyFont="1" applyFill="1" applyBorder="1" applyAlignment="1">
      <alignment horizontal="center"/>
    </xf>
    <xf numFmtId="0" fontId="5" fillId="8" borderId="2" xfId="3" applyFont="1" applyFill="1" applyBorder="1" applyAlignment="1">
      <alignment horizontal="center"/>
    </xf>
    <xf numFmtId="0" fontId="5" fillId="8" borderId="10" xfId="3" applyFont="1" applyFill="1" applyBorder="1" applyAlignment="1">
      <alignment horizontal="center"/>
    </xf>
    <xf numFmtId="0" fontId="2" fillId="2" borderId="11" xfId="3" applyFont="1" applyFill="1" applyBorder="1" applyAlignment="1">
      <alignment horizontal="center"/>
    </xf>
    <xf numFmtId="0" fontId="2" fillId="2" borderId="12" xfId="3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9"/>
  <sheetViews>
    <sheetView tabSelected="1" zoomScaleNormal="100" workbookViewId="0">
      <selection activeCell="J38" sqref="J20:J38"/>
    </sheetView>
  </sheetViews>
  <sheetFormatPr defaultColWidth="11.44140625" defaultRowHeight="14.4" x14ac:dyDescent="0.3"/>
  <cols>
    <col min="1" max="1" width="11.44140625" style="54"/>
    <col min="2" max="2" width="54.44140625" bestFit="1" customWidth="1"/>
    <col min="3" max="3" width="13.44140625" style="11" customWidth="1"/>
    <col min="4" max="4" width="14" style="12" customWidth="1"/>
    <col min="5" max="5" width="14.5546875" style="11" customWidth="1"/>
    <col min="6" max="6" width="16.5546875" bestFit="1" customWidth="1"/>
    <col min="8" max="8" width="15.109375" bestFit="1" customWidth="1"/>
    <col min="9" max="9" width="17.5546875" bestFit="1" customWidth="1"/>
    <col min="10" max="10" width="22.6640625" customWidth="1"/>
    <col min="11" max="11" width="17.33203125" customWidth="1"/>
    <col min="12" max="12" width="22.6640625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13" t="s">
        <v>81</v>
      </c>
      <c r="C2" s="14"/>
    </row>
    <row r="4" spans="1:16" x14ac:dyDescent="0.3">
      <c r="B4" s="84" t="s">
        <v>80</v>
      </c>
      <c r="C4" s="88"/>
      <c r="D4" s="89"/>
      <c r="E4"/>
      <c r="J4" s="73" t="str">
        <f>B2</f>
        <v>Annex 2: Carn i aviram Residència Sant Joan de les Abadesses</v>
      </c>
      <c r="K4" s="73"/>
      <c r="L4" s="73"/>
    </row>
    <row r="5" spans="1:16" x14ac:dyDescent="0.3">
      <c r="B5" s="15" t="s">
        <v>0</v>
      </c>
      <c r="C5" s="15" t="s">
        <v>1</v>
      </c>
      <c r="D5" s="15" t="s">
        <v>2</v>
      </c>
      <c r="J5" s="74" t="str">
        <f>B4</f>
        <v>Sant Joan de les Abadesses</v>
      </c>
      <c r="K5" s="74"/>
      <c r="L5" s="74"/>
      <c r="N5" s="16"/>
      <c r="O5" s="16"/>
    </row>
    <row r="6" spans="1:16" ht="15.75" customHeight="1" x14ac:dyDescent="0.3">
      <c r="B6" s="17">
        <f>F159</f>
        <v>21283.624130400014</v>
      </c>
      <c r="C6" s="17">
        <f>H159</f>
        <v>1980.9664130399997</v>
      </c>
      <c r="D6" s="17">
        <f>I159</f>
        <v>23264.59054343999</v>
      </c>
      <c r="J6" s="18" t="s">
        <v>3</v>
      </c>
      <c r="K6" s="18" t="s">
        <v>1</v>
      </c>
      <c r="L6" s="18" t="s">
        <v>2</v>
      </c>
    </row>
    <row r="7" spans="1:16" x14ac:dyDescent="0.3">
      <c r="J7" s="53">
        <f>K159</f>
        <v>0</v>
      </c>
      <c r="K7" s="19">
        <f>+M159</f>
        <v>0</v>
      </c>
      <c r="L7" s="19">
        <f>N159</f>
        <v>0</v>
      </c>
    </row>
    <row r="8" spans="1:16" ht="15" customHeight="1" x14ac:dyDescent="0.3">
      <c r="B8" s="75"/>
      <c r="C8" s="75"/>
      <c r="D8" s="75"/>
      <c r="E8" s="75"/>
      <c r="G8" s="21"/>
      <c r="J8" s="22"/>
      <c r="K8" s="22"/>
      <c r="L8" s="22"/>
    </row>
    <row r="9" spans="1:16" x14ac:dyDescent="0.3">
      <c r="B9" s="20"/>
      <c r="C9" s="20"/>
      <c r="D9" s="20"/>
      <c r="E9" s="20"/>
    </row>
    <row r="10" spans="1:16" x14ac:dyDescent="0.3">
      <c r="B10" s="22"/>
      <c r="C10" s="22"/>
      <c r="D10" s="22"/>
      <c r="E10" s="22"/>
      <c r="J10" s="77" t="s">
        <v>13</v>
      </c>
      <c r="K10" s="77"/>
      <c r="L10" s="77"/>
      <c r="M10" s="77"/>
      <c r="N10" s="77"/>
      <c r="O10" s="77"/>
      <c r="P10" s="77"/>
    </row>
    <row r="11" spans="1:16" ht="15.6" x14ac:dyDescent="0.3">
      <c r="B11" s="23"/>
      <c r="C11" s="24"/>
      <c r="D11" s="23"/>
      <c r="E11" s="23"/>
      <c r="J11" s="25" t="s">
        <v>12</v>
      </c>
      <c r="K11" s="26"/>
      <c r="L11" s="26"/>
      <c r="M11" s="26"/>
      <c r="N11" s="26"/>
      <c r="O11" s="26"/>
      <c r="P11" s="26"/>
    </row>
    <row r="12" spans="1:16" x14ac:dyDescent="0.3">
      <c r="B12" s="23"/>
      <c r="C12" s="24"/>
      <c r="D12" s="23"/>
      <c r="E12" s="23"/>
      <c r="J12" s="76" t="s">
        <v>14</v>
      </c>
      <c r="K12" s="76"/>
      <c r="L12" s="76"/>
      <c r="M12" s="76"/>
      <c r="N12" s="76"/>
    </row>
    <row r="13" spans="1:16" x14ac:dyDescent="0.3">
      <c r="D13"/>
      <c r="E13"/>
      <c r="J13" s="76"/>
      <c r="K13" s="76"/>
      <c r="L13" s="76"/>
      <c r="M13" s="76"/>
      <c r="N13" s="76"/>
    </row>
    <row r="14" spans="1:16" x14ac:dyDescent="0.3">
      <c r="D14"/>
      <c r="E14"/>
    </row>
    <row r="15" spans="1:16" ht="15" thickBot="1" x14ac:dyDescent="0.35"/>
    <row r="16" spans="1:16" ht="15.75" customHeight="1" x14ac:dyDescent="0.3">
      <c r="A16" s="78" t="str">
        <f>B2</f>
        <v>Annex 2: Carn i aviram Residència Sant Joan de les Abadesses</v>
      </c>
      <c r="B16" s="79"/>
      <c r="C16" s="79"/>
      <c r="D16" s="79"/>
      <c r="E16" s="79"/>
      <c r="F16" s="79"/>
      <c r="G16" s="79"/>
      <c r="H16" s="79"/>
      <c r="I16" s="79"/>
      <c r="J16" s="80" t="s">
        <v>4</v>
      </c>
      <c r="K16" s="81"/>
      <c r="L16" s="81"/>
      <c r="M16" s="81"/>
      <c r="N16" s="82"/>
    </row>
    <row r="17" spans="1:15" x14ac:dyDescent="0.3">
      <c r="A17" s="83" t="str">
        <f>B4</f>
        <v>Sant Joan de les Abadesses</v>
      </c>
      <c r="B17" s="83"/>
      <c r="C17" s="83"/>
      <c r="D17" s="83"/>
      <c r="E17" s="83"/>
      <c r="F17" s="83"/>
      <c r="G17" s="83"/>
      <c r="H17" s="83"/>
      <c r="I17" s="84"/>
      <c r="J17" s="85" t="str">
        <f>B4</f>
        <v>Sant Joan de les Abadesses</v>
      </c>
      <c r="K17" s="86"/>
      <c r="L17" s="86"/>
      <c r="M17" s="86"/>
      <c r="N17" s="87"/>
    </row>
    <row r="18" spans="1:15" ht="33" customHeight="1" x14ac:dyDescent="0.3">
      <c r="A18" s="66" t="s">
        <v>5</v>
      </c>
      <c r="B18" s="27" t="s">
        <v>6</v>
      </c>
      <c r="C18" s="28" t="s">
        <v>15</v>
      </c>
      <c r="D18" s="29" t="s">
        <v>7</v>
      </c>
      <c r="E18" s="30" t="s">
        <v>8</v>
      </c>
      <c r="F18" s="30" t="s">
        <v>9</v>
      </c>
      <c r="G18" s="3" t="s">
        <v>1</v>
      </c>
      <c r="H18" s="4" t="s">
        <v>10</v>
      </c>
      <c r="I18" s="4" t="s">
        <v>11</v>
      </c>
      <c r="J18" s="31" t="s">
        <v>165</v>
      </c>
      <c r="K18" s="32" t="s">
        <v>9</v>
      </c>
      <c r="L18" s="5" t="s">
        <v>1</v>
      </c>
      <c r="M18" s="6" t="s">
        <v>10</v>
      </c>
      <c r="N18" s="7" t="s">
        <v>11</v>
      </c>
    </row>
    <row r="19" spans="1:15" x14ac:dyDescent="0.3">
      <c r="A19" s="60"/>
      <c r="B19" s="33" t="s">
        <v>23</v>
      </c>
      <c r="C19" s="34"/>
      <c r="D19" s="35"/>
      <c r="E19" s="36"/>
      <c r="F19" s="37"/>
      <c r="G19" s="1"/>
      <c r="H19" s="37"/>
      <c r="I19" s="38"/>
      <c r="J19" s="36"/>
      <c r="K19" s="39"/>
      <c r="L19" s="1"/>
      <c r="M19" s="39"/>
      <c r="N19" s="40"/>
    </row>
    <row r="20" spans="1:15" x14ac:dyDescent="0.3">
      <c r="A20" s="60" t="s">
        <v>16</v>
      </c>
      <c r="B20" s="62" t="s">
        <v>17</v>
      </c>
      <c r="C20" s="48" t="s">
        <v>18</v>
      </c>
      <c r="D20" s="35">
        <v>240</v>
      </c>
      <c r="E20" s="43">
        <v>4.04</v>
      </c>
      <c r="F20" s="37">
        <f>+D20*E20</f>
        <v>969.6</v>
      </c>
      <c r="G20" s="55">
        <v>0.1</v>
      </c>
      <c r="H20" s="37">
        <f>F20*G20</f>
        <v>96.960000000000008</v>
      </c>
      <c r="I20" s="37">
        <f>H20+F20</f>
        <v>1066.56</v>
      </c>
      <c r="J20" s="2"/>
      <c r="K20" s="39" t="str">
        <f>IF(J20&gt;E20,"PREU SUPERIOR AL DEMANAT",IF(J20=0,"FALTA PREU",IF(J20="","FALTA PREU",ROUND(J20*D20,2))))</f>
        <v>FALTA PREU</v>
      </c>
      <c r="L20" s="44">
        <f>G20</f>
        <v>0.1</v>
      </c>
      <c r="M20" s="39" t="str">
        <f>IFERROR(K20*L20,"REVISAR PREU")</f>
        <v>REVISAR PREU</v>
      </c>
      <c r="N20" s="40" t="str">
        <f>IFERROR(M20+K20,"REVISAR PREU")</f>
        <v>REVISAR PREU</v>
      </c>
      <c r="O20" s="23"/>
    </row>
    <row r="21" spans="1:15" x14ac:dyDescent="0.3">
      <c r="A21" s="60">
        <v>101432</v>
      </c>
      <c r="B21" s="62" t="s">
        <v>82</v>
      </c>
      <c r="C21" s="48" t="s">
        <v>18</v>
      </c>
      <c r="D21" s="35">
        <v>220</v>
      </c>
      <c r="E21" s="43">
        <v>7.15</v>
      </c>
      <c r="F21" s="37">
        <f t="shared" ref="F21:F38" si="0">+D21*E21</f>
        <v>1573</v>
      </c>
      <c r="G21" s="55">
        <v>0.1</v>
      </c>
      <c r="H21" s="37">
        <f t="shared" ref="H21:H38" si="1">F21*G21</f>
        <v>157.30000000000001</v>
      </c>
      <c r="I21" s="37">
        <f t="shared" ref="I21:I38" si="2">H21+F21</f>
        <v>1730.3</v>
      </c>
      <c r="J21" s="2"/>
      <c r="K21" s="39" t="str">
        <f t="shared" ref="K21:K38" si="3">IF(J21&gt;E21,"PREU SUPERIOR AL DEMANAT",IF(J21=0,"FALTA PREU",IF(J21="","FALTA PREU",ROUND(J21*D21,2))))</f>
        <v>FALTA PREU</v>
      </c>
      <c r="L21" s="44">
        <f t="shared" ref="L21:L38" si="4">G21</f>
        <v>0.1</v>
      </c>
      <c r="M21" s="39" t="str">
        <f t="shared" ref="M21:M38" si="5">IFERROR(K21*L21,"REVISAR PREU")</f>
        <v>REVISAR PREU</v>
      </c>
      <c r="N21" s="40" t="str">
        <f t="shared" ref="N21:N38" si="6">IFERROR(M21+K21,"REVISAR PREU")</f>
        <v>REVISAR PREU</v>
      </c>
      <c r="O21" s="23"/>
    </row>
    <row r="22" spans="1:15" x14ac:dyDescent="0.3">
      <c r="A22" s="60">
        <v>101524</v>
      </c>
      <c r="B22" s="62" t="s">
        <v>77</v>
      </c>
      <c r="C22" s="48" t="s">
        <v>18</v>
      </c>
      <c r="D22" s="35">
        <v>150</v>
      </c>
      <c r="E22" s="43">
        <v>3.75</v>
      </c>
      <c r="F22" s="37">
        <f t="shared" si="0"/>
        <v>562.5</v>
      </c>
      <c r="G22" s="55">
        <v>0.1</v>
      </c>
      <c r="H22" s="37">
        <f t="shared" si="1"/>
        <v>56.25</v>
      </c>
      <c r="I22" s="37">
        <f t="shared" si="2"/>
        <v>618.75</v>
      </c>
      <c r="J22" s="2"/>
      <c r="K22" s="39" t="str">
        <f t="shared" si="3"/>
        <v>FALTA PREU</v>
      </c>
      <c r="L22" s="44">
        <f t="shared" si="4"/>
        <v>0.1</v>
      </c>
      <c r="M22" s="39" t="str">
        <f t="shared" si="5"/>
        <v>REVISAR PREU</v>
      </c>
      <c r="N22" s="40" t="str">
        <f t="shared" si="6"/>
        <v>REVISAR PREU</v>
      </c>
      <c r="O22" s="23"/>
    </row>
    <row r="23" spans="1:15" x14ac:dyDescent="0.3">
      <c r="A23" s="60">
        <v>101472</v>
      </c>
      <c r="B23" s="62" t="s">
        <v>83</v>
      </c>
      <c r="C23" s="48" t="s">
        <v>18</v>
      </c>
      <c r="D23" s="35">
        <v>100</v>
      </c>
      <c r="E23" s="43">
        <v>7.17</v>
      </c>
      <c r="F23" s="37">
        <f t="shared" si="0"/>
        <v>717</v>
      </c>
      <c r="G23" s="55">
        <v>0.1</v>
      </c>
      <c r="H23" s="37">
        <f t="shared" si="1"/>
        <v>71.7</v>
      </c>
      <c r="I23" s="37">
        <f t="shared" si="2"/>
        <v>788.7</v>
      </c>
      <c r="J23" s="2"/>
      <c r="K23" s="39" t="str">
        <f t="shared" si="3"/>
        <v>FALTA PREU</v>
      </c>
      <c r="L23" s="44">
        <f t="shared" si="4"/>
        <v>0.1</v>
      </c>
      <c r="M23" s="39" t="str">
        <f t="shared" si="5"/>
        <v>REVISAR PREU</v>
      </c>
      <c r="N23" s="40" t="str">
        <f t="shared" si="6"/>
        <v>REVISAR PREU</v>
      </c>
      <c r="O23" s="23"/>
    </row>
    <row r="24" spans="1:15" x14ac:dyDescent="0.3">
      <c r="A24" s="60">
        <v>101530</v>
      </c>
      <c r="B24" s="62" t="s">
        <v>55</v>
      </c>
      <c r="C24" s="48" t="s">
        <v>18</v>
      </c>
      <c r="D24" s="35">
        <v>120</v>
      </c>
      <c r="E24" s="43">
        <v>2.81</v>
      </c>
      <c r="F24" s="37">
        <f t="shared" si="0"/>
        <v>337.2</v>
      </c>
      <c r="G24" s="55">
        <v>0.1</v>
      </c>
      <c r="H24" s="37">
        <f t="shared" si="1"/>
        <v>33.72</v>
      </c>
      <c r="I24" s="37">
        <f t="shared" si="2"/>
        <v>370.91999999999996</v>
      </c>
      <c r="J24" s="2"/>
      <c r="K24" s="39" t="str">
        <f t="shared" si="3"/>
        <v>FALTA PREU</v>
      </c>
      <c r="L24" s="44">
        <f t="shared" si="4"/>
        <v>0.1</v>
      </c>
      <c r="M24" s="39" t="str">
        <f t="shared" si="5"/>
        <v>REVISAR PREU</v>
      </c>
      <c r="N24" s="40" t="str">
        <f t="shared" si="6"/>
        <v>REVISAR PREU</v>
      </c>
      <c r="O24" s="23"/>
    </row>
    <row r="25" spans="1:15" x14ac:dyDescent="0.3">
      <c r="A25" s="60">
        <v>101450</v>
      </c>
      <c r="B25" s="62" t="s">
        <v>37</v>
      </c>
      <c r="C25" s="48" t="s">
        <v>18</v>
      </c>
      <c r="D25" s="35">
        <v>100</v>
      </c>
      <c r="E25" s="43">
        <v>8.24</v>
      </c>
      <c r="F25" s="37">
        <f t="shared" si="0"/>
        <v>824</v>
      </c>
      <c r="G25" s="55">
        <v>0.1</v>
      </c>
      <c r="H25" s="37">
        <f t="shared" si="1"/>
        <v>82.4</v>
      </c>
      <c r="I25" s="37">
        <f t="shared" si="2"/>
        <v>906.4</v>
      </c>
      <c r="J25" s="2"/>
      <c r="K25" s="39" t="str">
        <f t="shared" si="3"/>
        <v>FALTA PREU</v>
      </c>
      <c r="L25" s="44">
        <f t="shared" si="4"/>
        <v>0.1</v>
      </c>
      <c r="M25" s="39" t="str">
        <f t="shared" si="5"/>
        <v>REVISAR PREU</v>
      </c>
      <c r="N25" s="40" t="str">
        <f t="shared" si="6"/>
        <v>REVISAR PREU</v>
      </c>
      <c r="O25" s="23"/>
    </row>
    <row r="26" spans="1:15" x14ac:dyDescent="0.3">
      <c r="A26" s="60">
        <v>101513</v>
      </c>
      <c r="B26" s="62" t="s">
        <v>57</v>
      </c>
      <c r="C26" s="48" t="s">
        <v>18</v>
      </c>
      <c r="D26" s="35">
        <v>100</v>
      </c>
      <c r="E26" s="43">
        <v>9.2799999999999994</v>
      </c>
      <c r="F26" s="37">
        <f t="shared" si="0"/>
        <v>927.99999999999989</v>
      </c>
      <c r="G26" s="55">
        <v>0.1</v>
      </c>
      <c r="H26" s="37">
        <f t="shared" si="1"/>
        <v>92.8</v>
      </c>
      <c r="I26" s="37">
        <f t="shared" si="2"/>
        <v>1020.7999999999998</v>
      </c>
      <c r="J26" s="2"/>
      <c r="K26" s="39" t="str">
        <f t="shared" si="3"/>
        <v>FALTA PREU</v>
      </c>
      <c r="L26" s="44">
        <f t="shared" si="4"/>
        <v>0.1</v>
      </c>
      <c r="M26" s="39" t="str">
        <f t="shared" si="5"/>
        <v>REVISAR PREU</v>
      </c>
      <c r="N26" s="40" t="str">
        <f t="shared" si="6"/>
        <v>REVISAR PREU</v>
      </c>
      <c r="O26" s="23"/>
    </row>
    <row r="27" spans="1:15" x14ac:dyDescent="0.3">
      <c r="A27" s="60">
        <v>101468</v>
      </c>
      <c r="B27" s="62" t="s">
        <v>36</v>
      </c>
      <c r="C27" s="48" t="s">
        <v>18</v>
      </c>
      <c r="D27" s="35">
        <v>80</v>
      </c>
      <c r="E27" s="43">
        <v>10.84</v>
      </c>
      <c r="F27" s="37">
        <f t="shared" si="0"/>
        <v>867.2</v>
      </c>
      <c r="G27" s="55">
        <v>0.1</v>
      </c>
      <c r="H27" s="37">
        <f t="shared" si="1"/>
        <v>86.720000000000013</v>
      </c>
      <c r="I27" s="37">
        <f t="shared" si="2"/>
        <v>953.92000000000007</v>
      </c>
      <c r="J27" s="2"/>
      <c r="K27" s="39" t="str">
        <f t="shared" si="3"/>
        <v>FALTA PREU</v>
      </c>
      <c r="L27" s="44">
        <f t="shared" si="4"/>
        <v>0.1</v>
      </c>
      <c r="M27" s="39" t="str">
        <f t="shared" si="5"/>
        <v>REVISAR PREU</v>
      </c>
      <c r="N27" s="40" t="str">
        <f t="shared" si="6"/>
        <v>REVISAR PREU</v>
      </c>
      <c r="O27" s="23"/>
    </row>
    <row r="28" spans="1:15" x14ac:dyDescent="0.3">
      <c r="A28" s="60">
        <v>101479</v>
      </c>
      <c r="B28" s="62" t="s">
        <v>46</v>
      </c>
      <c r="C28" s="48" t="s">
        <v>18</v>
      </c>
      <c r="D28" s="35">
        <v>80</v>
      </c>
      <c r="E28" s="43">
        <v>7.68</v>
      </c>
      <c r="F28" s="37">
        <f t="shared" si="0"/>
        <v>614.4</v>
      </c>
      <c r="G28" s="55">
        <v>0.1</v>
      </c>
      <c r="H28" s="37">
        <f t="shared" si="1"/>
        <v>61.44</v>
      </c>
      <c r="I28" s="37">
        <f t="shared" si="2"/>
        <v>675.83999999999992</v>
      </c>
      <c r="J28" s="2"/>
      <c r="K28" s="39" t="str">
        <f t="shared" si="3"/>
        <v>FALTA PREU</v>
      </c>
      <c r="L28" s="44">
        <f t="shared" si="4"/>
        <v>0.1</v>
      </c>
      <c r="M28" s="39" t="str">
        <f t="shared" si="5"/>
        <v>REVISAR PREU</v>
      </c>
      <c r="N28" s="40" t="str">
        <f t="shared" si="6"/>
        <v>REVISAR PREU</v>
      </c>
      <c r="O28" s="23"/>
    </row>
    <row r="29" spans="1:15" x14ac:dyDescent="0.3">
      <c r="A29" s="60">
        <v>101471</v>
      </c>
      <c r="B29" s="62" t="s">
        <v>84</v>
      </c>
      <c r="C29" s="48" t="s">
        <v>18</v>
      </c>
      <c r="D29" s="35">
        <v>70</v>
      </c>
      <c r="E29" s="43">
        <v>15</v>
      </c>
      <c r="F29" s="37">
        <f t="shared" si="0"/>
        <v>1050</v>
      </c>
      <c r="G29" s="55">
        <v>0.1</v>
      </c>
      <c r="H29" s="37">
        <f t="shared" si="1"/>
        <v>105</v>
      </c>
      <c r="I29" s="37">
        <f t="shared" si="2"/>
        <v>1155</v>
      </c>
      <c r="J29" s="2"/>
      <c r="K29" s="39" t="str">
        <f t="shared" si="3"/>
        <v>FALTA PREU</v>
      </c>
      <c r="L29" s="44">
        <f t="shared" si="4"/>
        <v>0.1</v>
      </c>
      <c r="M29" s="39" t="str">
        <f t="shared" si="5"/>
        <v>REVISAR PREU</v>
      </c>
      <c r="N29" s="40" t="str">
        <f t="shared" si="6"/>
        <v>REVISAR PREU</v>
      </c>
      <c r="O29" s="23"/>
    </row>
    <row r="30" spans="1:15" x14ac:dyDescent="0.3">
      <c r="A30" s="60">
        <v>101447</v>
      </c>
      <c r="B30" s="62" t="s">
        <v>85</v>
      </c>
      <c r="C30" s="48" t="s">
        <v>18</v>
      </c>
      <c r="D30" s="35">
        <v>70</v>
      </c>
      <c r="E30" s="43">
        <v>13</v>
      </c>
      <c r="F30" s="37">
        <f t="shared" si="0"/>
        <v>910</v>
      </c>
      <c r="G30" s="55">
        <v>0.1</v>
      </c>
      <c r="H30" s="37">
        <f t="shared" si="1"/>
        <v>91</v>
      </c>
      <c r="I30" s="37">
        <f t="shared" si="2"/>
        <v>1001</v>
      </c>
      <c r="J30" s="2"/>
      <c r="K30" s="39" t="str">
        <f t="shared" si="3"/>
        <v>FALTA PREU</v>
      </c>
      <c r="L30" s="44">
        <f t="shared" si="4"/>
        <v>0.1</v>
      </c>
      <c r="M30" s="39" t="str">
        <f t="shared" si="5"/>
        <v>REVISAR PREU</v>
      </c>
      <c r="N30" s="40" t="str">
        <f t="shared" si="6"/>
        <v>REVISAR PREU</v>
      </c>
      <c r="O30" s="23"/>
    </row>
    <row r="31" spans="1:15" x14ac:dyDescent="0.3">
      <c r="A31" s="60">
        <v>101532</v>
      </c>
      <c r="B31" s="62" t="s">
        <v>29</v>
      </c>
      <c r="C31" s="48" t="s">
        <v>18</v>
      </c>
      <c r="D31" s="35">
        <v>70</v>
      </c>
      <c r="E31" s="43">
        <v>3.75</v>
      </c>
      <c r="F31" s="37">
        <f t="shared" si="0"/>
        <v>262.5</v>
      </c>
      <c r="G31" s="55">
        <v>0.1</v>
      </c>
      <c r="H31" s="37">
        <f t="shared" si="1"/>
        <v>26.25</v>
      </c>
      <c r="I31" s="37">
        <f t="shared" si="2"/>
        <v>288.75</v>
      </c>
      <c r="J31" s="2"/>
      <c r="K31" s="39" t="str">
        <f t="shared" si="3"/>
        <v>FALTA PREU</v>
      </c>
      <c r="L31" s="44">
        <f t="shared" si="4"/>
        <v>0.1</v>
      </c>
      <c r="M31" s="39" t="str">
        <f t="shared" si="5"/>
        <v>REVISAR PREU</v>
      </c>
      <c r="N31" s="40" t="str">
        <f t="shared" si="6"/>
        <v>REVISAR PREU</v>
      </c>
      <c r="O31" s="23"/>
    </row>
    <row r="32" spans="1:15" x14ac:dyDescent="0.3">
      <c r="A32" s="60">
        <v>101495</v>
      </c>
      <c r="B32" s="62" t="s">
        <v>48</v>
      </c>
      <c r="C32" s="48" t="s">
        <v>18</v>
      </c>
      <c r="D32" s="35">
        <v>60</v>
      </c>
      <c r="E32" s="43">
        <v>3.38</v>
      </c>
      <c r="F32" s="37">
        <f t="shared" si="0"/>
        <v>202.79999999999998</v>
      </c>
      <c r="G32" s="55">
        <v>0.1</v>
      </c>
      <c r="H32" s="37">
        <f t="shared" si="1"/>
        <v>20.28</v>
      </c>
      <c r="I32" s="37">
        <f t="shared" si="2"/>
        <v>223.07999999999998</v>
      </c>
      <c r="J32" s="2"/>
      <c r="K32" s="39" t="str">
        <f t="shared" si="3"/>
        <v>FALTA PREU</v>
      </c>
      <c r="L32" s="44">
        <f t="shared" si="4"/>
        <v>0.1</v>
      </c>
      <c r="M32" s="39" t="str">
        <f t="shared" si="5"/>
        <v>REVISAR PREU</v>
      </c>
      <c r="N32" s="40" t="str">
        <f t="shared" si="6"/>
        <v>REVISAR PREU</v>
      </c>
      <c r="O32" s="23"/>
    </row>
    <row r="33" spans="1:15" x14ac:dyDescent="0.3">
      <c r="A33" s="60">
        <v>101440</v>
      </c>
      <c r="B33" s="62" t="s">
        <v>32</v>
      </c>
      <c r="C33" s="48" t="s">
        <v>18</v>
      </c>
      <c r="D33" s="35">
        <v>60</v>
      </c>
      <c r="E33" s="43">
        <v>5.22</v>
      </c>
      <c r="F33" s="37">
        <f t="shared" si="0"/>
        <v>313.2</v>
      </c>
      <c r="G33" s="55">
        <v>0.1</v>
      </c>
      <c r="H33" s="37">
        <f t="shared" si="1"/>
        <v>31.32</v>
      </c>
      <c r="I33" s="37">
        <f t="shared" si="2"/>
        <v>344.52</v>
      </c>
      <c r="J33" s="2"/>
      <c r="K33" s="39" t="str">
        <f t="shared" si="3"/>
        <v>FALTA PREU</v>
      </c>
      <c r="L33" s="44">
        <f t="shared" si="4"/>
        <v>0.1</v>
      </c>
      <c r="M33" s="39" t="str">
        <f t="shared" si="5"/>
        <v>REVISAR PREU</v>
      </c>
      <c r="N33" s="40" t="str">
        <f t="shared" si="6"/>
        <v>REVISAR PREU</v>
      </c>
      <c r="O33" s="23"/>
    </row>
    <row r="34" spans="1:15" x14ac:dyDescent="0.3">
      <c r="A34" s="60">
        <v>101496</v>
      </c>
      <c r="B34" s="62" t="s">
        <v>39</v>
      </c>
      <c r="C34" s="48" t="s">
        <v>18</v>
      </c>
      <c r="D34" s="35">
        <v>60</v>
      </c>
      <c r="E34" s="43">
        <v>2.4</v>
      </c>
      <c r="F34" s="37">
        <f t="shared" si="0"/>
        <v>144</v>
      </c>
      <c r="G34" s="55">
        <v>0.1</v>
      </c>
      <c r="H34" s="37">
        <f t="shared" si="1"/>
        <v>14.4</v>
      </c>
      <c r="I34" s="37">
        <f t="shared" si="2"/>
        <v>158.4</v>
      </c>
      <c r="J34" s="2"/>
      <c r="K34" s="39" t="str">
        <f t="shared" si="3"/>
        <v>FALTA PREU</v>
      </c>
      <c r="L34" s="44">
        <f t="shared" si="4"/>
        <v>0.1</v>
      </c>
      <c r="M34" s="39" t="str">
        <f t="shared" si="5"/>
        <v>REVISAR PREU</v>
      </c>
      <c r="N34" s="40" t="str">
        <f t="shared" si="6"/>
        <v>REVISAR PREU</v>
      </c>
      <c r="O34" s="23"/>
    </row>
    <row r="35" spans="1:15" x14ac:dyDescent="0.3">
      <c r="A35" s="60">
        <v>101516</v>
      </c>
      <c r="B35" s="62" t="s">
        <v>58</v>
      </c>
      <c r="C35" s="48" t="s">
        <v>18</v>
      </c>
      <c r="D35" s="35">
        <v>60.44</v>
      </c>
      <c r="E35" s="43">
        <v>2.48</v>
      </c>
      <c r="F35" s="37">
        <f t="shared" si="0"/>
        <v>149.8912</v>
      </c>
      <c r="G35" s="55">
        <v>0.1</v>
      </c>
      <c r="H35" s="37">
        <f t="shared" si="1"/>
        <v>14.98912</v>
      </c>
      <c r="I35" s="37">
        <f t="shared" si="2"/>
        <v>164.88031999999998</v>
      </c>
      <c r="J35" s="2"/>
      <c r="K35" s="39" t="str">
        <f t="shared" si="3"/>
        <v>FALTA PREU</v>
      </c>
      <c r="L35" s="44">
        <f t="shared" si="4"/>
        <v>0.1</v>
      </c>
      <c r="M35" s="39" t="str">
        <f t="shared" si="5"/>
        <v>REVISAR PREU</v>
      </c>
      <c r="N35" s="40" t="str">
        <f t="shared" si="6"/>
        <v>REVISAR PREU</v>
      </c>
      <c r="O35" s="23"/>
    </row>
    <row r="36" spans="1:15" x14ac:dyDescent="0.3">
      <c r="A36" s="60">
        <v>101498</v>
      </c>
      <c r="B36" s="62" t="s">
        <v>28</v>
      </c>
      <c r="C36" s="48" t="s">
        <v>18</v>
      </c>
      <c r="D36" s="35">
        <v>60</v>
      </c>
      <c r="E36" s="43">
        <v>5.41</v>
      </c>
      <c r="F36" s="37">
        <f t="shared" si="0"/>
        <v>324.60000000000002</v>
      </c>
      <c r="G36" s="55">
        <v>0.1</v>
      </c>
      <c r="H36" s="37">
        <f t="shared" si="1"/>
        <v>32.46</v>
      </c>
      <c r="I36" s="37">
        <f t="shared" si="2"/>
        <v>357.06</v>
      </c>
      <c r="J36" s="2"/>
      <c r="K36" s="39" t="str">
        <f t="shared" si="3"/>
        <v>FALTA PREU</v>
      </c>
      <c r="L36" s="44">
        <f t="shared" si="4"/>
        <v>0.1</v>
      </c>
      <c r="M36" s="39" t="str">
        <f t="shared" si="5"/>
        <v>REVISAR PREU</v>
      </c>
      <c r="N36" s="40" t="str">
        <f t="shared" si="6"/>
        <v>REVISAR PREU</v>
      </c>
      <c r="O36" s="23"/>
    </row>
    <row r="37" spans="1:15" x14ac:dyDescent="0.3">
      <c r="A37" s="60">
        <v>101531</v>
      </c>
      <c r="B37" s="62" t="s">
        <v>24</v>
      </c>
      <c r="C37" s="48" t="s">
        <v>18</v>
      </c>
      <c r="D37" s="35">
        <v>60</v>
      </c>
      <c r="E37" s="43">
        <v>6.1</v>
      </c>
      <c r="F37" s="37">
        <f t="shared" si="0"/>
        <v>366</v>
      </c>
      <c r="G37" s="55">
        <v>0.1</v>
      </c>
      <c r="H37" s="37">
        <f t="shared" si="1"/>
        <v>36.6</v>
      </c>
      <c r="I37" s="37">
        <f t="shared" si="2"/>
        <v>402.6</v>
      </c>
      <c r="J37" s="2"/>
      <c r="K37" s="39" t="str">
        <f t="shared" si="3"/>
        <v>FALTA PREU</v>
      </c>
      <c r="L37" s="44">
        <f t="shared" si="4"/>
        <v>0.1</v>
      </c>
      <c r="M37" s="39" t="str">
        <f t="shared" si="5"/>
        <v>REVISAR PREU</v>
      </c>
      <c r="N37" s="40" t="str">
        <f t="shared" si="6"/>
        <v>REVISAR PREU</v>
      </c>
      <c r="O37" s="23"/>
    </row>
    <row r="38" spans="1:15" ht="15" thickBot="1" x14ac:dyDescent="0.35">
      <c r="A38" s="60">
        <v>101521</v>
      </c>
      <c r="B38" s="62" t="s">
        <v>27</v>
      </c>
      <c r="C38" s="48" t="s">
        <v>18</v>
      </c>
      <c r="D38" s="35">
        <v>60</v>
      </c>
      <c r="E38" s="43">
        <v>9.2799999999999994</v>
      </c>
      <c r="F38" s="37">
        <f t="shared" si="0"/>
        <v>556.79999999999995</v>
      </c>
      <c r="G38" s="55">
        <v>0.1</v>
      </c>
      <c r="H38" s="37">
        <f t="shared" si="1"/>
        <v>55.68</v>
      </c>
      <c r="I38" s="37">
        <f t="shared" si="2"/>
        <v>612.4799999999999</v>
      </c>
      <c r="J38" s="2"/>
      <c r="K38" s="39" t="str">
        <f t="shared" si="3"/>
        <v>FALTA PREU</v>
      </c>
      <c r="L38" s="44">
        <f t="shared" si="4"/>
        <v>0.1</v>
      </c>
      <c r="M38" s="39" t="str">
        <f t="shared" si="5"/>
        <v>REVISAR PREU</v>
      </c>
      <c r="N38" s="40" t="str">
        <f t="shared" si="6"/>
        <v>REVISAR PREU</v>
      </c>
      <c r="O38" s="23"/>
    </row>
    <row r="39" spans="1:15" ht="15" thickBot="1" x14ac:dyDescent="0.35">
      <c r="A39" s="61"/>
      <c r="B39" s="41"/>
      <c r="C39" s="42"/>
      <c r="D39" s="35"/>
      <c r="E39" s="45"/>
      <c r="F39" s="63">
        <f>SUM(F20:F38)</f>
        <v>11672.691199999999</v>
      </c>
      <c r="G39" s="64"/>
      <c r="H39" s="63">
        <f>SUM(H20:H38)</f>
        <v>1167.2691199999999</v>
      </c>
      <c r="I39" s="63">
        <f>SUM(I20:I38)</f>
        <v>12839.960319999998</v>
      </c>
      <c r="J39" s="47"/>
      <c r="K39" s="46">
        <f>SUM(K20:K38)</f>
        <v>0</v>
      </c>
      <c r="L39" s="47"/>
      <c r="M39" s="46">
        <f>SUM(M20:M38)</f>
        <v>0</v>
      </c>
      <c r="N39" s="46">
        <f>SUM(N20:N38)</f>
        <v>0</v>
      </c>
      <c r="O39" s="23"/>
    </row>
    <row r="40" spans="1:15" x14ac:dyDescent="0.3">
      <c r="A40" s="61"/>
      <c r="B40" s="33" t="s">
        <v>33</v>
      </c>
      <c r="C40" s="48"/>
      <c r="D40" s="35"/>
      <c r="E40" s="49"/>
      <c r="F40" s="37"/>
      <c r="G40" s="55"/>
      <c r="H40" s="37"/>
      <c r="I40" s="37"/>
      <c r="J40" s="39"/>
      <c r="K40" s="39"/>
      <c r="L40" s="10"/>
      <c r="M40" s="39"/>
      <c r="N40" s="40"/>
      <c r="O40" s="23"/>
    </row>
    <row r="41" spans="1:15" x14ac:dyDescent="0.3">
      <c r="A41" s="50" t="s">
        <v>74</v>
      </c>
      <c r="B41" s="35" t="s">
        <v>75</v>
      </c>
      <c r="C41" s="42" t="s">
        <v>18</v>
      </c>
      <c r="D41" s="35">
        <v>50</v>
      </c>
      <c r="E41" s="65">
        <v>49</v>
      </c>
      <c r="F41" s="37">
        <f t="shared" ref="F41:F104" si="7">+D41*E41</f>
        <v>2450</v>
      </c>
      <c r="G41" s="55">
        <v>0.04</v>
      </c>
      <c r="H41" s="37">
        <f t="shared" ref="H41" si="8">F41*G41</f>
        <v>98</v>
      </c>
      <c r="I41" s="38">
        <f t="shared" ref="I41" si="9">H41+F41</f>
        <v>2548</v>
      </c>
      <c r="J41" s="2"/>
      <c r="K41" s="39" t="str">
        <f t="shared" ref="K41:K56" si="10">IF(J41&gt;E41,"PREU SUPERIOR AL DEMANAT",IF(J41=0,"FALTA PREU",IF(J41="","FALTA PREU",ROUND(J41*D41,2))))</f>
        <v>FALTA PREU</v>
      </c>
      <c r="L41" s="44">
        <f t="shared" ref="L41:L104" si="11">G41</f>
        <v>0.04</v>
      </c>
      <c r="M41" s="39" t="str">
        <f t="shared" ref="M41" si="12">IFERROR(K41*L41,"REVISAR PREU")</f>
        <v>REVISAR PREU</v>
      </c>
      <c r="N41" s="40" t="str">
        <f t="shared" ref="N41" si="13">IFERROR(M41+K41,"REVISAR PREU")</f>
        <v>REVISAR PREU</v>
      </c>
      <c r="O41" s="23"/>
    </row>
    <row r="42" spans="1:15" x14ac:dyDescent="0.3">
      <c r="A42" s="50">
        <v>101509</v>
      </c>
      <c r="B42" s="35" t="s">
        <v>86</v>
      </c>
      <c r="C42" s="42" t="s">
        <v>18</v>
      </c>
      <c r="D42" s="35">
        <v>40</v>
      </c>
      <c r="E42" s="65">
        <v>15</v>
      </c>
      <c r="F42" s="37">
        <f t="shared" si="7"/>
        <v>600</v>
      </c>
      <c r="G42" s="55">
        <v>0.1</v>
      </c>
      <c r="H42" s="37">
        <f t="shared" ref="H42:H139" si="14">F42*G42</f>
        <v>60</v>
      </c>
      <c r="I42" s="38">
        <f t="shared" ref="I42:I139" si="15">H42+F42</f>
        <v>660</v>
      </c>
      <c r="J42" s="2"/>
      <c r="K42" s="39" t="str">
        <f t="shared" si="10"/>
        <v>FALTA PREU</v>
      </c>
      <c r="L42" s="44">
        <f t="shared" si="11"/>
        <v>0.1</v>
      </c>
      <c r="M42" s="39" t="str">
        <f t="shared" ref="M42:M56" si="16">IFERROR(K42*L42,"REVISAR PREU")</f>
        <v>REVISAR PREU</v>
      </c>
      <c r="N42" s="40" t="str">
        <f t="shared" ref="N42:N56" si="17">IFERROR(M42+K42,"REVISAR PREU")</f>
        <v>REVISAR PREU</v>
      </c>
      <c r="O42" s="23"/>
    </row>
    <row r="43" spans="1:15" x14ac:dyDescent="0.3">
      <c r="A43" s="50">
        <v>101493</v>
      </c>
      <c r="B43" s="35" t="s">
        <v>87</v>
      </c>
      <c r="C43" s="42" t="s">
        <v>18</v>
      </c>
      <c r="D43" s="35">
        <v>40</v>
      </c>
      <c r="E43" s="65">
        <v>3</v>
      </c>
      <c r="F43" s="37">
        <f t="shared" si="7"/>
        <v>120</v>
      </c>
      <c r="G43" s="55">
        <v>0.1</v>
      </c>
      <c r="H43" s="37">
        <f t="shared" si="14"/>
        <v>12</v>
      </c>
      <c r="I43" s="38">
        <f t="shared" si="15"/>
        <v>132</v>
      </c>
      <c r="J43" s="2"/>
      <c r="K43" s="39" t="str">
        <f t="shared" si="10"/>
        <v>FALTA PREU</v>
      </c>
      <c r="L43" s="44">
        <f t="shared" si="11"/>
        <v>0.1</v>
      </c>
      <c r="M43" s="39" t="str">
        <f t="shared" si="16"/>
        <v>REVISAR PREU</v>
      </c>
      <c r="N43" s="40" t="str">
        <f t="shared" si="17"/>
        <v>REVISAR PREU</v>
      </c>
      <c r="O43" s="23"/>
    </row>
    <row r="44" spans="1:15" x14ac:dyDescent="0.3">
      <c r="A44" s="50">
        <v>101536</v>
      </c>
      <c r="B44" s="35" t="s">
        <v>43</v>
      </c>
      <c r="C44" s="42" t="s">
        <v>18</v>
      </c>
      <c r="D44" s="35">
        <v>40</v>
      </c>
      <c r="E44" s="65">
        <v>9.98</v>
      </c>
      <c r="F44" s="37">
        <f t="shared" si="7"/>
        <v>399.20000000000005</v>
      </c>
      <c r="G44" s="55">
        <v>0.1</v>
      </c>
      <c r="H44" s="37">
        <f t="shared" si="14"/>
        <v>39.920000000000009</v>
      </c>
      <c r="I44" s="38">
        <f t="shared" si="15"/>
        <v>439.12000000000006</v>
      </c>
      <c r="J44" s="2"/>
      <c r="K44" s="39" t="str">
        <f t="shared" si="10"/>
        <v>FALTA PREU</v>
      </c>
      <c r="L44" s="44">
        <f t="shared" si="11"/>
        <v>0.1</v>
      </c>
      <c r="M44" s="39" t="str">
        <f t="shared" si="16"/>
        <v>REVISAR PREU</v>
      </c>
      <c r="N44" s="40" t="str">
        <f t="shared" si="17"/>
        <v>REVISAR PREU</v>
      </c>
      <c r="O44" s="23"/>
    </row>
    <row r="45" spans="1:15" x14ac:dyDescent="0.3">
      <c r="A45" s="50">
        <v>101452</v>
      </c>
      <c r="B45" s="35" t="s">
        <v>35</v>
      </c>
      <c r="C45" s="42" t="s">
        <v>18</v>
      </c>
      <c r="D45" s="35">
        <v>40</v>
      </c>
      <c r="E45" s="65">
        <v>11</v>
      </c>
      <c r="F45" s="37">
        <f t="shared" si="7"/>
        <v>440</v>
      </c>
      <c r="G45" s="55">
        <v>0.1</v>
      </c>
      <c r="H45" s="37">
        <f t="shared" si="14"/>
        <v>44</v>
      </c>
      <c r="I45" s="38">
        <f t="shared" si="15"/>
        <v>484</v>
      </c>
      <c r="J45" s="2"/>
      <c r="K45" s="39" t="str">
        <f t="shared" si="10"/>
        <v>FALTA PREU</v>
      </c>
      <c r="L45" s="44">
        <f t="shared" si="11"/>
        <v>0.1</v>
      </c>
      <c r="M45" s="39" t="str">
        <f t="shared" si="16"/>
        <v>REVISAR PREU</v>
      </c>
      <c r="N45" s="40" t="str">
        <f t="shared" si="17"/>
        <v>REVISAR PREU</v>
      </c>
      <c r="O45" s="23"/>
    </row>
    <row r="46" spans="1:15" x14ac:dyDescent="0.3">
      <c r="A46" s="50">
        <v>101458</v>
      </c>
      <c r="B46" s="35" t="s">
        <v>51</v>
      </c>
      <c r="C46" s="42" t="s">
        <v>18</v>
      </c>
      <c r="D46" s="35">
        <v>40</v>
      </c>
      <c r="E46" s="65">
        <v>5.64</v>
      </c>
      <c r="F46" s="37">
        <f t="shared" si="7"/>
        <v>225.6</v>
      </c>
      <c r="G46" s="55">
        <v>0.1</v>
      </c>
      <c r="H46" s="37">
        <f t="shared" si="14"/>
        <v>22.560000000000002</v>
      </c>
      <c r="I46" s="38">
        <f t="shared" si="15"/>
        <v>248.16</v>
      </c>
      <c r="J46" s="2"/>
      <c r="K46" s="39" t="str">
        <f t="shared" si="10"/>
        <v>FALTA PREU</v>
      </c>
      <c r="L46" s="44">
        <f t="shared" si="11"/>
        <v>0.1</v>
      </c>
      <c r="M46" s="39" t="str">
        <f t="shared" si="16"/>
        <v>REVISAR PREU</v>
      </c>
      <c r="N46" s="40" t="str">
        <f t="shared" si="17"/>
        <v>REVISAR PREU</v>
      </c>
      <c r="O46" s="23"/>
    </row>
    <row r="47" spans="1:15" x14ac:dyDescent="0.3">
      <c r="A47" s="50">
        <v>101505</v>
      </c>
      <c r="B47" s="35" t="s">
        <v>41</v>
      </c>
      <c r="C47" s="42" t="s">
        <v>18</v>
      </c>
      <c r="D47" s="35">
        <v>39.56</v>
      </c>
      <c r="E47" s="65">
        <v>5.09</v>
      </c>
      <c r="F47" s="37">
        <f t="shared" si="7"/>
        <v>201.3604</v>
      </c>
      <c r="G47" s="55">
        <v>0.1</v>
      </c>
      <c r="H47" s="37">
        <f t="shared" si="14"/>
        <v>20.136040000000001</v>
      </c>
      <c r="I47" s="38">
        <f t="shared" si="15"/>
        <v>221.49644000000001</v>
      </c>
      <c r="J47" s="2"/>
      <c r="K47" s="39" t="str">
        <f t="shared" si="10"/>
        <v>FALTA PREU</v>
      </c>
      <c r="L47" s="44">
        <f t="shared" si="11"/>
        <v>0.1</v>
      </c>
      <c r="M47" s="39" t="str">
        <f t="shared" si="16"/>
        <v>REVISAR PREU</v>
      </c>
      <c r="N47" s="40" t="str">
        <f t="shared" si="17"/>
        <v>REVISAR PREU</v>
      </c>
      <c r="O47" s="23"/>
    </row>
    <row r="48" spans="1:15" x14ac:dyDescent="0.3">
      <c r="A48" s="50">
        <v>101534</v>
      </c>
      <c r="B48" s="35" t="s">
        <v>44</v>
      </c>
      <c r="C48" s="42" t="s">
        <v>18</v>
      </c>
      <c r="D48" s="35">
        <v>30</v>
      </c>
      <c r="E48" s="65">
        <v>7.1</v>
      </c>
      <c r="F48" s="37">
        <f t="shared" si="7"/>
        <v>213</v>
      </c>
      <c r="G48" s="55">
        <v>0.1</v>
      </c>
      <c r="H48" s="37">
        <f t="shared" si="14"/>
        <v>21.3</v>
      </c>
      <c r="I48" s="38">
        <f t="shared" si="15"/>
        <v>234.3</v>
      </c>
      <c r="J48" s="2"/>
      <c r="K48" s="39" t="str">
        <f t="shared" si="10"/>
        <v>FALTA PREU</v>
      </c>
      <c r="L48" s="44">
        <f t="shared" si="11"/>
        <v>0.1</v>
      </c>
      <c r="M48" s="39" t="str">
        <f t="shared" si="16"/>
        <v>REVISAR PREU</v>
      </c>
      <c r="N48" s="40" t="str">
        <f t="shared" si="17"/>
        <v>REVISAR PREU</v>
      </c>
      <c r="O48" s="23"/>
    </row>
    <row r="49" spans="1:15" x14ac:dyDescent="0.3">
      <c r="A49" s="50">
        <v>101526</v>
      </c>
      <c r="B49" s="35" t="s">
        <v>88</v>
      </c>
      <c r="C49" s="42" t="s">
        <v>18</v>
      </c>
      <c r="D49" s="35">
        <v>30.16</v>
      </c>
      <c r="E49" s="65">
        <v>4.5777600000000005</v>
      </c>
      <c r="F49" s="37">
        <f t="shared" si="7"/>
        <v>138.06524160000001</v>
      </c>
      <c r="G49" s="55">
        <v>0.1</v>
      </c>
      <c r="H49" s="37">
        <f t="shared" si="14"/>
        <v>13.806524160000002</v>
      </c>
      <c r="I49" s="38">
        <f t="shared" si="15"/>
        <v>151.87176576000002</v>
      </c>
      <c r="J49" s="2"/>
      <c r="K49" s="39" t="str">
        <f t="shared" si="10"/>
        <v>FALTA PREU</v>
      </c>
      <c r="L49" s="44">
        <f t="shared" si="11"/>
        <v>0.1</v>
      </c>
      <c r="M49" s="39" t="str">
        <f t="shared" si="16"/>
        <v>REVISAR PREU</v>
      </c>
      <c r="N49" s="40" t="str">
        <f t="shared" si="17"/>
        <v>REVISAR PREU</v>
      </c>
      <c r="O49" s="23"/>
    </row>
    <row r="50" spans="1:15" x14ac:dyDescent="0.3">
      <c r="A50" s="50">
        <v>101617</v>
      </c>
      <c r="B50" s="35" t="s">
        <v>65</v>
      </c>
      <c r="C50" s="42" t="s">
        <v>18</v>
      </c>
      <c r="D50" s="35">
        <v>20</v>
      </c>
      <c r="E50" s="65">
        <v>5.43</v>
      </c>
      <c r="F50" s="37">
        <f t="shared" si="7"/>
        <v>108.6</v>
      </c>
      <c r="G50" s="55">
        <v>0.1</v>
      </c>
      <c r="H50" s="37">
        <f t="shared" si="14"/>
        <v>10.86</v>
      </c>
      <c r="I50" s="38">
        <f t="shared" si="15"/>
        <v>119.46</v>
      </c>
      <c r="J50" s="2"/>
      <c r="K50" s="39" t="str">
        <f t="shared" si="10"/>
        <v>FALTA PREU</v>
      </c>
      <c r="L50" s="44">
        <f t="shared" si="11"/>
        <v>0.1</v>
      </c>
      <c r="M50" s="39" t="str">
        <f t="shared" si="16"/>
        <v>REVISAR PREU</v>
      </c>
      <c r="N50" s="40" t="str">
        <f t="shared" si="17"/>
        <v>REVISAR PREU</v>
      </c>
      <c r="O50" s="23"/>
    </row>
    <row r="51" spans="1:15" x14ac:dyDescent="0.3">
      <c r="A51" s="50">
        <v>101541</v>
      </c>
      <c r="B51" s="35" t="s">
        <v>89</v>
      </c>
      <c r="C51" s="42" t="s">
        <v>18</v>
      </c>
      <c r="D51" s="35">
        <v>30</v>
      </c>
      <c r="E51" s="65">
        <v>8.0110800000000015</v>
      </c>
      <c r="F51" s="37">
        <f t="shared" si="7"/>
        <v>240.33240000000004</v>
      </c>
      <c r="G51" s="55">
        <v>0.1</v>
      </c>
      <c r="H51" s="37">
        <f t="shared" si="14"/>
        <v>24.033240000000006</v>
      </c>
      <c r="I51" s="38">
        <f t="shared" si="15"/>
        <v>264.36564000000004</v>
      </c>
      <c r="J51" s="2"/>
      <c r="K51" s="39" t="str">
        <f t="shared" si="10"/>
        <v>FALTA PREU</v>
      </c>
      <c r="L51" s="44">
        <f t="shared" si="11"/>
        <v>0.1</v>
      </c>
      <c r="M51" s="39" t="str">
        <f t="shared" si="16"/>
        <v>REVISAR PREU</v>
      </c>
      <c r="N51" s="40" t="str">
        <f t="shared" si="17"/>
        <v>REVISAR PREU</v>
      </c>
      <c r="O51" s="23"/>
    </row>
    <row r="52" spans="1:15" x14ac:dyDescent="0.3">
      <c r="A52" s="50">
        <v>101446</v>
      </c>
      <c r="B52" s="35" t="s">
        <v>66</v>
      </c>
      <c r="C52" s="42" t="s">
        <v>18</v>
      </c>
      <c r="D52" s="35">
        <v>20</v>
      </c>
      <c r="E52" s="65">
        <v>6.89</v>
      </c>
      <c r="F52" s="37">
        <f t="shared" si="7"/>
        <v>137.79999999999998</v>
      </c>
      <c r="G52" s="55">
        <v>0.1</v>
      </c>
      <c r="H52" s="37">
        <f t="shared" si="14"/>
        <v>13.78</v>
      </c>
      <c r="I52" s="38">
        <f t="shared" si="15"/>
        <v>151.57999999999998</v>
      </c>
      <c r="J52" s="2"/>
      <c r="K52" s="39" t="str">
        <f t="shared" si="10"/>
        <v>FALTA PREU</v>
      </c>
      <c r="L52" s="44">
        <f t="shared" si="11"/>
        <v>0.1</v>
      </c>
      <c r="M52" s="39" t="str">
        <f t="shared" si="16"/>
        <v>REVISAR PREU</v>
      </c>
      <c r="N52" s="40" t="str">
        <f t="shared" si="17"/>
        <v>REVISAR PREU</v>
      </c>
      <c r="O52" s="23"/>
    </row>
    <row r="53" spans="1:15" x14ac:dyDescent="0.3">
      <c r="A53" s="50" t="s">
        <v>19</v>
      </c>
      <c r="B53" s="35" t="s">
        <v>20</v>
      </c>
      <c r="C53" s="42" t="s">
        <v>18</v>
      </c>
      <c r="D53" s="35">
        <v>30</v>
      </c>
      <c r="E53" s="65">
        <v>3.03</v>
      </c>
      <c r="F53" s="37">
        <f t="shared" si="7"/>
        <v>90.899999999999991</v>
      </c>
      <c r="G53" s="55">
        <v>0.1</v>
      </c>
      <c r="H53" s="37">
        <f t="shared" si="14"/>
        <v>9.09</v>
      </c>
      <c r="I53" s="38">
        <f t="shared" si="15"/>
        <v>99.99</v>
      </c>
      <c r="J53" s="2"/>
      <c r="K53" s="39" t="str">
        <f t="shared" si="10"/>
        <v>FALTA PREU</v>
      </c>
      <c r="L53" s="44">
        <f t="shared" si="11"/>
        <v>0.1</v>
      </c>
      <c r="M53" s="39" t="str">
        <f t="shared" si="16"/>
        <v>REVISAR PREU</v>
      </c>
      <c r="N53" s="40" t="str">
        <f t="shared" si="17"/>
        <v>REVISAR PREU</v>
      </c>
      <c r="O53" s="23"/>
    </row>
    <row r="54" spans="1:15" x14ac:dyDescent="0.3">
      <c r="A54" s="50">
        <v>101478</v>
      </c>
      <c r="B54" s="35" t="s">
        <v>49</v>
      </c>
      <c r="C54" s="42" t="s">
        <v>18</v>
      </c>
      <c r="D54" s="35">
        <v>20</v>
      </c>
      <c r="E54" s="65">
        <v>11.75</v>
      </c>
      <c r="F54" s="37">
        <f t="shared" si="7"/>
        <v>235</v>
      </c>
      <c r="G54" s="55">
        <v>0.1</v>
      </c>
      <c r="H54" s="37">
        <f t="shared" si="14"/>
        <v>23.5</v>
      </c>
      <c r="I54" s="38">
        <f t="shared" si="15"/>
        <v>258.5</v>
      </c>
      <c r="J54" s="2"/>
      <c r="K54" s="39" t="str">
        <f t="shared" si="10"/>
        <v>FALTA PREU</v>
      </c>
      <c r="L54" s="44">
        <f t="shared" si="11"/>
        <v>0.1</v>
      </c>
      <c r="M54" s="39" t="str">
        <f t="shared" si="16"/>
        <v>REVISAR PREU</v>
      </c>
      <c r="N54" s="40" t="str">
        <f t="shared" si="17"/>
        <v>REVISAR PREU</v>
      </c>
      <c r="O54" s="23"/>
    </row>
    <row r="55" spans="1:15" x14ac:dyDescent="0.3">
      <c r="A55" s="50">
        <v>101506</v>
      </c>
      <c r="B55" s="35" t="s">
        <v>45</v>
      </c>
      <c r="C55" s="42" t="s">
        <v>18</v>
      </c>
      <c r="D55" s="35">
        <v>20</v>
      </c>
      <c r="E55" s="65">
        <v>5.48</v>
      </c>
      <c r="F55" s="37">
        <f t="shared" si="7"/>
        <v>109.60000000000001</v>
      </c>
      <c r="G55" s="55">
        <v>0.1</v>
      </c>
      <c r="H55" s="37">
        <f t="shared" si="14"/>
        <v>10.96</v>
      </c>
      <c r="I55" s="38">
        <f t="shared" si="15"/>
        <v>120.56</v>
      </c>
      <c r="J55" s="2"/>
      <c r="K55" s="39" t="str">
        <f t="shared" si="10"/>
        <v>FALTA PREU</v>
      </c>
      <c r="L55" s="44">
        <f t="shared" si="11"/>
        <v>0.1</v>
      </c>
      <c r="M55" s="39" t="str">
        <f t="shared" si="16"/>
        <v>REVISAR PREU</v>
      </c>
      <c r="N55" s="40" t="str">
        <f t="shared" si="17"/>
        <v>REVISAR PREU</v>
      </c>
      <c r="O55" s="23"/>
    </row>
    <row r="56" spans="1:15" x14ac:dyDescent="0.3">
      <c r="A56" s="50">
        <v>101494</v>
      </c>
      <c r="B56" s="35" t="s">
        <v>90</v>
      </c>
      <c r="C56" s="42" t="s">
        <v>18</v>
      </c>
      <c r="D56" s="35">
        <v>20</v>
      </c>
      <c r="E56" s="65">
        <v>12.588840000000003</v>
      </c>
      <c r="F56" s="37">
        <f t="shared" si="7"/>
        <v>251.77680000000007</v>
      </c>
      <c r="G56" s="55">
        <v>0.1</v>
      </c>
      <c r="H56" s="37">
        <f t="shared" si="14"/>
        <v>25.177680000000009</v>
      </c>
      <c r="I56" s="38">
        <f t="shared" si="15"/>
        <v>276.9544800000001</v>
      </c>
      <c r="J56" s="2"/>
      <c r="K56" s="39" t="str">
        <f t="shared" si="10"/>
        <v>FALTA PREU</v>
      </c>
      <c r="L56" s="44">
        <f t="shared" si="11"/>
        <v>0.1</v>
      </c>
      <c r="M56" s="39" t="str">
        <f t="shared" si="16"/>
        <v>REVISAR PREU</v>
      </c>
      <c r="N56" s="40" t="str">
        <f t="shared" si="17"/>
        <v>REVISAR PREU</v>
      </c>
      <c r="O56" s="23"/>
    </row>
    <row r="57" spans="1:15" x14ac:dyDescent="0.3">
      <c r="A57" s="50" t="s">
        <v>162</v>
      </c>
      <c r="B57" s="35" t="s">
        <v>163</v>
      </c>
      <c r="C57" s="42" t="s">
        <v>164</v>
      </c>
      <c r="D57" s="35">
        <v>30</v>
      </c>
      <c r="E57" s="65">
        <v>22.3</v>
      </c>
      <c r="F57" s="37">
        <f t="shared" si="7"/>
        <v>669</v>
      </c>
      <c r="G57" s="55">
        <v>0.1</v>
      </c>
      <c r="H57" s="37">
        <f t="shared" ref="H57:H120" si="18">F57*G57</f>
        <v>66.900000000000006</v>
      </c>
      <c r="I57" s="38">
        <f t="shared" ref="I57:I120" si="19">H57+F57</f>
        <v>735.9</v>
      </c>
      <c r="J57" s="2"/>
      <c r="K57" s="39" t="str">
        <f t="shared" ref="K57:K120" si="20">IF(J57&gt;E57,"PREU SUPERIOR AL DEMANAT",IF(J57=0,"FALTA PREU",IF(J57="","FALTA PREU",ROUND(J57*D57,2))))</f>
        <v>FALTA PREU</v>
      </c>
      <c r="L57" s="44">
        <f t="shared" si="11"/>
        <v>0.1</v>
      </c>
      <c r="M57" s="39" t="str">
        <f t="shared" ref="M57:M120" si="21">IFERROR(K57*L57,"REVISAR PREU")</f>
        <v>REVISAR PREU</v>
      </c>
      <c r="N57" s="40" t="str">
        <f t="shared" ref="N57:N120" si="22">IFERROR(M57+K57,"REVISAR PREU")</f>
        <v>REVISAR PREU</v>
      </c>
      <c r="O57" s="23"/>
    </row>
    <row r="58" spans="1:15" x14ac:dyDescent="0.3">
      <c r="A58" s="50">
        <v>102654</v>
      </c>
      <c r="B58" s="35" t="s">
        <v>91</v>
      </c>
      <c r="C58" s="42" t="s">
        <v>18</v>
      </c>
      <c r="D58" s="35">
        <v>20</v>
      </c>
      <c r="E58" s="65">
        <v>12.073842000000003</v>
      </c>
      <c r="F58" s="37">
        <f t="shared" si="7"/>
        <v>241.47684000000004</v>
      </c>
      <c r="G58" s="55">
        <v>0.1</v>
      </c>
      <c r="H58" s="37">
        <f t="shared" si="18"/>
        <v>24.147684000000005</v>
      </c>
      <c r="I58" s="38">
        <f t="shared" si="19"/>
        <v>265.62452400000006</v>
      </c>
      <c r="J58" s="2"/>
      <c r="K58" s="39" t="str">
        <f t="shared" si="20"/>
        <v>FALTA PREU</v>
      </c>
      <c r="L58" s="44">
        <f t="shared" si="11"/>
        <v>0.1</v>
      </c>
      <c r="M58" s="39" t="str">
        <f t="shared" si="21"/>
        <v>REVISAR PREU</v>
      </c>
      <c r="N58" s="40" t="str">
        <f t="shared" si="22"/>
        <v>REVISAR PREU</v>
      </c>
      <c r="O58" s="23"/>
    </row>
    <row r="59" spans="1:15" x14ac:dyDescent="0.3">
      <c r="A59" s="50">
        <v>102617</v>
      </c>
      <c r="B59" s="35" t="s">
        <v>92</v>
      </c>
      <c r="C59" s="42" t="s">
        <v>18</v>
      </c>
      <c r="D59" s="35">
        <v>20</v>
      </c>
      <c r="E59" s="65">
        <v>5.230090800000001</v>
      </c>
      <c r="F59" s="37">
        <f t="shared" si="7"/>
        <v>104.60181600000001</v>
      </c>
      <c r="G59" s="55">
        <v>0.1</v>
      </c>
      <c r="H59" s="37">
        <f t="shared" si="18"/>
        <v>10.460181600000002</v>
      </c>
      <c r="I59" s="38">
        <f t="shared" si="19"/>
        <v>115.06199760000001</v>
      </c>
      <c r="J59" s="2"/>
      <c r="K59" s="39" t="str">
        <f t="shared" si="20"/>
        <v>FALTA PREU</v>
      </c>
      <c r="L59" s="44">
        <f t="shared" si="11"/>
        <v>0.1</v>
      </c>
      <c r="M59" s="39" t="str">
        <f t="shared" si="21"/>
        <v>REVISAR PREU</v>
      </c>
      <c r="N59" s="40" t="str">
        <f t="shared" si="22"/>
        <v>REVISAR PREU</v>
      </c>
      <c r="O59" s="23"/>
    </row>
    <row r="60" spans="1:15" x14ac:dyDescent="0.3">
      <c r="A60" s="50">
        <v>101475</v>
      </c>
      <c r="B60" s="35" t="s">
        <v>93</v>
      </c>
      <c r="C60" s="42" t="s">
        <v>18</v>
      </c>
      <c r="D60" s="35">
        <v>10</v>
      </c>
      <c r="E60" s="65">
        <v>1.1444400000000001</v>
      </c>
      <c r="F60" s="37">
        <f t="shared" si="7"/>
        <v>11.444400000000002</v>
      </c>
      <c r="G60" s="55">
        <v>0.1</v>
      </c>
      <c r="H60" s="37">
        <f t="shared" si="18"/>
        <v>1.1444400000000001</v>
      </c>
      <c r="I60" s="38">
        <f t="shared" si="19"/>
        <v>12.588840000000001</v>
      </c>
      <c r="J60" s="2"/>
      <c r="K60" s="39" t="str">
        <f t="shared" si="20"/>
        <v>FALTA PREU</v>
      </c>
      <c r="L60" s="44">
        <f t="shared" si="11"/>
        <v>0.1</v>
      </c>
      <c r="M60" s="39" t="str">
        <f t="shared" si="21"/>
        <v>REVISAR PREU</v>
      </c>
      <c r="N60" s="40" t="str">
        <f t="shared" si="22"/>
        <v>REVISAR PREU</v>
      </c>
      <c r="O60" s="23"/>
    </row>
    <row r="61" spans="1:15" x14ac:dyDescent="0.3">
      <c r="A61" s="50">
        <v>101473</v>
      </c>
      <c r="B61" s="35" t="s">
        <v>79</v>
      </c>
      <c r="C61" s="42" t="s">
        <v>18</v>
      </c>
      <c r="D61" s="35">
        <v>10</v>
      </c>
      <c r="E61" s="65">
        <v>9.32</v>
      </c>
      <c r="F61" s="37">
        <f t="shared" si="7"/>
        <v>93.2</v>
      </c>
      <c r="G61" s="55">
        <v>0.1</v>
      </c>
      <c r="H61" s="37">
        <f t="shared" si="18"/>
        <v>9.32</v>
      </c>
      <c r="I61" s="38">
        <f t="shared" si="19"/>
        <v>102.52000000000001</v>
      </c>
      <c r="J61" s="2"/>
      <c r="K61" s="39" t="str">
        <f t="shared" si="20"/>
        <v>FALTA PREU</v>
      </c>
      <c r="L61" s="44">
        <f t="shared" si="11"/>
        <v>0.1</v>
      </c>
      <c r="M61" s="39" t="str">
        <f t="shared" si="21"/>
        <v>REVISAR PREU</v>
      </c>
      <c r="N61" s="40" t="str">
        <f t="shared" si="22"/>
        <v>REVISAR PREU</v>
      </c>
      <c r="O61" s="23"/>
    </row>
    <row r="62" spans="1:15" x14ac:dyDescent="0.3">
      <c r="A62" s="50">
        <v>101476</v>
      </c>
      <c r="B62" s="35" t="s">
        <v>56</v>
      </c>
      <c r="C62" s="42" t="s">
        <v>18</v>
      </c>
      <c r="D62" s="35">
        <v>10</v>
      </c>
      <c r="E62" s="65">
        <v>11.28</v>
      </c>
      <c r="F62" s="37">
        <f t="shared" si="7"/>
        <v>112.8</v>
      </c>
      <c r="G62" s="55">
        <v>0.1</v>
      </c>
      <c r="H62" s="37">
        <f t="shared" si="18"/>
        <v>11.280000000000001</v>
      </c>
      <c r="I62" s="38">
        <f t="shared" si="19"/>
        <v>124.08</v>
      </c>
      <c r="J62" s="2"/>
      <c r="K62" s="39" t="str">
        <f t="shared" si="20"/>
        <v>FALTA PREU</v>
      </c>
      <c r="L62" s="44">
        <f t="shared" si="11"/>
        <v>0.1</v>
      </c>
      <c r="M62" s="39" t="str">
        <f t="shared" si="21"/>
        <v>REVISAR PREU</v>
      </c>
      <c r="N62" s="40" t="str">
        <f t="shared" si="22"/>
        <v>REVISAR PREU</v>
      </c>
      <c r="O62" s="23"/>
    </row>
    <row r="63" spans="1:15" x14ac:dyDescent="0.3">
      <c r="A63" s="50">
        <v>101477</v>
      </c>
      <c r="B63" s="35" t="s">
        <v>94</v>
      </c>
      <c r="C63" s="42" t="s">
        <v>18</v>
      </c>
      <c r="D63" s="35">
        <v>10</v>
      </c>
      <c r="E63" s="65">
        <v>7.8966360000000009</v>
      </c>
      <c r="F63" s="37">
        <f t="shared" si="7"/>
        <v>78.966360000000009</v>
      </c>
      <c r="G63" s="55">
        <v>0.1</v>
      </c>
      <c r="H63" s="37">
        <f t="shared" si="18"/>
        <v>7.8966360000000009</v>
      </c>
      <c r="I63" s="38">
        <f t="shared" si="19"/>
        <v>86.86299600000001</v>
      </c>
      <c r="J63" s="2"/>
      <c r="K63" s="39" t="str">
        <f t="shared" si="20"/>
        <v>FALTA PREU</v>
      </c>
      <c r="L63" s="44">
        <f t="shared" si="11"/>
        <v>0.1</v>
      </c>
      <c r="M63" s="39" t="str">
        <f t="shared" si="21"/>
        <v>REVISAR PREU</v>
      </c>
      <c r="N63" s="40" t="str">
        <f t="shared" si="22"/>
        <v>REVISAR PREU</v>
      </c>
      <c r="O63" s="23"/>
    </row>
    <row r="64" spans="1:15" x14ac:dyDescent="0.3">
      <c r="A64" s="50">
        <v>101518</v>
      </c>
      <c r="B64" s="35" t="s">
        <v>26</v>
      </c>
      <c r="C64" s="42" t="s">
        <v>18</v>
      </c>
      <c r="D64" s="35">
        <v>19.560000000000002</v>
      </c>
      <c r="E64" s="65">
        <v>1.5</v>
      </c>
      <c r="F64" s="37">
        <f t="shared" si="7"/>
        <v>29.340000000000003</v>
      </c>
      <c r="G64" s="55">
        <v>0.1</v>
      </c>
      <c r="H64" s="37">
        <f t="shared" si="18"/>
        <v>2.9340000000000006</v>
      </c>
      <c r="I64" s="38">
        <f t="shared" si="19"/>
        <v>32.274000000000001</v>
      </c>
      <c r="J64" s="2"/>
      <c r="K64" s="39" t="str">
        <f t="shared" si="20"/>
        <v>FALTA PREU</v>
      </c>
      <c r="L64" s="44">
        <f t="shared" si="11"/>
        <v>0.1</v>
      </c>
      <c r="M64" s="39" t="str">
        <f t="shared" si="21"/>
        <v>REVISAR PREU</v>
      </c>
      <c r="N64" s="40" t="str">
        <f t="shared" si="22"/>
        <v>REVISAR PREU</v>
      </c>
      <c r="O64" s="23"/>
    </row>
    <row r="65" spans="1:15" x14ac:dyDescent="0.3">
      <c r="A65" s="50">
        <v>101439</v>
      </c>
      <c r="B65" s="35" t="s">
        <v>95</v>
      </c>
      <c r="C65" s="42" t="s">
        <v>18</v>
      </c>
      <c r="D65" s="35">
        <v>10</v>
      </c>
      <c r="E65" s="65">
        <v>6.0083100000000007</v>
      </c>
      <c r="F65" s="37">
        <f t="shared" si="7"/>
        <v>60.083100000000009</v>
      </c>
      <c r="G65" s="55">
        <v>0.1</v>
      </c>
      <c r="H65" s="37">
        <f t="shared" si="18"/>
        <v>6.0083100000000016</v>
      </c>
      <c r="I65" s="38">
        <f t="shared" si="19"/>
        <v>66.09141000000001</v>
      </c>
      <c r="J65" s="2"/>
      <c r="K65" s="39" t="str">
        <f t="shared" si="20"/>
        <v>FALTA PREU</v>
      </c>
      <c r="L65" s="44">
        <f t="shared" si="11"/>
        <v>0.1</v>
      </c>
      <c r="M65" s="39" t="str">
        <f t="shared" si="21"/>
        <v>REVISAR PREU</v>
      </c>
      <c r="N65" s="40" t="str">
        <f t="shared" si="22"/>
        <v>REVISAR PREU</v>
      </c>
      <c r="O65" s="23"/>
    </row>
    <row r="66" spans="1:15" x14ac:dyDescent="0.3">
      <c r="A66" s="50">
        <v>101538</v>
      </c>
      <c r="B66" s="35" t="s">
        <v>50</v>
      </c>
      <c r="C66" s="42" t="s">
        <v>18</v>
      </c>
      <c r="D66" s="35">
        <v>15</v>
      </c>
      <c r="E66" s="65">
        <v>6.47</v>
      </c>
      <c r="F66" s="37">
        <f t="shared" si="7"/>
        <v>97.05</v>
      </c>
      <c r="G66" s="55">
        <v>0.1</v>
      </c>
      <c r="H66" s="37">
        <f t="shared" si="18"/>
        <v>9.7050000000000001</v>
      </c>
      <c r="I66" s="38">
        <f t="shared" si="19"/>
        <v>106.755</v>
      </c>
      <c r="J66" s="2"/>
      <c r="K66" s="39" t="str">
        <f t="shared" si="20"/>
        <v>FALTA PREU</v>
      </c>
      <c r="L66" s="44">
        <f t="shared" si="11"/>
        <v>0.1</v>
      </c>
      <c r="M66" s="39" t="str">
        <f t="shared" si="21"/>
        <v>REVISAR PREU</v>
      </c>
      <c r="N66" s="40" t="str">
        <f t="shared" si="22"/>
        <v>REVISAR PREU</v>
      </c>
      <c r="O66" s="23"/>
    </row>
    <row r="67" spans="1:15" x14ac:dyDescent="0.3">
      <c r="A67" s="50">
        <v>101497</v>
      </c>
      <c r="B67" s="35" t="s">
        <v>42</v>
      </c>
      <c r="C67" s="42" t="s">
        <v>18</v>
      </c>
      <c r="D67" s="35">
        <v>10</v>
      </c>
      <c r="E67" s="65">
        <v>6.4</v>
      </c>
      <c r="F67" s="37">
        <f t="shared" si="7"/>
        <v>64</v>
      </c>
      <c r="G67" s="55">
        <v>0.1</v>
      </c>
      <c r="H67" s="37">
        <f t="shared" si="18"/>
        <v>6.4</v>
      </c>
      <c r="I67" s="38">
        <f t="shared" si="19"/>
        <v>70.400000000000006</v>
      </c>
      <c r="J67" s="2"/>
      <c r="K67" s="39" t="str">
        <f t="shared" si="20"/>
        <v>FALTA PREU</v>
      </c>
      <c r="L67" s="44">
        <f t="shared" si="11"/>
        <v>0.1</v>
      </c>
      <c r="M67" s="39" t="str">
        <f t="shared" si="21"/>
        <v>REVISAR PREU</v>
      </c>
      <c r="N67" s="40" t="str">
        <f t="shared" si="22"/>
        <v>REVISAR PREU</v>
      </c>
      <c r="O67" s="23"/>
    </row>
    <row r="68" spans="1:15" x14ac:dyDescent="0.3">
      <c r="A68" s="50">
        <v>101459</v>
      </c>
      <c r="B68" s="35" t="s">
        <v>30</v>
      </c>
      <c r="C68" s="42" t="s">
        <v>18</v>
      </c>
      <c r="D68" s="35">
        <v>10</v>
      </c>
      <c r="E68" s="65">
        <v>6.6099999999999994</v>
      </c>
      <c r="F68" s="37">
        <f t="shared" si="7"/>
        <v>66.099999999999994</v>
      </c>
      <c r="G68" s="55">
        <v>0.1</v>
      </c>
      <c r="H68" s="37">
        <f t="shared" si="18"/>
        <v>6.6099999999999994</v>
      </c>
      <c r="I68" s="38">
        <f t="shared" si="19"/>
        <v>72.709999999999994</v>
      </c>
      <c r="J68" s="2"/>
      <c r="K68" s="39" t="str">
        <f t="shared" si="20"/>
        <v>FALTA PREU</v>
      </c>
      <c r="L68" s="44">
        <f t="shared" si="11"/>
        <v>0.1</v>
      </c>
      <c r="M68" s="39" t="str">
        <f t="shared" si="21"/>
        <v>REVISAR PREU</v>
      </c>
      <c r="N68" s="40" t="str">
        <f t="shared" si="22"/>
        <v>REVISAR PREU</v>
      </c>
      <c r="O68" s="23"/>
    </row>
    <row r="69" spans="1:15" x14ac:dyDescent="0.3">
      <c r="A69" s="50">
        <v>101485</v>
      </c>
      <c r="B69" s="35" t="s">
        <v>96</v>
      </c>
      <c r="C69" s="42" t="s">
        <v>18</v>
      </c>
      <c r="D69" s="35">
        <v>10</v>
      </c>
      <c r="E69" s="65">
        <v>9.155520000000001</v>
      </c>
      <c r="F69" s="37">
        <f t="shared" si="7"/>
        <v>91.555200000000013</v>
      </c>
      <c r="G69" s="55">
        <v>0.1</v>
      </c>
      <c r="H69" s="37">
        <f t="shared" si="18"/>
        <v>9.155520000000001</v>
      </c>
      <c r="I69" s="38">
        <f t="shared" si="19"/>
        <v>100.71072000000001</v>
      </c>
      <c r="J69" s="2"/>
      <c r="K69" s="39" t="str">
        <f t="shared" si="20"/>
        <v>FALTA PREU</v>
      </c>
      <c r="L69" s="44">
        <f t="shared" si="11"/>
        <v>0.1</v>
      </c>
      <c r="M69" s="39" t="str">
        <f t="shared" si="21"/>
        <v>REVISAR PREU</v>
      </c>
      <c r="N69" s="40" t="str">
        <f t="shared" si="22"/>
        <v>REVISAR PREU</v>
      </c>
      <c r="O69" s="23"/>
    </row>
    <row r="70" spans="1:15" x14ac:dyDescent="0.3">
      <c r="A70" s="50">
        <v>101457</v>
      </c>
      <c r="B70" s="35" t="s">
        <v>97</v>
      </c>
      <c r="C70" s="42" t="s">
        <v>18</v>
      </c>
      <c r="D70" s="35">
        <v>10</v>
      </c>
      <c r="E70" s="65">
        <v>10.013850000000001</v>
      </c>
      <c r="F70" s="37">
        <f t="shared" si="7"/>
        <v>100.13850000000002</v>
      </c>
      <c r="G70" s="55">
        <v>0.1</v>
      </c>
      <c r="H70" s="37">
        <f t="shared" si="18"/>
        <v>10.013850000000003</v>
      </c>
      <c r="I70" s="38">
        <f t="shared" si="19"/>
        <v>110.15235000000003</v>
      </c>
      <c r="J70" s="2"/>
      <c r="K70" s="39" t="str">
        <f t="shared" si="20"/>
        <v>FALTA PREU</v>
      </c>
      <c r="L70" s="44">
        <f t="shared" si="11"/>
        <v>0.1</v>
      </c>
      <c r="M70" s="39" t="str">
        <f t="shared" si="21"/>
        <v>REVISAR PREU</v>
      </c>
      <c r="N70" s="40" t="str">
        <f t="shared" si="22"/>
        <v>REVISAR PREU</v>
      </c>
      <c r="O70" s="23"/>
    </row>
    <row r="71" spans="1:15" x14ac:dyDescent="0.3">
      <c r="A71" s="50">
        <v>101583</v>
      </c>
      <c r="B71" s="35" t="s">
        <v>31</v>
      </c>
      <c r="C71" s="42" t="s">
        <v>18</v>
      </c>
      <c r="D71" s="35">
        <v>10</v>
      </c>
      <c r="E71" s="65">
        <v>6.6</v>
      </c>
      <c r="F71" s="37">
        <f t="shared" si="7"/>
        <v>66</v>
      </c>
      <c r="G71" s="55">
        <v>0.1</v>
      </c>
      <c r="H71" s="37">
        <f t="shared" si="18"/>
        <v>6.6000000000000005</v>
      </c>
      <c r="I71" s="38">
        <f t="shared" si="19"/>
        <v>72.599999999999994</v>
      </c>
      <c r="J71" s="2"/>
      <c r="K71" s="39" t="str">
        <f t="shared" si="20"/>
        <v>FALTA PREU</v>
      </c>
      <c r="L71" s="44">
        <f t="shared" si="11"/>
        <v>0.1</v>
      </c>
      <c r="M71" s="39" t="str">
        <f t="shared" si="21"/>
        <v>REVISAR PREU</v>
      </c>
      <c r="N71" s="40" t="str">
        <f t="shared" si="22"/>
        <v>REVISAR PREU</v>
      </c>
      <c r="O71" s="23"/>
    </row>
    <row r="72" spans="1:15" x14ac:dyDescent="0.3">
      <c r="A72" s="50">
        <v>102640</v>
      </c>
      <c r="B72" s="35" t="s">
        <v>98</v>
      </c>
      <c r="C72" s="42" t="s">
        <v>18</v>
      </c>
      <c r="D72" s="35">
        <v>10</v>
      </c>
      <c r="E72" s="65">
        <v>9.0754092000000011</v>
      </c>
      <c r="F72" s="37">
        <f t="shared" si="7"/>
        <v>90.754092000000014</v>
      </c>
      <c r="G72" s="55">
        <v>0.1</v>
      </c>
      <c r="H72" s="37">
        <f t="shared" si="18"/>
        <v>9.0754092000000011</v>
      </c>
      <c r="I72" s="38">
        <f t="shared" si="19"/>
        <v>99.82950120000001</v>
      </c>
      <c r="J72" s="2"/>
      <c r="K72" s="39" t="str">
        <f t="shared" si="20"/>
        <v>FALTA PREU</v>
      </c>
      <c r="L72" s="44">
        <f t="shared" si="11"/>
        <v>0.1</v>
      </c>
      <c r="M72" s="39" t="str">
        <f t="shared" si="21"/>
        <v>REVISAR PREU</v>
      </c>
      <c r="N72" s="40" t="str">
        <f t="shared" si="22"/>
        <v>REVISAR PREU</v>
      </c>
      <c r="O72" s="23"/>
    </row>
    <row r="73" spans="1:15" x14ac:dyDescent="0.3">
      <c r="A73" s="50">
        <v>101525</v>
      </c>
      <c r="B73" s="35" t="s">
        <v>99</v>
      </c>
      <c r="C73" s="42" t="s">
        <v>18</v>
      </c>
      <c r="D73" s="35">
        <v>10</v>
      </c>
      <c r="E73" s="65">
        <v>6.8094180000000009</v>
      </c>
      <c r="F73" s="37">
        <f t="shared" si="7"/>
        <v>68.094180000000009</v>
      </c>
      <c r="G73" s="55">
        <v>0.1</v>
      </c>
      <c r="H73" s="37">
        <f t="shared" si="18"/>
        <v>6.8094180000000009</v>
      </c>
      <c r="I73" s="38">
        <f t="shared" si="19"/>
        <v>74.903598000000017</v>
      </c>
      <c r="J73" s="2"/>
      <c r="K73" s="39" t="str">
        <f t="shared" si="20"/>
        <v>FALTA PREU</v>
      </c>
      <c r="L73" s="44">
        <f t="shared" si="11"/>
        <v>0.1</v>
      </c>
      <c r="M73" s="39" t="str">
        <f t="shared" si="21"/>
        <v>REVISAR PREU</v>
      </c>
      <c r="N73" s="40" t="str">
        <f t="shared" si="22"/>
        <v>REVISAR PREU</v>
      </c>
      <c r="O73" s="23"/>
    </row>
    <row r="74" spans="1:15" x14ac:dyDescent="0.3">
      <c r="A74" s="50">
        <v>101489</v>
      </c>
      <c r="B74" s="35" t="s">
        <v>100</v>
      </c>
      <c r="C74" s="42" t="s">
        <v>18</v>
      </c>
      <c r="D74" s="35">
        <v>10</v>
      </c>
      <c r="E74" s="65">
        <v>8.2971900000000005</v>
      </c>
      <c r="F74" s="37">
        <f t="shared" si="7"/>
        <v>82.971900000000005</v>
      </c>
      <c r="G74" s="55">
        <v>0.1</v>
      </c>
      <c r="H74" s="37">
        <f t="shared" si="18"/>
        <v>8.2971900000000005</v>
      </c>
      <c r="I74" s="38">
        <f t="shared" si="19"/>
        <v>91.269090000000006</v>
      </c>
      <c r="J74" s="2"/>
      <c r="K74" s="39" t="str">
        <f t="shared" si="20"/>
        <v>FALTA PREU</v>
      </c>
      <c r="L74" s="44">
        <f t="shared" si="11"/>
        <v>0.1</v>
      </c>
      <c r="M74" s="39" t="str">
        <f t="shared" si="21"/>
        <v>REVISAR PREU</v>
      </c>
      <c r="N74" s="40" t="str">
        <f t="shared" si="22"/>
        <v>REVISAR PREU</v>
      </c>
      <c r="O74" s="23"/>
    </row>
    <row r="75" spans="1:15" x14ac:dyDescent="0.3">
      <c r="A75" s="50">
        <v>102615</v>
      </c>
      <c r="B75" s="35" t="s">
        <v>101</v>
      </c>
      <c r="C75" s="42" t="s">
        <v>18</v>
      </c>
      <c r="D75" s="35">
        <v>2</v>
      </c>
      <c r="E75" s="65">
        <v>5.4704232000000008</v>
      </c>
      <c r="F75" s="37">
        <f t="shared" si="7"/>
        <v>10.940846400000002</v>
      </c>
      <c r="G75" s="55">
        <v>0.1</v>
      </c>
      <c r="H75" s="37">
        <f t="shared" si="18"/>
        <v>1.0940846400000002</v>
      </c>
      <c r="I75" s="38">
        <f t="shared" si="19"/>
        <v>12.034931040000002</v>
      </c>
      <c r="J75" s="2"/>
      <c r="K75" s="39" t="str">
        <f t="shared" si="20"/>
        <v>FALTA PREU</v>
      </c>
      <c r="L75" s="44">
        <f t="shared" si="11"/>
        <v>0.1</v>
      </c>
      <c r="M75" s="39" t="str">
        <f t="shared" si="21"/>
        <v>REVISAR PREU</v>
      </c>
      <c r="N75" s="40" t="str">
        <f t="shared" si="22"/>
        <v>REVISAR PREU</v>
      </c>
      <c r="O75" s="23"/>
    </row>
    <row r="76" spans="1:15" x14ac:dyDescent="0.3">
      <c r="A76" s="50">
        <v>101542</v>
      </c>
      <c r="B76" s="35" t="s">
        <v>102</v>
      </c>
      <c r="C76" s="42" t="s">
        <v>18</v>
      </c>
      <c r="D76" s="35">
        <v>2</v>
      </c>
      <c r="E76" s="65">
        <v>6.8666400000000003</v>
      </c>
      <c r="F76" s="37">
        <f t="shared" si="7"/>
        <v>13.733280000000001</v>
      </c>
      <c r="G76" s="55">
        <v>0.1</v>
      </c>
      <c r="H76" s="37">
        <f t="shared" si="18"/>
        <v>1.3733280000000001</v>
      </c>
      <c r="I76" s="38">
        <f t="shared" si="19"/>
        <v>15.106608000000001</v>
      </c>
      <c r="J76" s="2"/>
      <c r="K76" s="39" t="str">
        <f t="shared" si="20"/>
        <v>FALTA PREU</v>
      </c>
      <c r="L76" s="44">
        <f t="shared" si="11"/>
        <v>0.1</v>
      </c>
      <c r="M76" s="39" t="str">
        <f t="shared" si="21"/>
        <v>REVISAR PREU</v>
      </c>
      <c r="N76" s="40" t="str">
        <f t="shared" si="22"/>
        <v>REVISAR PREU</v>
      </c>
      <c r="O76" s="23"/>
    </row>
    <row r="77" spans="1:15" x14ac:dyDescent="0.3">
      <c r="A77" s="50">
        <v>101492</v>
      </c>
      <c r="B77" s="35" t="s">
        <v>47</v>
      </c>
      <c r="C77" s="42" t="s">
        <v>18</v>
      </c>
      <c r="D77" s="35">
        <v>2</v>
      </c>
      <c r="E77" s="65">
        <v>3.05</v>
      </c>
      <c r="F77" s="37">
        <f t="shared" si="7"/>
        <v>6.1</v>
      </c>
      <c r="G77" s="55">
        <v>0.1</v>
      </c>
      <c r="H77" s="37">
        <f t="shared" si="18"/>
        <v>0.61</v>
      </c>
      <c r="I77" s="38">
        <f t="shared" si="19"/>
        <v>6.71</v>
      </c>
      <c r="J77" s="2"/>
      <c r="K77" s="39" t="str">
        <f t="shared" si="20"/>
        <v>FALTA PREU</v>
      </c>
      <c r="L77" s="44">
        <f t="shared" si="11"/>
        <v>0.1</v>
      </c>
      <c r="M77" s="39" t="str">
        <f t="shared" si="21"/>
        <v>REVISAR PREU</v>
      </c>
      <c r="N77" s="40" t="str">
        <f t="shared" si="22"/>
        <v>REVISAR PREU</v>
      </c>
      <c r="O77" s="23"/>
    </row>
    <row r="78" spans="1:15" x14ac:dyDescent="0.3">
      <c r="A78" s="50">
        <v>101500</v>
      </c>
      <c r="B78" s="35" t="s">
        <v>103</v>
      </c>
      <c r="C78" s="42" t="s">
        <v>18</v>
      </c>
      <c r="D78" s="35">
        <v>2</v>
      </c>
      <c r="E78" s="65">
        <v>11.638954800000002</v>
      </c>
      <c r="F78" s="37">
        <f t="shared" si="7"/>
        <v>23.277909600000005</v>
      </c>
      <c r="G78" s="55">
        <v>0.1</v>
      </c>
      <c r="H78" s="37">
        <f t="shared" si="18"/>
        <v>2.3277909600000006</v>
      </c>
      <c r="I78" s="38">
        <f t="shared" si="19"/>
        <v>25.605700560000006</v>
      </c>
      <c r="J78" s="2"/>
      <c r="K78" s="39" t="str">
        <f t="shared" si="20"/>
        <v>FALTA PREU</v>
      </c>
      <c r="L78" s="44">
        <f t="shared" si="11"/>
        <v>0.1</v>
      </c>
      <c r="M78" s="39" t="str">
        <f t="shared" si="21"/>
        <v>REVISAR PREU</v>
      </c>
      <c r="N78" s="40" t="str">
        <f t="shared" si="22"/>
        <v>REVISAR PREU</v>
      </c>
      <c r="O78" s="23"/>
    </row>
    <row r="79" spans="1:15" x14ac:dyDescent="0.3">
      <c r="A79" s="50">
        <v>101467</v>
      </c>
      <c r="B79" s="35" t="s">
        <v>69</v>
      </c>
      <c r="C79" s="42" t="s">
        <v>18</v>
      </c>
      <c r="D79" s="35">
        <v>2</v>
      </c>
      <c r="E79" s="65">
        <v>1.93</v>
      </c>
      <c r="F79" s="37">
        <f t="shared" si="7"/>
        <v>3.86</v>
      </c>
      <c r="G79" s="55">
        <v>0.1</v>
      </c>
      <c r="H79" s="37">
        <f t="shared" si="18"/>
        <v>0.38600000000000001</v>
      </c>
      <c r="I79" s="38">
        <f t="shared" si="19"/>
        <v>4.2459999999999996</v>
      </c>
      <c r="J79" s="2"/>
      <c r="K79" s="39" t="str">
        <f t="shared" si="20"/>
        <v>FALTA PREU</v>
      </c>
      <c r="L79" s="44">
        <f t="shared" si="11"/>
        <v>0.1</v>
      </c>
      <c r="M79" s="39" t="str">
        <f t="shared" si="21"/>
        <v>REVISAR PREU</v>
      </c>
      <c r="N79" s="40" t="str">
        <f t="shared" si="22"/>
        <v>REVISAR PREU</v>
      </c>
      <c r="O79" s="23"/>
    </row>
    <row r="80" spans="1:15" x14ac:dyDescent="0.3">
      <c r="A80" s="50">
        <v>101488</v>
      </c>
      <c r="B80" s="35" t="s">
        <v>34</v>
      </c>
      <c r="C80" s="42" t="s">
        <v>18</v>
      </c>
      <c r="D80" s="35">
        <v>2</v>
      </c>
      <c r="E80" s="65">
        <v>4.5</v>
      </c>
      <c r="F80" s="37">
        <f t="shared" si="7"/>
        <v>9</v>
      </c>
      <c r="G80" s="55">
        <v>0.1</v>
      </c>
      <c r="H80" s="37">
        <f t="shared" si="18"/>
        <v>0.9</v>
      </c>
      <c r="I80" s="38">
        <f t="shared" si="19"/>
        <v>9.9</v>
      </c>
      <c r="J80" s="2"/>
      <c r="K80" s="39" t="str">
        <f t="shared" si="20"/>
        <v>FALTA PREU</v>
      </c>
      <c r="L80" s="44">
        <f t="shared" si="11"/>
        <v>0.1</v>
      </c>
      <c r="M80" s="39" t="str">
        <f t="shared" si="21"/>
        <v>REVISAR PREU</v>
      </c>
      <c r="N80" s="40" t="str">
        <f t="shared" si="22"/>
        <v>REVISAR PREU</v>
      </c>
      <c r="O80" s="23"/>
    </row>
    <row r="81" spans="1:15" x14ac:dyDescent="0.3">
      <c r="A81" s="50">
        <v>101449</v>
      </c>
      <c r="B81" s="35" t="s">
        <v>104</v>
      </c>
      <c r="C81" s="42" t="s">
        <v>18</v>
      </c>
      <c r="D81" s="35">
        <v>2</v>
      </c>
      <c r="E81" s="65">
        <v>8.4230784000000014</v>
      </c>
      <c r="F81" s="37">
        <f t="shared" si="7"/>
        <v>16.846156800000003</v>
      </c>
      <c r="G81" s="55">
        <v>0.1</v>
      </c>
      <c r="H81" s="37">
        <f t="shared" si="18"/>
        <v>1.6846156800000003</v>
      </c>
      <c r="I81" s="38">
        <f t="shared" si="19"/>
        <v>18.530772480000003</v>
      </c>
      <c r="J81" s="2"/>
      <c r="K81" s="39" t="str">
        <f t="shared" si="20"/>
        <v>FALTA PREU</v>
      </c>
      <c r="L81" s="44">
        <f t="shared" si="11"/>
        <v>0.1</v>
      </c>
      <c r="M81" s="39" t="str">
        <f t="shared" si="21"/>
        <v>REVISAR PREU</v>
      </c>
      <c r="N81" s="40" t="str">
        <f t="shared" si="22"/>
        <v>REVISAR PREU</v>
      </c>
      <c r="O81" s="23"/>
    </row>
    <row r="82" spans="1:15" x14ac:dyDescent="0.3">
      <c r="A82" s="50">
        <v>101480</v>
      </c>
      <c r="B82" s="35" t="s">
        <v>105</v>
      </c>
      <c r="C82" s="42" t="s">
        <v>18</v>
      </c>
      <c r="D82" s="35">
        <v>2</v>
      </c>
      <c r="E82" s="65">
        <v>4.7162372400000017</v>
      </c>
      <c r="F82" s="37">
        <f t="shared" si="7"/>
        <v>9.4324744800000033</v>
      </c>
      <c r="G82" s="55">
        <v>0.1</v>
      </c>
      <c r="H82" s="37">
        <f t="shared" si="18"/>
        <v>0.94324744800000038</v>
      </c>
      <c r="I82" s="38">
        <f t="shared" si="19"/>
        <v>10.375721928000004</v>
      </c>
      <c r="J82" s="2"/>
      <c r="K82" s="39" t="str">
        <f t="shared" si="20"/>
        <v>FALTA PREU</v>
      </c>
      <c r="L82" s="44">
        <f t="shared" si="11"/>
        <v>0.1</v>
      </c>
      <c r="M82" s="39" t="str">
        <f t="shared" si="21"/>
        <v>REVISAR PREU</v>
      </c>
      <c r="N82" s="40" t="str">
        <f t="shared" si="22"/>
        <v>REVISAR PREU</v>
      </c>
      <c r="O82" s="23"/>
    </row>
    <row r="83" spans="1:15" x14ac:dyDescent="0.3">
      <c r="A83" s="50">
        <v>101448</v>
      </c>
      <c r="B83" s="35" t="s">
        <v>68</v>
      </c>
      <c r="C83" s="42" t="s">
        <v>18</v>
      </c>
      <c r="D83" s="35">
        <v>2</v>
      </c>
      <c r="E83" s="65">
        <v>2.68</v>
      </c>
      <c r="F83" s="37">
        <f t="shared" si="7"/>
        <v>5.36</v>
      </c>
      <c r="G83" s="55">
        <v>0.1</v>
      </c>
      <c r="H83" s="37">
        <f t="shared" si="18"/>
        <v>0.53600000000000003</v>
      </c>
      <c r="I83" s="38">
        <f t="shared" si="19"/>
        <v>5.8960000000000008</v>
      </c>
      <c r="J83" s="2"/>
      <c r="K83" s="39" t="str">
        <f t="shared" si="20"/>
        <v>FALTA PREU</v>
      </c>
      <c r="L83" s="44">
        <f t="shared" si="11"/>
        <v>0.1</v>
      </c>
      <c r="M83" s="39" t="str">
        <f t="shared" si="21"/>
        <v>REVISAR PREU</v>
      </c>
      <c r="N83" s="40" t="str">
        <f t="shared" si="22"/>
        <v>REVISAR PREU</v>
      </c>
      <c r="O83" s="23"/>
    </row>
    <row r="84" spans="1:15" x14ac:dyDescent="0.3">
      <c r="A84" s="50">
        <v>101503</v>
      </c>
      <c r="B84" s="35" t="s">
        <v>106</v>
      </c>
      <c r="C84" s="42" t="s">
        <v>18</v>
      </c>
      <c r="D84" s="35">
        <v>2</v>
      </c>
      <c r="E84" s="65">
        <v>11.998308960000001</v>
      </c>
      <c r="F84" s="37">
        <f t="shared" si="7"/>
        <v>23.996617920000002</v>
      </c>
      <c r="G84" s="55">
        <v>0.1</v>
      </c>
      <c r="H84" s="37">
        <f t="shared" si="18"/>
        <v>2.3996617920000003</v>
      </c>
      <c r="I84" s="38">
        <f t="shared" si="19"/>
        <v>26.396279712000002</v>
      </c>
      <c r="J84" s="2"/>
      <c r="K84" s="39" t="str">
        <f t="shared" si="20"/>
        <v>FALTA PREU</v>
      </c>
      <c r="L84" s="44">
        <f t="shared" si="11"/>
        <v>0.1</v>
      </c>
      <c r="M84" s="39" t="str">
        <f t="shared" si="21"/>
        <v>REVISAR PREU</v>
      </c>
      <c r="N84" s="40" t="str">
        <f t="shared" si="22"/>
        <v>REVISAR PREU</v>
      </c>
      <c r="O84" s="23"/>
    </row>
    <row r="85" spans="1:15" x14ac:dyDescent="0.3">
      <c r="A85" s="50">
        <v>101544</v>
      </c>
      <c r="B85" s="35" t="s">
        <v>60</v>
      </c>
      <c r="C85" s="42" t="s">
        <v>18</v>
      </c>
      <c r="D85" s="35">
        <v>2</v>
      </c>
      <c r="E85" s="65">
        <v>6.43</v>
      </c>
      <c r="F85" s="37">
        <f t="shared" si="7"/>
        <v>12.86</v>
      </c>
      <c r="G85" s="55">
        <v>0.1</v>
      </c>
      <c r="H85" s="37">
        <f t="shared" si="18"/>
        <v>1.286</v>
      </c>
      <c r="I85" s="38">
        <f t="shared" si="19"/>
        <v>14.145999999999999</v>
      </c>
      <c r="J85" s="2"/>
      <c r="K85" s="39" t="str">
        <f t="shared" si="20"/>
        <v>FALTA PREU</v>
      </c>
      <c r="L85" s="44">
        <f t="shared" si="11"/>
        <v>0.1</v>
      </c>
      <c r="M85" s="39" t="str">
        <f t="shared" si="21"/>
        <v>REVISAR PREU</v>
      </c>
      <c r="N85" s="40" t="str">
        <f t="shared" si="22"/>
        <v>REVISAR PREU</v>
      </c>
      <c r="O85" s="23"/>
    </row>
    <row r="86" spans="1:15" x14ac:dyDescent="0.3">
      <c r="A86" s="50">
        <v>101732</v>
      </c>
      <c r="B86" s="35" t="s">
        <v>40</v>
      </c>
      <c r="C86" s="42" t="s">
        <v>18</v>
      </c>
      <c r="D86" s="35">
        <v>2</v>
      </c>
      <c r="E86" s="65">
        <v>5.55</v>
      </c>
      <c r="F86" s="37">
        <f t="shared" si="7"/>
        <v>11.1</v>
      </c>
      <c r="G86" s="55">
        <v>0.1</v>
      </c>
      <c r="H86" s="37">
        <f t="shared" si="18"/>
        <v>1.1100000000000001</v>
      </c>
      <c r="I86" s="38">
        <f t="shared" si="19"/>
        <v>12.209999999999999</v>
      </c>
      <c r="J86" s="2"/>
      <c r="K86" s="39" t="str">
        <f t="shared" si="20"/>
        <v>FALTA PREU</v>
      </c>
      <c r="L86" s="44">
        <f t="shared" si="11"/>
        <v>0.1</v>
      </c>
      <c r="M86" s="39" t="str">
        <f t="shared" si="21"/>
        <v>REVISAR PREU</v>
      </c>
      <c r="N86" s="40" t="str">
        <f t="shared" si="22"/>
        <v>REVISAR PREU</v>
      </c>
      <c r="O86" s="23"/>
    </row>
    <row r="87" spans="1:15" x14ac:dyDescent="0.3">
      <c r="A87" s="50">
        <v>101514</v>
      </c>
      <c r="B87" s="35" t="s">
        <v>107</v>
      </c>
      <c r="C87" s="42" t="s">
        <v>18</v>
      </c>
      <c r="D87" s="35">
        <v>2</v>
      </c>
      <c r="E87" s="65">
        <v>8.0110800000000015</v>
      </c>
      <c r="F87" s="37">
        <f t="shared" si="7"/>
        <v>16.022160000000003</v>
      </c>
      <c r="G87" s="55">
        <v>0.1</v>
      </c>
      <c r="H87" s="37">
        <f t="shared" si="18"/>
        <v>1.6022160000000003</v>
      </c>
      <c r="I87" s="38">
        <f t="shared" si="19"/>
        <v>17.624376000000005</v>
      </c>
      <c r="J87" s="2"/>
      <c r="K87" s="39" t="str">
        <f t="shared" si="20"/>
        <v>FALTA PREU</v>
      </c>
      <c r="L87" s="44">
        <f t="shared" si="11"/>
        <v>0.1</v>
      </c>
      <c r="M87" s="39" t="str">
        <f t="shared" si="21"/>
        <v>REVISAR PREU</v>
      </c>
      <c r="N87" s="40" t="str">
        <f t="shared" si="22"/>
        <v>REVISAR PREU</v>
      </c>
      <c r="O87" s="23"/>
    </row>
    <row r="88" spans="1:15" x14ac:dyDescent="0.3">
      <c r="A88" s="50">
        <v>101528</v>
      </c>
      <c r="B88" s="35" t="s">
        <v>108</v>
      </c>
      <c r="C88" s="42" t="s">
        <v>18</v>
      </c>
      <c r="D88" s="35">
        <v>2</v>
      </c>
      <c r="E88" s="65">
        <v>7.4388600000000009</v>
      </c>
      <c r="F88" s="37">
        <f t="shared" si="7"/>
        <v>14.877720000000002</v>
      </c>
      <c r="G88" s="55">
        <v>0.1</v>
      </c>
      <c r="H88" s="37">
        <f t="shared" si="18"/>
        <v>1.4877720000000003</v>
      </c>
      <c r="I88" s="38">
        <f t="shared" si="19"/>
        <v>16.365492000000003</v>
      </c>
      <c r="J88" s="2"/>
      <c r="K88" s="39" t="str">
        <f t="shared" si="20"/>
        <v>FALTA PREU</v>
      </c>
      <c r="L88" s="44">
        <f t="shared" si="11"/>
        <v>0.1</v>
      </c>
      <c r="M88" s="39" t="str">
        <f t="shared" si="21"/>
        <v>REVISAR PREU</v>
      </c>
      <c r="N88" s="40" t="str">
        <f t="shared" si="22"/>
        <v>REVISAR PREU</v>
      </c>
      <c r="O88" s="23"/>
    </row>
    <row r="89" spans="1:15" x14ac:dyDescent="0.3">
      <c r="A89" s="50">
        <v>101436</v>
      </c>
      <c r="B89" s="35" t="s">
        <v>38</v>
      </c>
      <c r="C89" s="42" t="s">
        <v>18</v>
      </c>
      <c r="D89" s="35">
        <v>2</v>
      </c>
      <c r="E89" s="65">
        <v>5</v>
      </c>
      <c r="F89" s="37">
        <f t="shared" si="7"/>
        <v>10</v>
      </c>
      <c r="G89" s="55">
        <v>0.1</v>
      </c>
      <c r="H89" s="37">
        <f t="shared" si="18"/>
        <v>1</v>
      </c>
      <c r="I89" s="38">
        <f t="shared" si="19"/>
        <v>11</v>
      </c>
      <c r="J89" s="2"/>
      <c r="K89" s="39" t="str">
        <f t="shared" si="20"/>
        <v>FALTA PREU</v>
      </c>
      <c r="L89" s="44">
        <f t="shared" si="11"/>
        <v>0.1</v>
      </c>
      <c r="M89" s="39" t="str">
        <f t="shared" si="21"/>
        <v>REVISAR PREU</v>
      </c>
      <c r="N89" s="40" t="str">
        <f t="shared" si="22"/>
        <v>REVISAR PREU</v>
      </c>
      <c r="O89" s="23"/>
    </row>
    <row r="90" spans="1:15" x14ac:dyDescent="0.3">
      <c r="A90" s="50">
        <v>102613</v>
      </c>
      <c r="B90" s="35" t="s">
        <v>109</v>
      </c>
      <c r="C90" s="42" t="s">
        <v>18</v>
      </c>
      <c r="D90" s="35">
        <v>2</v>
      </c>
      <c r="E90" s="65">
        <v>28.496556000000002</v>
      </c>
      <c r="F90" s="37">
        <f t="shared" si="7"/>
        <v>56.993112000000004</v>
      </c>
      <c r="G90" s="55">
        <v>0.1</v>
      </c>
      <c r="H90" s="37">
        <f t="shared" si="18"/>
        <v>5.6993112000000004</v>
      </c>
      <c r="I90" s="38">
        <f t="shared" si="19"/>
        <v>62.692423200000007</v>
      </c>
      <c r="J90" s="2"/>
      <c r="K90" s="39" t="str">
        <f t="shared" si="20"/>
        <v>FALTA PREU</v>
      </c>
      <c r="L90" s="44">
        <f t="shared" si="11"/>
        <v>0.1</v>
      </c>
      <c r="M90" s="39" t="str">
        <f t="shared" si="21"/>
        <v>REVISAR PREU</v>
      </c>
      <c r="N90" s="40" t="str">
        <f t="shared" si="22"/>
        <v>REVISAR PREU</v>
      </c>
      <c r="O90" s="23"/>
    </row>
    <row r="91" spans="1:15" x14ac:dyDescent="0.3">
      <c r="A91" s="50">
        <v>102722</v>
      </c>
      <c r="B91" s="35" t="s">
        <v>71</v>
      </c>
      <c r="C91" s="42" t="s">
        <v>18</v>
      </c>
      <c r="D91" s="35">
        <v>2</v>
      </c>
      <c r="E91" s="65">
        <v>27.75</v>
      </c>
      <c r="F91" s="37">
        <f t="shared" si="7"/>
        <v>55.5</v>
      </c>
      <c r="G91" s="55">
        <v>0.1</v>
      </c>
      <c r="H91" s="37">
        <f t="shared" si="18"/>
        <v>5.5500000000000007</v>
      </c>
      <c r="I91" s="38">
        <f t="shared" si="19"/>
        <v>61.05</v>
      </c>
      <c r="J91" s="2"/>
      <c r="K91" s="39" t="str">
        <f t="shared" si="20"/>
        <v>FALTA PREU</v>
      </c>
      <c r="L91" s="44">
        <f t="shared" si="11"/>
        <v>0.1</v>
      </c>
      <c r="M91" s="39" t="str">
        <f t="shared" si="21"/>
        <v>REVISAR PREU</v>
      </c>
      <c r="N91" s="40" t="str">
        <f t="shared" si="22"/>
        <v>REVISAR PREU</v>
      </c>
      <c r="O91" s="23"/>
    </row>
    <row r="92" spans="1:15" x14ac:dyDescent="0.3">
      <c r="A92" s="50">
        <v>102723</v>
      </c>
      <c r="B92" s="35" t="s">
        <v>110</v>
      </c>
      <c r="C92" s="42" t="s">
        <v>18</v>
      </c>
      <c r="D92" s="35">
        <v>2</v>
      </c>
      <c r="E92" s="65">
        <v>29.755440000000004</v>
      </c>
      <c r="F92" s="37">
        <f t="shared" si="7"/>
        <v>59.510880000000007</v>
      </c>
      <c r="G92" s="55">
        <v>0.1</v>
      </c>
      <c r="H92" s="37">
        <f t="shared" si="18"/>
        <v>5.9510880000000013</v>
      </c>
      <c r="I92" s="38">
        <f t="shared" si="19"/>
        <v>65.461968000000013</v>
      </c>
      <c r="J92" s="2"/>
      <c r="K92" s="39" t="str">
        <f t="shared" si="20"/>
        <v>FALTA PREU</v>
      </c>
      <c r="L92" s="44">
        <f t="shared" si="11"/>
        <v>0.1</v>
      </c>
      <c r="M92" s="39" t="str">
        <f t="shared" si="21"/>
        <v>REVISAR PREU</v>
      </c>
      <c r="N92" s="40" t="str">
        <f t="shared" si="22"/>
        <v>REVISAR PREU</v>
      </c>
      <c r="O92" s="23"/>
    </row>
    <row r="93" spans="1:15" x14ac:dyDescent="0.3">
      <c r="A93" s="50">
        <v>101474</v>
      </c>
      <c r="B93" s="35" t="s">
        <v>111</v>
      </c>
      <c r="C93" s="42" t="s">
        <v>18</v>
      </c>
      <c r="D93" s="35">
        <v>2</v>
      </c>
      <c r="E93" s="65">
        <v>19.913256000000001</v>
      </c>
      <c r="F93" s="37">
        <f t="shared" si="7"/>
        <v>39.826512000000001</v>
      </c>
      <c r="G93" s="55">
        <v>0.1</v>
      </c>
      <c r="H93" s="37">
        <f t="shared" si="18"/>
        <v>3.9826512000000003</v>
      </c>
      <c r="I93" s="38">
        <f t="shared" si="19"/>
        <v>43.8091632</v>
      </c>
      <c r="J93" s="2"/>
      <c r="K93" s="39" t="str">
        <f t="shared" si="20"/>
        <v>FALTA PREU</v>
      </c>
      <c r="L93" s="44">
        <f t="shared" si="11"/>
        <v>0.1</v>
      </c>
      <c r="M93" s="39" t="str">
        <f t="shared" si="21"/>
        <v>REVISAR PREU</v>
      </c>
      <c r="N93" s="40" t="str">
        <f t="shared" si="22"/>
        <v>REVISAR PREU</v>
      </c>
      <c r="O93" s="23"/>
    </row>
    <row r="94" spans="1:15" x14ac:dyDescent="0.3">
      <c r="A94" s="50">
        <v>103389</v>
      </c>
      <c r="B94" s="35" t="s">
        <v>112</v>
      </c>
      <c r="C94" s="42" t="s">
        <v>18</v>
      </c>
      <c r="D94" s="35">
        <v>2</v>
      </c>
      <c r="E94" s="65">
        <v>15.678828000000001</v>
      </c>
      <c r="F94" s="37">
        <f t="shared" si="7"/>
        <v>31.357656000000002</v>
      </c>
      <c r="G94" s="55">
        <v>0.1</v>
      </c>
      <c r="H94" s="37">
        <f t="shared" si="18"/>
        <v>3.1357656000000005</v>
      </c>
      <c r="I94" s="38">
        <f t="shared" si="19"/>
        <v>34.493421600000005</v>
      </c>
      <c r="J94" s="2"/>
      <c r="K94" s="39" t="str">
        <f t="shared" si="20"/>
        <v>FALTA PREU</v>
      </c>
      <c r="L94" s="44">
        <f t="shared" si="11"/>
        <v>0.1</v>
      </c>
      <c r="M94" s="39" t="str">
        <f t="shared" si="21"/>
        <v>REVISAR PREU</v>
      </c>
      <c r="N94" s="40" t="str">
        <f t="shared" si="22"/>
        <v>REVISAR PREU</v>
      </c>
      <c r="O94" s="23"/>
    </row>
    <row r="95" spans="1:15" x14ac:dyDescent="0.3">
      <c r="A95" s="50">
        <v>101454</v>
      </c>
      <c r="B95" s="35" t="s">
        <v>113</v>
      </c>
      <c r="C95" s="42" t="s">
        <v>18</v>
      </c>
      <c r="D95" s="35">
        <v>2</v>
      </c>
      <c r="E95" s="65">
        <v>26.322120000000005</v>
      </c>
      <c r="F95" s="37">
        <f t="shared" si="7"/>
        <v>52.644240000000011</v>
      </c>
      <c r="G95" s="55">
        <v>0.1</v>
      </c>
      <c r="H95" s="37">
        <f t="shared" si="18"/>
        <v>5.2644240000000018</v>
      </c>
      <c r="I95" s="38">
        <f t="shared" si="19"/>
        <v>57.908664000000016</v>
      </c>
      <c r="J95" s="2"/>
      <c r="K95" s="39" t="str">
        <f t="shared" si="20"/>
        <v>FALTA PREU</v>
      </c>
      <c r="L95" s="44">
        <f t="shared" si="11"/>
        <v>0.1</v>
      </c>
      <c r="M95" s="39" t="str">
        <f t="shared" si="21"/>
        <v>REVISAR PREU</v>
      </c>
      <c r="N95" s="40" t="str">
        <f t="shared" si="22"/>
        <v>REVISAR PREU</v>
      </c>
      <c r="O95" s="23"/>
    </row>
    <row r="96" spans="1:15" x14ac:dyDescent="0.3">
      <c r="A96" s="50">
        <v>101465</v>
      </c>
      <c r="B96" s="35" t="s">
        <v>72</v>
      </c>
      <c r="C96" s="42" t="s">
        <v>18</v>
      </c>
      <c r="D96" s="35">
        <v>2</v>
      </c>
      <c r="E96" s="65">
        <v>14.22</v>
      </c>
      <c r="F96" s="37">
        <f t="shared" si="7"/>
        <v>28.44</v>
      </c>
      <c r="G96" s="55">
        <v>0.1</v>
      </c>
      <c r="H96" s="37">
        <f t="shared" si="18"/>
        <v>2.8440000000000003</v>
      </c>
      <c r="I96" s="38">
        <f t="shared" si="19"/>
        <v>31.284000000000002</v>
      </c>
      <c r="J96" s="2"/>
      <c r="K96" s="39" t="str">
        <f t="shared" si="20"/>
        <v>FALTA PREU</v>
      </c>
      <c r="L96" s="44">
        <f t="shared" si="11"/>
        <v>0.1</v>
      </c>
      <c r="M96" s="39" t="str">
        <f t="shared" si="21"/>
        <v>REVISAR PREU</v>
      </c>
      <c r="N96" s="40" t="str">
        <f t="shared" si="22"/>
        <v>REVISAR PREU</v>
      </c>
      <c r="O96" s="23"/>
    </row>
    <row r="97" spans="1:15" x14ac:dyDescent="0.3">
      <c r="A97" s="50">
        <v>103044</v>
      </c>
      <c r="B97" s="35" t="s">
        <v>114</v>
      </c>
      <c r="C97" s="42" t="s">
        <v>18</v>
      </c>
      <c r="D97" s="35">
        <v>2</v>
      </c>
      <c r="E97" s="65">
        <v>13.904946000000002</v>
      </c>
      <c r="F97" s="37">
        <f t="shared" si="7"/>
        <v>27.809892000000005</v>
      </c>
      <c r="G97" s="55">
        <v>0.1</v>
      </c>
      <c r="H97" s="37">
        <f t="shared" si="18"/>
        <v>2.7809892000000005</v>
      </c>
      <c r="I97" s="38">
        <f t="shared" si="19"/>
        <v>30.590881200000005</v>
      </c>
      <c r="J97" s="2"/>
      <c r="K97" s="39" t="str">
        <f t="shared" si="20"/>
        <v>FALTA PREU</v>
      </c>
      <c r="L97" s="44">
        <f t="shared" si="11"/>
        <v>0.1</v>
      </c>
      <c r="M97" s="39" t="str">
        <f t="shared" si="21"/>
        <v>REVISAR PREU</v>
      </c>
      <c r="N97" s="40" t="str">
        <f t="shared" si="22"/>
        <v>REVISAR PREU</v>
      </c>
      <c r="O97" s="23"/>
    </row>
    <row r="98" spans="1:15" x14ac:dyDescent="0.3">
      <c r="A98" s="50">
        <v>102612</v>
      </c>
      <c r="B98" s="35" t="s">
        <v>115</v>
      </c>
      <c r="C98" s="42" t="s">
        <v>18</v>
      </c>
      <c r="D98" s="35">
        <v>2</v>
      </c>
      <c r="E98" s="65">
        <v>13.733280000000001</v>
      </c>
      <c r="F98" s="37">
        <f t="shared" si="7"/>
        <v>27.466560000000001</v>
      </c>
      <c r="G98" s="55">
        <v>0.1</v>
      </c>
      <c r="H98" s="37">
        <f t="shared" si="18"/>
        <v>2.7466560000000002</v>
      </c>
      <c r="I98" s="38">
        <f t="shared" si="19"/>
        <v>30.213216000000003</v>
      </c>
      <c r="J98" s="2"/>
      <c r="K98" s="39" t="str">
        <f t="shared" si="20"/>
        <v>FALTA PREU</v>
      </c>
      <c r="L98" s="44">
        <f t="shared" si="11"/>
        <v>0.1</v>
      </c>
      <c r="M98" s="39" t="str">
        <f t="shared" si="21"/>
        <v>REVISAR PREU</v>
      </c>
      <c r="N98" s="40" t="str">
        <f t="shared" si="22"/>
        <v>REVISAR PREU</v>
      </c>
      <c r="O98" s="23"/>
    </row>
    <row r="99" spans="1:15" x14ac:dyDescent="0.3">
      <c r="A99" s="50">
        <v>101469</v>
      </c>
      <c r="B99" s="35" t="s">
        <v>116</v>
      </c>
      <c r="C99" s="42" t="s">
        <v>18</v>
      </c>
      <c r="D99" s="35">
        <v>2</v>
      </c>
      <c r="E99" s="65">
        <v>12.87495</v>
      </c>
      <c r="F99" s="37">
        <f t="shared" si="7"/>
        <v>25.7499</v>
      </c>
      <c r="G99" s="55">
        <v>0.1</v>
      </c>
      <c r="H99" s="37">
        <f t="shared" si="18"/>
        <v>2.5749900000000001</v>
      </c>
      <c r="I99" s="38">
        <f t="shared" si="19"/>
        <v>28.32489</v>
      </c>
      <c r="J99" s="2"/>
      <c r="K99" s="39" t="str">
        <f t="shared" si="20"/>
        <v>FALTA PREU</v>
      </c>
      <c r="L99" s="44">
        <f t="shared" si="11"/>
        <v>0.1</v>
      </c>
      <c r="M99" s="39" t="str">
        <f t="shared" si="21"/>
        <v>REVISAR PREU</v>
      </c>
      <c r="N99" s="40" t="str">
        <f t="shared" si="22"/>
        <v>REVISAR PREU</v>
      </c>
      <c r="O99" s="23"/>
    </row>
    <row r="100" spans="1:15" x14ac:dyDescent="0.3">
      <c r="A100" s="50">
        <v>101466</v>
      </c>
      <c r="B100" s="35" t="s">
        <v>117</v>
      </c>
      <c r="C100" s="42" t="s">
        <v>18</v>
      </c>
      <c r="D100" s="35">
        <v>2</v>
      </c>
      <c r="E100" s="65">
        <v>20.828807999999999</v>
      </c>
      <c r="F100" s="37">
        <f t="shared" si="7"/>
        <v>41.657615999999997</v>
      </c>
      <c r="G100" s="55">
        <v>0.1</v>
      </c>
      <c r="H100" s="37">
        <f t="shared" si="18"/>
        <v>4.1657615999999997</v>
      </c>
      <c r="I100" s="38">
        <f t="shared" si="19"/>
        <v>45.823377600000001</v>
      </c>
      <c r="J100" s="2"/>
      <c r="K100" s="39" t="str">
        <f t="shared" si="20"/>
        <v>FALTA PREU</v>
      </c>
      <c r="L100" s="44">
        <f t="shared" si="11"/>
        <v>0.1</v>
      </c>
      <c r="M100" s="39" t="str">
        <f t="shared" si="21"/>
        <v>REVISAR PREU</v>
      </c>
      <c r="N100" s="40" t="str">
        <f t="shared" si="22"/>
        <v>REVISAR PREU</v>
      </c>
      <c r="O100" s="23"/>
    </row>
    <row r="101" spans="1:15" x14ac:dyDescent="0.3">
      <c r="A101" s="50">
        <v>101460</v>
      </c>
      <c r="B101" s="35" t="s">
        <v>118</v>
      </c>
      <c r="C101" s="42" t="s">
        <v>18</v>
      </c>
      <c r="D101" s="35">
        <v>2</v>
      </c>
      <c r="E101" s="65">
        <v>8.0110800000000015</v>
      </c>
      <c r="F101" s="37">
        <f t="shared" si="7"/>
        <v>16.022160000000003</v>
      </c>
      <c r="G101" s="55">
        <v>0.1</v>
      </c>
      <c r="H101" s="37">
        <f t="shared" si="18"/>
        <v>1.6022160000000003</v>
      </c>
      <c r="I101" s="38">
        <f t="shared" si="19"/>
        <v>17.624376000000005</v>
      </c>
      <c r="J101" s="2"/>
      <c r="K101" s="39" t="str">
        <f t="shared" si="20"/>
        <v>FALTA PREU</v>
      </c>
      <c r="L101" s="44">
        <f t="shared" si="11"/>
        <v>0.1</v>
      </c>
      <c r="M101" s="39" t="str">
        <f t="shared" si="21"/>
        <v>REVISAR PREU</v>
      </c>
      <c r="N101" s="40" t="str">
        <f t="shared" si="22"/>
        <v>REVISAR PREU</v>
      </c>
      <c r="O101" s="23"/>
    </row>
    <row r="102" spans="1:15" x14ac:dyDescent="0.3">
      <c r="A102" s="50">
        <v>101461</v>
      </c>
      <c r="B102" s="35" t="s">
        <v>73</v>
      </c>
      <c r="C102" s="42" t="s">
        <v>18</v>
      </c>
      <c r="D102" s="35">
        <v>2</v>
      </c>
      <c r="E102" s="65">
        <v>15.18</v>
      </c>
      <c r="F102" s="37">
        <f t="shared" si="7"/>
        <v>30.36</v>
      </c>
      <c r="G102" s="55">
        <v>0.1</v>
      </c>
      <c r="H102" s="37">
        <f t="shared" si="18"/>
        <v>3.036</v>
      </c>
      <c r="I102" s="38">
        <f t="shared" si="19"/>
        <v>33.396000000000001</v>
      </c>
      <c r="J102" s="2"/>
      <c r="K102" s="39" t="str">
        <f t="shared" si="20"/>
        <v>FALTA PREU</v>
      </c>
      <c r="L102" s="44">
        <f t="shared" si="11"/>
        <v>0.1</v>
      </c>
      <c r="M102" s="39" t="str">
        <f t="shared" si="21"/>
        <v>REVISAR PREU</v>
      </c>
      <c r="N102" s="40" t="str">
        <f t="shared" si="22"/>
        <v>REVISAR PREU</v>
      </c>
      <c r="O102" s="23"/>
    </row>
    <row r="103" spans="1:15" x14ac:dyDescent="0.3">
      <c r="A103" s="50">
        <v>102618</v>
      </c>
      <c r="B103" s="35" t="s">
        <v>119</v>
      </c>
      <c r="C103" s="42" t="s">
        <v>18</v>
      </c>
      <c r="D103" s="35">
        <v>2</v>
      </c>
      <c r="E103" s="65">
        <v>6.9318730800000017</v>
      </c>
      <c r="F103" s="37">
        <f t="shared" si="7"/>
        <v>13.863746160000003</v>
      </c>
      <c r="G103" s="55">
        <v>0.1</v>
      </c>
      <c r="H103" s="37">
        <f t="shared" si="18"/>
        <v>1.3863746160000003</v>
      </c>
      <c r="I103" s="38">
        <f t="shared" si="19"/>
        <v>15.250120776000003</v>
      </c>
      <c r="J103" s="2"/>
      <c r="K103" s="39" t="str">
        <f t="shared" si="20"/>
        <v>FALTA PREU</v>
      </c>
      <c r="L103" s="44">
        <f t="shared" si="11"/>
        <v>0.1</v>
      </c>
      <c r="M103" s="39" t="str">
        <f t="shared" si="21"/>
        <v>REVISAR PREU</v>
      </c>
      <c r="N103" s="40" t="str">
        <f t="shared" si="22"/>
        <v>REVISAR PREU</v>
      </c>
      <c r="O103" s="23"/>
    </row>
    <row r="104" spans="1:15" x14ac:dyDescent="0.3">
      <c r="A104" s="50">
        <v>102586</v>
      </c>
      <c r="B104" s="35" t="s">
        <v>120</v>
      </c>
      <c r="C104" s="42" t="s">
        <v>18</v>
      </c>
      <c r="D104" s="35">
        <v>2</v>
      </c>
      <c r="E104" s="65">
        <v>10.29996</v>
      </c>
      <c r="F104" s="37">
        <f t="shared" si="7"/>
        <v>20.599920000000001</v>
      </c>
      <c r="G104" s="55">
        <v>0.1</v>
      </c>
      <c r="H104" s="37">
        <f t="shared" si="18"/>
        <v>2.0599920000000003</v>
      </c>
      <c r="I104" s="38">
        <f t="shared" si="19"/>
        <v>22.659912000000002</v>
      </c>
      <c r="J104" s="2"/>
      <c r="K104" s="39" t="str">
        <f t="shared" si="20"/>
        <v>FALTA PREU</v>
      </c>
      <c r="L104" s="44">
        <f t="shared" si="11"/>
        <v>0.1</v>
      </c>
      <c r="M104" s="39" t="str">
        <f t="shared" si="21"/>
        <v>REVISAR PREU</v>
      </c>
      <c r="N104" s="40" t="str">
        <f t="shared" si="22"/>
        <v>REVISAR PREU</v>
      </c>
      <c r="O104" s="23"/>
    </row>
    <row r="105" spans="1:15" x14ac:dyDescent="0.3">
      <c r="A105" s="50">
        <v>101433</v>
      </c>
      <c r="B105" s="35" t="s">
        <v>121</v>
      </c>
      <c r="C105" s="42" t="s">
        <v>18</v>
      </c>
      <c r="D105" s="35">
        <v>2</v>
      </c>
      <c r="E105" s="65">
        <v>14.156722800000001</v>
      </c>
      <c r="F105" s="37">
        <f t="shared" ref="F105:F128" si="23">+D105*E105</f>
        <v>28.313445600000001</v>
      </c>
      <c r="G105" s="55">
        <v>0.1</v>
      </c>
      <c r="H105" s="37">
        <f t="shared" si="18"/>
        <v>2.8313445600000002</v>
      </c>
      <c r="I105" s="38">
        <f t="shared" si="19"/>
        <v>31.144790160000003</v>
      </c>
      <c r="J105" s="2"/>
      <c r="K105" s="39" t="str">
        <f t="shared" si="20"/>
        <v>FALTA PREU</v>
      </c>
      <c r="L105" s="44">
        <f t="shared" ref="L105:L148" si="24">G105</f>
        <v>0.1</v>
      </c>
      <c r="M105" s="39" t="str">
        <f t="shared" si="21"/>
        <v>REVISAR PREU</v>
      </c>
      <c r="N105" s="40" t="str">
        <f t="shared" si="22"/>
        <v>REVISAR PREU</v>
      </c>
      <c r="O105" s="23"/>
    </row>
    <row r="106" spans="1:15" x14ac:dyDescent="0.3">
      <c r="A106" s="50">
        <v>101434</v>
      </c>
      <c r="B106" s="35" t="s">
        <v>122</v>
      </c>
      <c r="C106" s="42" t="s">
        <v>18</v>
      </c>
      <c r="D106" s="35">
        <v>2</v>
      </c>
      <c r="E106" s="65">
        <v>15.45</v>
      </c>
      <c r="F106" s="37">
        <f t="shared" si="23"/>
        <v>30.9</v>
      </c>
      <c r="G106" s="55">
        <v>0.1</v>
      </c>
      <c r="H106" s="37">
        <f t="shared" si="18"/>
        <v>3.09</v>
      </c>
      <c r="I106" s="38">
        <f t="shared" si="19"/>
        <v>33.989999999999995</v>
      </c>
      <c r="J106" s="2"/>
      <c r="K106" s="39" t="str">
        <f t="shared" si="20"/>
        <v>FALTA PREU</v>
      </c>
      <c r="L106" s="44">
        <f t="shared" si="24"/>
        <v>0.1</v>
      </c>
      <c r="M106" s="39" t="str">
        <f t="shared" si="21"/>
        <v>REVISAR PREU</v>
      </c>
      <c r="N106" s="40" t="str">
        <f t="shared" si="22"/>
        <v>REVISAR PREU</v>
      </c>
      <c r="O106" s="23"/>
    </row>
    <row r="107" spans="1:15" x14ac:dyDescent="0.3">
      <c r="A107" s="50">
        <v>101543</v>
      </c>
      <c r="B107" s="35" t="s">
        <v>53</v>
      </c>
      <c r="C107" s="42" t="s">
        <v>18</v>
      </c>
      <c r="D107" s="35">
        <v>2</v>
      </c>
      <c r="E107" s="65">
        <v>6.68</v>
      </c>
      <c r="F107" s="37">
        <f t="shared" si="23"/>
        <v>13.36</v>
      </c>
      <c r="G107" s="55">
        <v>0.1</v>
      </c>
      <c r="H107" s="37">
        <f t="shared" si="18"/>
        <v>1.3360000000000001</v>
      </c>
      <c r="I107" s="38">
        <f t="shared" si="19"/>
        <v>14.696</v>
      </c>
      <c r="J107" s="2"/>
      <c r="K107" s="39" t="str">
        <f t="shared" si="20"/>
        <v>FALTA PREU</v>
      </c>
      <c r="L107" s="44">
        <f t="shared" si="24"/>
        <v>0.1</v>
      </c>
      <c r="M107" s="39" t="str">
        <f t="shared" si="21"/>
        <v>REVISAR PREU</v>
      </c>
      <c r="N107" s="40" t="str">
        <f t="shared" si="22"/>
        <v>REVISAR PREU</v>
      </c>
      <c r="O107" s="23"/>
    </row>
    <row r="108" spans="1:15" x14ac:dyDescent="0.3">
      <c r="A108" s="50">
        <v>101470</v>
      </c>
      <c r="B108" s="35" t="s">
        <v>123</v>
      </c>
      <c r="C108" s="42" t="s">
        <v>18</v>
      </c>
      <c r="D108" s="35">
        <v>2</v>
      </c>
      <c r="E108" s="65">
        <v>8.1083574000000009</v>
      </c>
      <c r="F108" s="37">
        <f t="shared" si="23"/>
        <v>16.216714800000002</v>
      </c>
      <c r="G108" s="55">
        <v>0.1</v>
      </c>
      <c r="H108" s="37">
        <f t="shared" si="18"/>
        <v>1.6216714800000003</v>
      </c>
      <c r="I108" s="38">
        <f t="shared" si="19"/>
        <v>17.838386280000002</v>
      </c>
      <c r="J108" s="2"/>
      <c r="K108" s="39" t="str">
        <f t="shared" si="20"/>
        <v>FALTA PREU</v>
      </c>
      <c r="L108" s="44">
        <f t="shared" si="24"/>
        <v>0.1</v>
      </c>
      <c r="M108" s="39" t="str">
        <f t="shared" si="21"/>
        <v>REVISAR PREU</v>
      </c>
      <c r="N108" s="40" t="str">
        <f t="shared" si="22"/>
        <v>REVISAR PREU</v>
      </c>
      <c r="O108" s="23"/>
    </row>
    <row r="109" spans="1:15" x14ac:dyDescent="0.3">
      <c r="A109" s="50">
        <v>101504</v>
      </c>
      <c r="B109" s="35" t="s">
        <v>124</v>
      </c>
      <c r="C109" s="42" t="s">
        <v>18</v>
      </c>
      <c r="D109" s="35">
        <v>2</v>
      </c>
      <c r="E109" s="65">
        <v>6.8666400000000003</v>
      </c>
      <c r="F109" s="37">
        <f t="shared" si="23"/>
        <v>13.733280000000001</v>
      </c>
      <c r="G109" s="55">
        <v>0.1</v>
      </c>
      <c r="H109" s="37">
        <f t="shared" si="18"/>
        <v>1.3733280000000001</v>
      </c>
      <c r="I109" s="38">
        <f t="shared" si="19"/>
        <v>15.106608000000001</v>
      </c>
      <c r="J109" s="2"/>
      <c r="K109" s="39" t="str">
        <f t="shared" si="20"/>
        <v>FALTA PREU</v>
      </c>
      <c r="L109" s="44">
        <f t="shared" si="24"/>
        <v>0.1</v>
      </c>
      <c r="M109" s="39" t="str">
        <f t="shared" si="21"/>
        <v>REVISAR PREU</v>
      </c>
      <c r="N109" s="40" t="str">
        <f t="shared" si="22"/>
        <v>REVISAR PREU</v>
      </c>
      <c r="O109" s="23"/>
    </row>
    <row r="110" spans="1:15" x14ac:dyDescent="0.3">
      <c r="A110" s="50">
        <v>102611</v>
      </c>
      <c r="B110" s="35" t="s">
        <v>125</v>
      </c>
      <c r="C110" s="42" t="s">
        <v>18</v>
      </c>
      <c r="D110" s="35">
        <v>2</v>
      </c>
      <c r="E110" s="65">
        <v>10.29996</v>
      </c>
      <c r="F110" s="37">
        <f t="shared" si="23"/>
        <v>20.599920000000001</v>
      </c>
      <c r="G110" s="55">
        <v>0.1</v>
      </c>
      <c r="H110" s="37">
        <f t="shared" si="18"/>
        <v>2.0599920000000003</v>
      </c>
      <c r="I110" s="38">
        <f t="shared" si="19"/>
        <v>22.659912000000002</v>
      </c>
      <c r="J110" s="2"/>
      <c r="K110" s="39" t="str">
        <f t="shared" si="20"/>
        <v>FALTA PREU</v>
      </c>
      <c r="L110" s="44">
        <f t="shared" si="24"/>
        <v>0.1</v>
      </c>
      <c r="M110" s="39" t="str">
        <f t="shared" si="21"/>
        <v>REVISAR PREU</v>
      </c>
      <c r="N110" s="40" t="str">
        <f t="shared" si="22"/>
        <v>REVISAR PREU</v>
      </c>
      <c r="O110" s="23"/>
    </row>
    <row r="111" spans="1:15" x14ac:dyDescent="0.3">
      <c r="A111" s="50">
        <v>102642</v>
      </c>
      <c r="B111" s="35" t="s">
        <v>126</v>
      </c>
      <c r="C111" s="42" t="s">
        <v>18</v>
      </c>
      <c r="D111" s="35">
        <v>2</v>
      </c>
      <c r="E111" s="65">
        <v>9.155520000000001</v>
      </c>
      <c r="F111" s="37">
        <f t="shared" si="23"/>
        <v>18.311040000000002</v>
      </c>
      <c r="G111" s="55">
        <v>0.1</v>
      </c>
      <c r="H111" s="37">
        <f t="shared" si="18"/>
        <v>1.8311040000000003</v>
      </c>
      <c r="I111" s="38">
        <f t="shared" si="19"/>
        <v>20.142144000000002</v>
      </c>
      <c r="J111" s="2"/>
      <c r="K111" s="39" t="str">
        <f t="shared" si="20"/>
        <v>FALTA PREU</v>
      </c>
      <c r="L111" s="44">
        <f t="shared" si="24"/>
        <v>0.1</v>
      </c>
      <c r="M111" s="39" t="str">
        <f t="shared" si="21"/>
        <v>REVISAR PREU</v>
      </c>
      <c r="N111" s="40" t="str">
        <f t="shared" si="22"/>
        <v>REVISAR PREU</v>
      </c>
      <c r="O111" s="23"/>
    </row>
    <row r="112" spans="1:15" x14ac:dyDescent="0.3">
      <c r="A112" s="50">
        <v>101584</v>
      </c>
      <c r="B112" s="35" t="s">
        <v>127</v>
      </c>
      <c r="C112" s="42" t="s">
        <v>18</v>
      </c>
      <c r="D112" s="35">
        <v>2</v>
      </c>
      <c r="E112" s="65">
        <v>8.9266319999999997</v>
      </c>
      <c r="F112" s="37">
        <f t="shared" si="23"/>
        <v>17.853263999999999</v>
      </c>
      <c r="G112" s="55">
        <v>0.1</v>
      </c>
      <c r="H112" s="37">
        <f t="shared" si="18"/>
        <v>1.7853264</v>
      </c>
      <c r="I112" s="38">
        <f t="shared" si="19"/>
        <v>19.638590399999998</v>
      </c>
      <c r="J112" s="2"/>
      <c r="K112" s="39" t="str">
        <f t="shared" si="20"/>
        <v>FALTA PREU</v>
      </c>
      <c r="L112" s="44">
        <f t="shared" si="24"/>
        <v>0.1</v>
      </c>
      <c r="M112" s="39" t="str">
        <f t="shared" si="21"/>
        <v>REVISAR PREU</v>
      </c>
      <c r="N112" s="40" t="str">
        <f t="shared" si="22"/>
        <v>REVISAR PREU</v>
      </c>
      <c r="O112" s="23"/>
    </row>
    <row r="113" spans="1:15" x14ac:dyDescent="0.3">
      <c r="A113" s="50">
        <v>102709</v>
      </c>
      <c r="B113" s="35" t="s">
        <v>62</v>
      </c>
      <c r="C113" s="42" t="s">
        <v>18</v>
      </c>
      <c r="D113" s="35">
        <v>2</v>
      </c>
      <c r="E113" s="65">
        <v>5.72</v>
      </c>
      <c r="F113" s="37">
        <f t="shared" si="23"/>
        <v>11.44</v>
      </c>
      <c r="G113" s="55">
        <v>0.1</v>
      </c>
      <c r="H113" s="37">
        <f t="shared" si="18"/>
        <v>1.1439999999999999</v>
      </c>
      <c r="I113" s="38">
        <f t="shared" si="19"/>
        <v>12.584</v>
      </c>
      <c r="J113" s="2"/>
      <c r="K113" s="39" t="str">
        <f t="shared" si="20"/>
        <v>FALTA PREU</v>
      </c>
      <c r="L113" s="44">
        <f t="shared" si="24"/>
        <v>0.1</v>
      </c>
      <c r="M113" s="39" t="str">
        <f t="shared" si="21"/>
        <v>REVISAR PREU</v>
      </c>
      <c r="N113" s="40" t="str">
        <f t="shared" si="22"/>
        <v>REVISAR PREU</v>
      </c>
      <c r="O113" s="23"/>
    </row>
    <row r="114" spans="1:15" x14ac:dyDescent="0.3">
      <c r="A114" s="50">
        <v>101484</v>
      </c>
      <c r="B114" s="35" t="s">
        <v>128</v>
      </c>
      <c r="C114" s="42" t="s">
        <v>18</v>
      </c>
      <c r="D114" s="35">
        <v>2</v>
      </c>
      <c r="E114" s="65">
        <v>8.4688560000000024</v>
      </c>
      <c r="F114" s="37">
        <f t="shared" si="23"/>
        <v>16.937712000000005</v>
      </c>
      <c r="G114" s="55">
        <v>0.1</v>
      </c>
      <c r="H114" s="37">
        <f t="shared" si="18"/>
        <v>1.6937712000000005</v>
      </c>
      <c r="I114" s="38">
        <f t="shared" si="19"/>
        <v>18.631483200000005</v>
      </c>
      <c r="J114" s="2"/>
      <c r="K114" s="39" t="str">
        <f t="shared" si="20"/>
        <v>FALTA PREU</v>
      </c>
      <c r="L114" s="44">
        <f t="shared" si="24"/>
        <v>0.1</v>
      </c>
      <c r="M114" s="39" t="str">
        <f t="shared" si="21"/>
        <v>REVISAR PREU</v>
      </c>
      <c r="N114" s="40" t="str">
        <f t="shared" si="22"/>
        <v>REVISAR PREU</v>
      </c>
      <c r="O114" s="23"/>
    </row>
    <row r="115" spans="1:15" x14ac:dyDescent="0.3">
      <c r="A115" s="50">
        <v>101463</v>
      </c>
      <c r="B115" s="35" t="s">
        <v>129</v>
      </c>
      <c r="C115" s="42" t="s">
        <v>18</v>
      </c>
      <c r="D115" s="35">
        <v>2</v>
      </c>
      <c r="E115" s="65">
        <v>13.733280000000001</v>
      </c>
      <c r="F115" s="37">
        <f t="shared" si="23"/>
        <v>27.466560000000001</v>
      </c>
      <c r="G115" s="55">
        <v>0.1</v>
      </c>
      <c r="H115" s="37">
        <f t="shared" si="18"/>
        <v>2.7466560000000002</v>
      </c>
      <c r="I115" s="38">
        <f t="shared" si="19"/>
        <v>30.213216000000003</v>
      </c>
      <c r="J115" s="2"/>
      <c r="K115" s="39" t="str">
        <f t="shared" si="20"/>
        <v>FALTA PREU</v>
      </c>
      <c r="L115" s="44">
        <f t="shared" si="24"/>
        <v>0.1</v>
      </c>
      <c r="M115" s="39" t="str">
        <f t="shared" si="21"/>
        <v>REVISAR PREU</v>
      </c>
      <c r="N115" s="40" t="str">
        <f t="shared" si="22"/>
        <v>REVISAR PREU</v>
      </c>
      <c r="O115" s="23"/>
    </row>
    <row r="116" spans="1:15" x14ac:dyDescent="0.3">
      <c r="A116" s="50">
        <v>101510</v>
      </c>
      <c r="B116" s="35" t="s">
        <v>130</v>
      </c>
      <c r="C116" s="42" t="s">
        <v>18</v>
      </c>
      <c r="D116" s="35">
        <v>2</v>
      </c>
      <c r="E116" s="65">
        <v>9.155520000000001</v>
      </c>
      <c r="F116" s="37">
        <f t="shared" si="23"/>
        <v>18.311040000000002</v>
      </c>
      <c r="G116" s="55">
        <v>0.1</v>
      </c>
      <c r="H116" s="37">
        <f t="shared" si="18"/>
        <v>1.8311040000000003</v>
      </c>
      <c r="I116" s="38">
        <f t="shared" si="19"/>
        <v>20.142144000000002</v>
      </c>
      <c r="J116" s="2"/>
      <c r="K116" s="39" t="str">
        <f t="shared" si="20"/>
        <v>FALTA PREU</v>
      </c>
      <c r="L116" s="44">
        <f t="shared" si="24"/>
        <v>0.1</v>
      </c>
      <c r="M116" s="39" t="str">
        <f t="shared" si="21"/>
        <v>REVISAR PREU</v>
      </c>
      <c r="N116" s="40" t="str">
        <f t="shared" si="22"/>
        <v>REVISAR PREU</v>
      </c>
      <c r="O116" s="23"/>
    </row>
    <row r="117" spans="1:15" x14ac:dyDescent="0.3">
      <c r="A117" s="50">
        <v>101533</v>
      </c>
      <c r="B117" s="35" t="s">
        <v>59</v>
      </c>
      <c r="C117" s="42" t="s">
        <v>18</v>
      </c>
      <c r="D117" s="35">
        <v>2</v>
      </c>
      <c r="E117" s="65">
        <v>4.2300000000000004</v>
      </c>
      <c r="F117" s="37">
        <f t="shared" si="23"/>
        <v>8.4600000000000009</v>
      </c>
      <c r="G117" s="55">
        <v>0.1</v>
      </c>
      <c r="H117" s="37">
        <f t="shared" si="18"/>
        <v>0.84600000000000009</v>
      </c>
      <c r="I117" s="38">
        <f t="shared" si="19"/>
        <v>9.3060000000000009</v>
      </c>
      <c r="J117" s="2"/>
      <c r="K117" s="39" t="str">
        <f t="shared" si="20"/>
        <v>FALTA PREU</v>
      </c>
      <c r="L117" s="44">
        <f t="shared" si="24"/>
        <v>0.1</v>
      </c>
      <c r="M117" s="39" t="str">
        <f t="shared" si="21"/>
        <v>REVISAR PREU</v>
      </c>
      <c r="N117" s="40" t="str">
        <f t="shared" si="22"/>
        <v>REVISAR PREU</v>
      </c>
      <c r="O117" s="23"/>
    </row>
    <row r="118" spans="1:15" x14ac:dyDescent="0.3">
      <c r="A118" s="50">
        <v>101437</v>
      </c>
      <c r="B118" s="35" t="s">
        <v>131</v>
      </c>
      <c r="C118" s="42" t="s">
        <v>18</v>
      </c>
      <c r="D118" s="35">
        <v>2</v>
      </c>
      <c r="E118" s="65">
        <v>9.155520000000001</v>
      </c>
      <c r="F118" s="37">
        <f t="shared" si="23"/>
        <v>18.311040000000002</v>
      </c>
      <c r="G118" s="55">
        <v>0.1</v>
      </c>
      <c r="H118" s="37">
        <f t="shared" si="18"/>
        <v>1.8311040000000003</v>
      </c>
      <c r="I118" s="38">
        <f t="shared" si="19"/>
        <v>20.142144000000002</v>
      </c>
      <c r="J118" s="2"/>
      <c r="K118" s="39" t="str">
        <f t="shared" si="20"/>
        <v>FALTA PREU</v>
      </c>
      <c r="L118" s="44">
        <f t="shared" si="24"/>
        <v>0.1</v>
      </c>
      <c r="M118" s="39" t="str">
        <f t="shared" si="21"/>
        <v>REVISAR PREU</v>
      </c>
      <c r="N118" s="40" t="str">
        <f t="shared" si="22"/>
        <v>REVISAR PREU</v>
      </c>
      <c r="O118" s="23"/>
    </row>
    <row r="119" spans="1:15" x14ac:dyDescent="0.3">
      <c r="A119" s="50">
        <v>101456</v>
      </c>
      <c r="B119" s="35" t="s">
        <v>70</v>
      </c>
      <c r="C119" s="42" t="s">
        <v>18</v>
      </c>
      <c r="D119" s="35">
        <v>2</v>
      </c>
      <c r="E119" s="65">
        <v>11.02</v>
      </c>
      <c r="F119" s="37">
        <f t="shared" si="23"/>
        <v>22.04</v>
      </c>
      <c r="G119" s="55">
        <v>0.1</v>
      </c>
      <c r="H119" s="37">
        <f t="shared" si="18"/>
        <v>2.2040000000000002</v>
      </c>
      <c r="I119" s="38">
        <f t="shared" si="19"/>
        <v>24.244</v>
      </c>
      <c r="J119" s="2"/>
      <c r="K119" s="39" t="str">
        <f t="shared" si="20"/>
        <v>FALTA PREU</v>
      </c>
      <c r="L119" s="44">
        <f t="shared" si="24"/>
        <v>0.1</v>
      </c>
      <c r="M119" s="39" t="str">
        <f t="shared" si="21"/>
        <v>REVISAR PREU</v>
      </c>
      <c r="N119" s="40" t="str">
        <f t="shared" si="22"/>
        <v>REVISAR PREU</v>
      </c>
      <c r="O119" s="23"/>
    </row>
    <row r="120" spans="1:15" x14ac:dyDescent="0.3">
      <c r="A120" s="50">
        <v>101523</v>
      </c>
      <c r="B120" s="35" t="s">
        <v>132</v>
      </c>
      <c r="C120" s="42" t="s">
        <v>18</v>
      </c>
      <c r="D120" s="35">
        <v>2</v>
      </c>
      <c r="E120" s="65">
        <v>11.215512000000002</v>
      </c>
      <c r="F120" s="37">
        <f t="shared" si="23"/>
        <v>22.431024000000004</v>
      </c>
      <c r="G120" s="55">
        <v>0.1</v>
      </c>
      <c r="H120" s="37">
        <f t="shared" si="18"/>
        <v>2.2431024000000006</v>
      </c>
      <c r="I120" s="38">
        <f t="shared" si="19"/>
        <v>24.674126400000006</v>
      </c>
      <c r="J120" s="2"/>
      <c r="K120" s="39" t="str">
        <f t="shared" si="20"/>
        <v>FALTA PREU</v>
      </c>
      <c r="L120" s="44">
        <f t="shared" si="24"/>
        <v>0.1</v>
      </c>
      <c r="M120" s="39" t="str">
        <f t="shared" si="21"/>
        <v>REVISAR PREU</v>
      </c>
      <c r="N120" s="40" t="str">
        <f t="shared" si="22"/>
        <v>REVISAR PREU</v>
      </c>
      <c r="O120" s="23"/>
    </row>
    <row r="121" spans="1:15" x14ac:dyDescent="0.3">
      <c r="A121" s="50">
        <v>101455</v>
      </c>
      <c r="B121" s="35" t="s">
        <v>133</v>
      </c>
      <c r="C121" s="42" t="s">
        <v>18</v>
      </c>
      <c r="D121" s="35">
        <v>2</v>
      </c>
      <c r="E121" s="65">
        <v>8.0110800000000015</v>
      </c>
      <c r="F121" s="37">
        <f t="shared" si="23"/>
        <v>16.022160000000003</v>
      </c>
      <c r="G121" s="55">
        <v>0.1</v>
      </c>
      <c r="H121" s="37">
        <f t="shared" ref="H121:H128" si="25">F121*G121</f>
        <v>1.6022160000000003</v>
      </c>
      <c r="I121" s="38">
        <f t="shared" ref="I121:I128" si="26">H121+F121</f>
        <v>17.624376000000005</v>
      </c>
      <c r="J121" s="2"/>
      <c r="K121" s="39" t="str">
        <f t="shared" ref="K121:K148" si="27">IF(J121&gt;E121,"PREU SUPERIOR AL DEMANAT",IF(J121=0,"FALTA PREU",IF(J121="","FALTA PREU",ROUND(J121*D121,2))))</f>
        <v>FALTA PREU</v>
      </c>
      <c r="L121" s="44">
        <f t="shared" si="24"/>
        <v>0.1</v>
      </c>
      <c r="M121" s="39" t="str">
        <f t="shared" ref="M121:M148" si="28">IFERROR(K121*L121,"REVISAR PREU")</f>
        <v>REVISAR PREU</v>
      </c>
      <c r="N121" s="40" t="str">
        <f t="shared" ref="N121:N148" si="29">IFERROR(M121+K121,"REVISAR PREU")</f>
        <v>REVISAR PREU</v>
      </c>
      <c r="O121" s="23"/>
    </row>
    <row r="122" spans="1:15" x14ac:dyDescent="0.3">
      <c r="A122" s="50">
        <v>101464</v>
      </c>
      <c r="B122" s="35" t="s">
        <v>134</v>
      </c>
      <c r="C122" s="42" t="s">
        <v>18</v>
      </c>
      <c r="D122" s="35">
        <v>2</v>
      </c>
      <c r="E122" s="65">
        <v>10.29996</v>
      </c>
      <c r="F122" s="37">
        <f t="shared" si="23"/>
        <v>20.599920000000001</v>
      </c>
      <c r="G122" s="55">
        <v>0.1</v>
      </c>
      <c r="H122" s="37">
        <f t="shared" si="25"/>
        <v>2.0599920000000003</v>
      </c>
      <c r="I122" s="38">
        <f t="shared" si="26"/>
        <v>22.659912000000002</v>
      </c>
      <c r="J122" s="2"/>
      <c r="K122" s="39" t="str">
        <f t="shared" si="27"/>
        <v>FALTA PREU</v>
      </c>
      <c r="L122" s="44">
        <f t="shared" si="24"/>
        <v>0.1</v>
      </c>
      <c r="M122" s="39" t="str">
        <f t="shared" si="28"/>
        <v>REVISAR PREU</v>
      </c>
      <c r="N122" s="40" t="str">
        <f t="shared" si="29"/>
        <v>REVISAR PREU</v>
      </c>
      <c r="O122" s="23"/>
    </row>
    <row r="123" spans="1:15" x14ac:dyDescent="0.3">
      <c r="A123" s="50">
        <v>101522</v>
      </c>
      <c r="B123" s="35" t="s">
        <v>135</v>
      </c>
      <c r="C123" s="42" t="s">
        <v>18</v>
      </c>
      <c r="D123" s="35">
        <v>2</v>
      </c>
      <c r="E123" s="65">
        <v>6.8677844400000012</v>
      </c>
      <c r="F123" s="37">
        <f t="shared" si="23"/>
        <v>13.735568880000002</v>
      </c>
      <c r="G123" s="55">
        <v>0.1</v>
      </c>
      <c r="H123" s="37">
        <f t="shared" si="25"/>
        <v>1.3735568880000004</v>
      </c>
      <c r="I123" s="38">
        <f t="shared" si="26"/>
        <v>15.109125768000002</v>
      </c>
      <c r="J123" s="2"/>
      <c r="K123" s="39" t="str">
        <f t="shared" si="27"/>
        <v>FALTA PREU</v>
      </c>
      <c r="L123" s="44">
        <f t="shared" si="24"/>
        <v>0.1</v>
      </c>
      <c r="M123" s="39" t="str">
        <f t="shared" si="28"/>
        <v>REVISAR PREU</v>
      </c>
      <c r="N123" s="40" t="str">
        <f t="shared" si="29"/>
        <v>REVISAR PREU</v>
      </c>
      <c r="O123" s="23"/>
    </row>
    <row r="124" spans="1:15" x14ac:dyDescent="0.3">
      <c r="A124" s="50">
        <v>101499</v>
      </c>
      <c r="B124" s="35" t="s">
        <v>136</v>
      </c>
      <c r="C124" s="42" t="s">
        <v>18</v>
      </c>
      <c r="D124" s="35">
        <v>2</v>
      </c>
      <c r="E124" s="65">
        <v>10.29996</v>
      </c>
      <c r="F124" s="37">
        <f t="shared" si="23"/>
        <v>20.599920000000001</v>
      </c>
      <c r="G124" s="55">
        <v>0.1</v>
      </c>
      <c r="H124" s="37">
        <f t="shared" si="25"/>
        <v>2.0599920000000003</v>
      </c>
      <c r="I124" s="38">
        <f t="shared" si="26"/>
        <v>22.659912000000002</v>
      </c>
      <c r="J124" s="2"/>
      <c r="K124" s="39" t="str">
        <f t="shared" si="27"/>
        <v>FALTA PREU</v>
      </c>
      <c r="L124" s="44">
        <f t="shared" si="24"/>
        <v>0.1</v>
      </c>
      <c r="M124" s="39" t="str">
        <f t="shared" si="28"/>
        <v>REVISAR PREU</v>
      </c>
      <c r="N124" s="40" t="str">
        <f t="shared" si="29"/>
        <v>REVISAR PREU</v>
      </c>
      <c r="O124" s="23"/>
    </row>
    <row r="125" spans="1:15" x14ac:dyDescent="0.3">
      <c r="A125" s="50">
        <v>102214</v>
      </c>
      <c r="B125" s="35" t="s">
        <v>63</v>
      </c>
      <c r="C125" s="42" t="s">
        <v>18</v>
      </c>
      <c r="D125" s="35">
        <v>2</v>
      </c>
      <c r="E125" s="65">
        <v>7.1</v>
      </c>
      <c r="F125" s="37">
        <f t="shared" si="23"/>
        <v>14.2</v>
      </c>
      <c r="G125" s="55">
        <v>0.1</v>
      </c>
      <c r="H125" s="37">
        <f t="shared" si="25"/>
        <v>1.42</v>
      </c>
      <c r="I125" s="38">
        <f t="shared" si="26"/>
        <v>15.62</v>
      </c>
      <c r="J125" s="2"/>
      <c r="K125" s="39" t="str">
        <f t="shared" si="27"/>
        <v>FALTA PREU</v>
      </c>
      <c r="L125" s="44">
        <f t="shared" si="24"/>
        <v>0.1</v>
      </c>
      <c r="M125" s="39" t="str">
        <f t="shared" si="28"/>
        <v>REVISAR PREU</v>
      </c>
      <c r="N125" s="40" t="str">
        <f t="shared" si="29"/>
        <v>REVISAR PREU</v>
      </c>
      <c r="O125" s="23"/>
    </row>
    <row r="126" spans="1:15" x14ac:dyDescent="0.3">
      <c r="A126" s="50">
        <v>101502</v>
      </c>
      <c r="B126" s="35" t="s">
        <v>137</v>
      </c>
      <c r="C126" s="42" t="s">
        <v>18</v>
      </c>
      <c r="D126" s="35">
        <v>2</v>
      </c>
      <c r="E126" s="65">
        <v>10.29996</v>
      </c>
      <c r="F126" s="37">
        <f t="shared" si="23"/>
        <v>20.599920000000001</v>
      </c>
      <c r="G126" s="55">
        <v>0.1</v>
      </c>
      <c r="H126" s="37">
        <f t="shared" si="25"/>
        <v>2.0599920000000003</v>
      </c>
      <c r="I126" s="38">
        <f t="shared" si="26"/>
        <v>22.659912000000002</v>
      </c>
      <c r="J126" s="2"/>
      <c r="K126" s="39" t="str">
        <f t="shared" si="27"/>
        <v>FALTA PREU</v>
      </c>
      <c r="L126" s="44">
        <f t="shared" si="24"/>
        <v>0.1</v>
      </c>
      <c r="M126" s="39" t="str">
        <f t="shared" si="28"/>
        <v>REVISAR PREU</v>
      </c>
      <c r="N126" s="40" t="str">
        <f t="shared" si="29"/>
        <v>REVISAR PREU</v>
      </c>
      <c r="O126" s="23"/>
    </row>
    <row r="127" spans="1:15" x14ac:dyDescent="0.3">
      <c r="A127" s="50">
        <v>102589</v>
      </c>
      <c r="B127" s="35" t="s">
        <v>64</v>
      </c>
      <c r="C127" s="42" t="s">
        <v>18</v>
      </c>
      <c r="D127" s="35">
        <v>2</v>
      </c>
      <c r="E127" s="65">
        <v>5.34</v>
      </c>
      <c r="F127" s="37">
        <f t="shared" si="23"/>
        <v>10.68</v>
      </c>
      <c r="G127" s="55">
        <v>0.1</v>
      </c>
      <c r="H127" s="37">
        <f t="shared" si="25"/>
        <v>1.0680000000000001</v>
      </c>
      <c r="I127" s="38">
        <f t="shared" si="26"/>
        <v>11.747999999999999</v>
      </c>
      <c r="J127" s="2"/>
      <c r="K127" s="39" t="str">
        <f t="shared" si="27"/>
        <v>FALTA PREU</v>
      </c>
      <c r="L127" s="44">
        <f t="shared" si="24"/>
        <v>0.1</v>
      </c>
      <c r="M127" s="39" t="str">
        <f t="shared" si="28"/>
        <v>REVISAR PREU</v>
      </c>
      <c r="N127" s="40" t="str">
        <f t="shared" si="29"/>
        <v>REVISAR PREU</v>
      </c>
      <c r="O127" s="23"/>
    </row>
    <row r="128" spans="1:15" x14ac:dyDescent="0.3">
      <c r="A128" s="50">
        <v>101483</v>
      </c>
      <c r="B128" s="35" t="s">
        <v>138</v>
      </c>
      <c r="C128" s="42" t="s">
        <v>18</v>
      </c>
      <c r="D128" s="35">
        <v>2</v>
      </c>
      <c r="E128" s="65">
        <v>6.8666400000000003</v>
      </c>
      <c r="F128" s="37">
        <f t="shared" si="23"/>
        <v>13.733280000000001</v>
      </c>
      <c r="G128" s="55">
        <v>0.1</v>
      </c>
      <c r="H128" s="37">
        <f t="shared" si="25"/>
        <v>1.3733280000000001</v>
      </c>
      <c r="I128" s="38">
        <f t="shared" si="26"/>
        <v>15.106608000000001</v>
      </c>
      <c r="J128" s="2"/>
      <c r="K128" s="39" t="str">
        <f t="shared" si="27"/>
        <v>FALTA PREU</v>
      </c>
      <c r="L128" s="44">
        <f t="shared" si="24"/>
        <v>0.1</v>
      </c>
      <c r="M128" s="39" t="str">
        <f t="shared" si="28"/>
        <v>REVISAR PREU</v>
      </c>
      <c r="N128" s="40" t="str">
        <f t="shared" si="29"/>
        <v>REVISAR PREU</v>
      </c>
      <c r="O128" s="23"/>
    </row>
    <row r="129" spans="1:15" x14ac:dyDescent="0.3">
      <c r="A129" s="50">
        <v>101481</v>
      </c>
      <c r="B129" s="35" t="s">
        <v>139</v>
      </c>
      <c r="C129" s="42" t="s">
        <v>18</v>
      </c>
      <c r="D129" s="35">
        <v>2</v>
      </c>
      <c r="E129" s="65">
        <v>6.8666400000000003</v>
      </c>
      <c r="F129" s="37">
        <f t="shared" ref="F129:F148" si="30">+D129*E129</f>
        <v>13.733280000000001</v>
      </c>
      <c r="G129" s="55">
        <v>0.1</v>
      </c>
      <c r="H129" s="37">
        <f t="shared" si="14"/>
        <v>1.3733280000000001</v>
      </c>
      <c r="I129" s="38">
        <f t="shared" si="15"/>
        <v>15.106608000000001</v>
      </c>
      <c r="J129" s="2"/>
      <c r="K129" s="39" t="str">
        <f t="shared" si="27"/>
        <v>FALTA PREU</v>
      </c>
      <c r="L129" s="44">
        <f t="shared" si="24"/>
        <v>0.1</v>
      </c>
      <c r="M129" s="39" t="str">
        <f t="shared" si="28"/>
        <v>REVISAR PREU</v>
      </c>
      <c r="N129" s="40" t="str">
        <f t="shared" si="29"/>
        <v>REVISAR PREU</v>
      </c>
      <c r="O129" s="23"/>
    </row>
    <row r="130" spans="1:15" x14ac:dyDescent="0.3">
      <c r="A130" s="50">
        <v>101445</v>
      </c>
      <c r="B130" s="35" t="s">
        <v>140</v>
      </c>
      <c r="C130" s="42" t="s">
        <v>18</v>
      </c>
      <c r="D130" s="35">
        <v>2</v>
      </c>
      <c r="E130" s="65">
        <v>9.2356308000000027</v>
      </c>
      <c r="F130" s="37">
        <f t="shared" si="30"/>
        <v>18.471261600000005</v>
      </c>
      <c r="G130" s="55">
        <v>0.1</v>
      </c>
      <c r="H130" s="37">
        <f t="shared" si="14"/>
        <v>1.8471261600000006</v>
      </c>
      <c r="I130" s="38">
        <f t="shared" si="15"/>
        <v>20.318387760000007</v>
      </c>
      <c r="J130" s="2"/>
      <c r="K130" s="39" t="str">
        <f t="shared" si="27"/>
        <v>FALTA PREU</v>
      </c>
      <c r="L130" s="44">
        <f t="shared" si="24"/>
        <v>0.1</v>
      </c>
      <c r="M130" s="39" t="str">
        <f t="shared" si="28"/>
        <v>REVISAR PREU</v>
      </c>
      <c r="N130" s="40" t="str">
        <f t="shared" si="29"/>
        <v>REVISAR PREU</v>
      </c>
      <c r="O130" s="23"/>
    </row>
    <row r="131" spans="1:15" x14ac:dyDescent="0.3">
      <c r="A131" s="50">
        <v>101438</v>
      </c>
      <c r="B131" s="35" t="s">
        <v>141</v>
      </c>
      <c r="C131" s="42" t="s">
        <v>18</v>
      </c>
      <c r="D131" s="35">
        <v>2</v>
      </c>
      <c r="E131" s="65">
        <v>5.5390895999999996</v>
      </c>
      <c r="F131" s="37">
        <f t="shared" si="30"/>
        <v>11.078179199999999</v>
      </c>
      <c r="G131" s="55">
        <v>0.1</v>
      </c>
      <c r="H131" s="37">
        <f t="shared" si="14"/>
        <v>1.10781792</v>
      </c>
      <c r="I131" s="38">
        <f t="shared" si="15"/>
        <v>12.18599712</v>
      </c>
      <c r="J131" s="2"/>
      <c r="K131" s="39" t="str">
        <f t="shared" si="27"/>
        <v>FALTA PREU</v>
      </c>
      <c r="L131" s="44">
        <f t="shared" si="24"/>
        <v>0.1</v>
      </c>
      <c r="M131" s="39" t="str">
        <f t="shared" si="28"/>
        <v>REVISAR PREU</v>
      </c>
      <c r="N131" s="40" t="str">
        <f t="shared" si="29"/>
        <v>REVISAR PREU</v>
      </c>
      <c r="O131" s="23"/>
    </row>
    <row r="132" spans="1:15" x14ac:dyDescent="0.3">
      <c r="A132" s="50">
        <v>101482</v>
      </c>
      <c r="B132" s="35" t="s">
        <v>142</v>
      </c>
      <c r="C132" s="42" t="s">
        <v>18</v>
      </c>
      <c r="D132" s="35">
        <v>2</v>
      </c>
      <c r="E132" s="65">
        <v>7.4388600000000009</v>
      </c>
      <c r="F132" s="37">
        <f t="shared" si="30"/>
        <v>14.877720000000002</v>
      </c>
      <c r="G132" s="55">
        <v>0.1</v>
      </c>
      <c r="H132" s="37">
        <f t="shared" si="14"/>
        <v>1.4877720000000003</v>
      </c>
      <c r="I132" s="38">
        <f t="shared" si="15"/>
        <v>16.365492000000003</v>
      </c>
      <c r="J132" s="2"/>
      <c r="K132" s="39" t="str">
        <f t="shared" si="27"/>
        <v>FALTA PREU</v>
      </c>
      <c r="L132" s="44">
        <f t="shared" si="24"/>
        <v>0.1</v>
      </c>
      <c r="M132" s="39" t="str">
        <f t="shared" si="28"/>
        <v>REVISAR PREU</v>
      </c>
      <c r="N132" s="40" t="str">
        <f t="shared" si="29"/>
        <v>REVISAR PREU</v>
      </c>
      <c r="O132" s="23"/>
    </row>
    <row r="133" spans="1:15" x14ac:dyDescent="0.3">
      <c r="A133" s="50">
        <v>101486</v>
      </c>
      <c r="B133" s="35" t="s">
        <v>52</v>
      </c>
      <c r="C133" s="42" t="s">
        <v>18</v>
      </c>
      <c r="D133" s="35">
        <v>2</v>
      </c>
      <c r="E133" s="65">
        <v>5.4</v>
      </c>
      <c r="F133" s="37">
        <f t="shared" si="30"/>
        <v>10.8</v>
      </c>
      <c r="G133" s="55">
        <v>0.1</v>
      </c>
      <c r="H133" s="37">
        <f t="shared" si="14"/>
        <v>1.08</v>
      </c>
      <c r="I133" s="38">
        <f t="shared" si="15"/>
        <v>11.88</v>
      </c>
      <c r="J133" s="2"/>
      <c r="K133" s="39" t="str">
        <f t="shared" si="27"/>
        <v>FALTA PREU</v>
      </c>
      <c r="L133" s="44">
        <f t="shared" si="24"/>
        <v>0.1</v>
      </c>
      <c r="M133" s="39" t="str">
        <f t="shared" si="28"/>
        <v>REVISAR PREU</v>
      </c>
      <c r="N133" s="40" t="str">
        <f t="shared" si="29"/>
        <v>REVISAR PREU</v>
      </c>
      <c r="O133" s="23"/>
    </row>
    <row r="134" spans="1:15" x14ac:dyDescent="0.3">
      <c r="A134" s="50">
        <v>101517</v>
      </c>
      <c r="B134" s="35" t="s">
        <v>143</v>
      </c>
      <c r="C134" s="42" t="s">
        <v>18</v>
      </c>
      <c r="D134" s="35">
        <v>2</v>
      </c>
      <c r="E134" s="65">
        <v>11.444400000000002</v>
      </c>
      <c r="F134" s="37">
        <f t="shared" si="30"/>
        <v>22.888800000000003</v>
      </c>
      <c r="G134" s="55">
        <v>0.1</v>
      </c>
      <c r="H134" s="37">
        <f t="shared" si="14"/>
        <v>2.2888800000000002</v>
      </c>
      <c r="I134" s="38">
        <f t="shared" si="15"/>
        <v>25.177680000000002</v>
      </c>
      <c r="J134" s="2"/>
      <c r="K134" s="39" t="str">
        <f t="shared" si="27"/>
        <v>FALTA PREU</v>
      </c>
      <c r="L134" s="44">
        <f t="shared" si="24"/>
        <v>0.1</v>
      </c>
      <c r="M134" s="39" t="str">
        <f t="shared" si="28"/>
        <v>REVISAR PREU</v>
      </c>
      <c r="N134" s="40" t="str">
        <f t="shared" si="29"/>
        <v>REVISAR PREU</v>
      </c>
      <c r="O134" s="23"/>
    </row>
    <row r="135" spans="1:15" x14ac:dyDescent="0.3">
      <c r="A135" s="50">
        <v>101490</v>
      </c>
      <c r="B135" s="35" t="s">
        <v>144</v>
      </c>
      <c r="C135" s="42" t="s">
        <v>18</v>
      </c>
      <c r="D135" s="35">
        <v>2</v>
      </c>
      <c r="E135" s="65">
        <v>6.065532000000001</v>
      </c>
      <c r="F135" s="37">
        <f t="shared" si="30"/>
        <v>12.131064000000002</v>
      </c>
      <c r="G135" s="55">
        <v>0.1</v>
      </c>
      <c r="H135" s="37">
        <f t="shared" si="14"/>
        <v>1.2131064000000003</v>
      </c>
      <c r="I135" s="38">
        <f t="shared" si="15"/>
        <v>13.344170400000003</v>
      </c>
      <c r="J135" s="2"/>
      <c r="K135" s="39" t="str">
        <f t="shared" si="27"/>
        <v>FALTA PREU</v>
      </c>
      <c r="L135" s="44">
        <f t="shared" si="24"/>
        <v>0.1</v>
      </c>
      <c r="M135" s="39" t="str">
        <f t="shared" si="28"/>
        <v>REVISAR PREU</v>
      </c>
      <c r="N135" s="40" t="str">
        <f t="shared" si="29"/>
        <v>REVISAR PREU</v>
      </c>
      <c r="O135" s="23"/>
    </row>
    <row r="136" spans="1:15" x14ac:dyDescent="0.3">
      <c r="A136" s="50">
        <v>102665</v>
      </c>
      <c r="B136" s="35" t="s">
        <v>145</v>
      </c>
      <c r="C136" s="42" t="s">
        <v>18</v>
      </c>
      <c r="D136" s="35">
        <v>2</v>
      </c>
      <c r="E136" s="65">
        <v>6.2944200000000015</v>
      </c>
      <c r="F136" s="37">
        <f t="shared" si="30"/>
        <v>12.588840000000003</v>
      </c>
      <c r="G136" s="55">
        <v>0.1</v>
      </c>
      <c r="H136" s="37">
        <f t="shared" si="14"/>
        <v>1.2588840000000003</v>
      </c>
      <c r="I136" s="38">
        <f t="shared" si="15"/>
        <v>13.847724000000003</v>
      </c>
      <c r="J136" s="2"/>
      <c r="K136" s="39" t="str">
        <f t="shared" si="27"/>
        <v>FALTA PREU</v>
      </c>
      <c r="L136" s="44">
        <f t="shared" si="24"/>
        <v>0.1</v>
      </c>
      <c r="M136" s="39" t="str">
        <f t="shared" si="28"/>
        <v>REVISAR PREU</v>
      </c>
      <c r="N136" s="40" t="str">
        <f t="shared" si="29"/>
        <v>REVISAR PREU</v>
      </c>
      <c r="O136" s="23"/>
    </row>
    <row r="137" spans="1:15" x14ac:dyDescent="0.3">
      <c r="A137" s="50">
        <v>101520</v>
      </c>
      <c r="B137" s="35" t="s">
        <v>146</v>
      </c>
      <c r="C137" s="42" t="s">
        <v>18</v>
      </c>
      <c r="D137" s="35">
        <v>2</v>
      </c>
      <c r="E137" s="65">
        <v>7.7821920000000011</v>
      </c>
      <c r="F137" s="37">
        <f t="shared" si="30"/>
        <v>15.564384000000002</v>
      </c>
      <c r="G137" s="55">
        <v>0.1</v>
      </c>
      <c r="H137" s="37">
        <f t="shared" si="14"/>
        <v>1.5564384000000002</v>
      </c>
      <c r="I137" s="38">
        <f t="shared" si="15"/>
        <v>17.120822400000002</v>
      </c>
      <c r="J137" s="2"/>
      <c r="K137" s="39" t="str">
        <f t="shared" si="27"/>
        <v>FALTA PREU</v>
      </c>
      <c r="L137" s="44">
        <f t="shared" si="24"/>
        <v>0.1</v>
      </c>
      <c r="M137" s="39" t="str">
        <f t="shared" si="28"/>
        <v>REVISAR PREU</v>
      </c>
      <c r="N137" s="40" t="str">
        <f t="shared" si="29"/>
        <v>REVISAR PREU</v>
      </c>
      <c r="O137" s="23"/>
    </row>
    <row r="138" spans="1:15" x14ac:dyDescent="0.3">
      <c r="A138" s="50">
        <v>101519</v>
      </c>
      <c r="B138" s="35" t="s">
        <v>147</v>
      </c>
      <c r="C138" s="42" t="s">
        <v>18</v>
      </c>
      <c r="D138" s="35">
        <v>2</v>
      </c>
      <c r="E138" s="65">
        <v>6.15</v>
      </c>
      <c r="F138" s="37">
        <f t="shared" si="30"/>
        <v>12.3</v>
      </c>
      <c r="G138" s="55">
        <v>0.1</v>
      </c>
      <c r="H138" s="37">
        <f t="shared" si="14"/>
        <v>1.2300000000000002</v>
      </c>
      <c r="I138" s="38">
        <f t="shared" si="15"/>
        <v>13.530000000000001</v>
      </c>
      <c r="J138" s="2"/>
      <c r="K138" s="39" t="str">
        <f t="shared" si="27"/>
        <v>FALTA PREU</v>
      </c>
      <c r="L138" s="44">
        <f t="shared" si="24"/>
        <v>0.1</v>
      </c>
      <c r="M138" s="39" t="str">
        <f t="shared" si="28"/>
        <v>REVISAR PREU</v>
      </c>
      <c r="N138" s="40" t="str">
        <f t="shared" si="29"/>
        <v>REVISAR PREU</v>
      </c>
      <c r="O138" s="23"/>
    </row>
    <row r="139" spans="1:15" x14ac:dyDescent="0.3">
      <c r="A139" s="50">
        <v>101580</v>
      </c>
      <c r="B139" s="35" t="s">
        <v>148</v>
      </c>
      <c r="C139" s="42" t="s">
        <v>18</v>
      </c>
      <c r="D139" s="35">
        <v>2</v>
      </c>
      <c r="E139" s="65">
        <v>4.5777600000000005</v>
      </c>
      <c r="F139" s="37">
        <f t="shared" si="30"/>
        <v>9.155520000000001</v>
      </c>
      <c r="G139" s="55">
        <v>0.1</v>
      </c>
      <c r="H139" s="37">
        <f t="shared" si="14"/>
        <v>0.91555200000000014</v>
      </c>
      <c r="I139" s="38">
        <f t="shared" si="15"/>
        <v>10.071072000000001</v>
      </c>
      <c r="J139" s="2"/>
      <c r="K139" s="39" t="str">
        <f t="shared" si="27"/>
        <v>FALTA PREU</v>
      </c>
      <c r="L139" s="44">
        <f t="shared" si="24"/>
        <v>0.1</v>
      </c>
      <c r="M139" s="39" t="str">
        <f t="shared" si="28"/>
        <v>REVISAR PREU</v>
      </c>
      <c r="N139" s="40" t="str">
        <f t="shared" si="29"/>
        <v>REVISAR PREU</v>
      </c>
      <c r="O139" s="23"/>
    </row>
    <row r="140" spans="1:15" x14ac:dyDescent="0.3">
      <c r="A140" s="50">
        <v>101537</v>
      </c>
      <c r="B140" s="35" t="s">
        <v>54</v>
      </c>
      <c r="C140" s="42" t="s">
        <v>18</v>
      </c>
      <c r="D140" s="35">
        <v>2</v>
      </c>
      <c r="E140" s="65">
        <v>6.3</v>
      </c>
      <c r="F140" s="37">
        <f t="shared" si="30"/>
        <v>12.6</v>
      </c>
      <c r="G140" s="55">
        <v>0.1</v>
      </c>
      <c r="H140" s="37">
        <f t="shared" ref="H140:H148" si="31">F140*G140</f>
        <v>1.26</v>
      </c>
      <c r="I140" s="38">
        <f t="shared" ref="I140:I148" si="32">H140+F140</f>
        <v>13.86</v>
      </c>
      <c r="J140" s="2"/>
      <c r="K140" s="39" t="str">
        <f t="shared" si="27"/>
        <v>FALTA PREU</v>
      </c>
      <c r="L140" s="44">
        <f t="shared" si="24"/>
        <v>0.1</v>
      </c>
      <c r="M140" s="39" t="str">
        <f t="shared" si="28"/>
        <v>REVISAR PREU</v>
      </c>
      <c r="N140" s="40" t="str">
        <f t="shared" si="29"/>
        <v>REVISAR PREU</v>
      </c>
      <c r="O140" s="23"/>
    </row>
    <row r="141" spans="1:15" x14ac:dyDescent="0.3">
      <c r="A141" s="50">
        <v>101462</v>
      </c>
      <c r="B141" s="35" t="s">
        <v>149</v>
      </c>
      <c r="C141" s="42" t="s">
        <v>18</v>
      </c>
      <c r="D141" s="35">
        <v>2</v>
      </c>
      <c r="E141" s="65">
        <v>8.3544119999999999</v>
      </c>
      <c r="F141" s="37">
        <f t="shared" si="30"/>
        <v>16.708824</v>
      </c>
      <c r="G141" s="55">
        <v>0.1</v>
      </c>
      <c r="H141" s="37">
        <f t="shared" si="31"/>
        <v>1.6708824</v>
      </c>
      <c r="I141" s="38">
        <f t="shared" si="32"/>
        <v>18.3797064</v>
      </c>
      <c r="J141" s="2"/>
      <c r="K141" s="39" t="str">
        <f t="shared" si="27"/>
        <v>FALTA PREU</v>
      </c>
      <c r="L141" s="44">
        <f t="shared" si="24"/>
        <v>0.1</v>
      </c>
      <c r="M141" s="39" t="str">
        <f t="shared" si="28"/>
        <v>REVISAR PREU</v>
      </c>
      <c r="N141" s="40" t="str">
        <f t="shared" si="29"/>
        <v>REVISAR PREU</v>
      </c>
      <c r="O141" s="23"/>
    </row>
    <row r="142" spans="1:15" x14ac:dyDescent="0.3">
      <c r="A142" s="50">
        <v>101501</v>
      </c>
      <c r="B142" s="35" t="s">
        <v>150</v>
      </c>
      <c r="C142" s="42" t="s">
        <v>18</v>
      </c>
      <c r="D142" s="35">
        <v>2</v>
      </c>
      <c r="E142" s="65">
        <v>6.4088639999999995</v>
      </c>
      <c r="F142" s="37">
        <f t="shared" si="30"/>
        <v>12.817727999999999</v>
      </c>
      <c r="G142" s="55">
        <v>0.1</v>
      </c>
      <c r="H142" s="37">
        <f t="shared" si="31"/>
        <v>1.2817727999999999</v>
      </c>
      <c r="I142" s="38">
        <f t="shared" si="32"/>
        <v>14.0995008</v>
      </c>
      <c r="J142" s="2"/>
      <c r="K142" s="39" t="str">
        <f t="shared" si="27"/>
        <v>FALTA PREU</v>
      </c>
      <c r="L142" s="44">
        <f t="shared" si="24"/>
        <v>0.1</v>
      </c>
      <c r="M142" s="39" t="str">
        <f t="shared" si="28"/>
        <v>REVISAR PREU</v>
      </c>
      <c r="N142" s="40" t="str">
        <f t="shared" si="29"/>
        <v>REVISAR PREU</v>
      </c>
      <c r="O142" s="23"/>
    </row>
    <row r="143" spans="1:15" x14ac:dyDescent="0.3">
      <c r="A143" s="50">
        <v>101451</v>
      </c>
      <c r="B143" s="35" t="s">
        <v>67</v>
      </c>
      <c r="C143" s="42" t="s">
        <v>18</v>
      </c>
      <c r="D143" s="35">
        <v>2</v>
      </c>
      <c r="E143" s="65">
        <v>4.22</v>
      </c>
      <c r="F143" s="37">
        <f t="shared" si="30"/>
        <v>8.44</v>
      </c>
      <c r="G143" s="55">
        <v>0.1</v>
      </c>
      <c r="H143" s="37">
        <f t="shared" si="31"/>
        <v>0.84399999999999997</v>
      </c>
      <c r="I143" s="38">
        <f t="shared" si="32"/>
        <v>9.2839999999999989</v>
      </c>
      <c r="J143" s="2"/>
      <c r="K143" s="39" t="str">
        <f t="shared" si="27"/>
        <v>FALTA PREU</v>
      </c>
      <c r="L143" s="44">
        <f t="shared" si="24"/>
        <v>0.1</v>
      </c>
      <c r="M143" s="39" t="str">
        <f t="shared" si="28"/>
        <v>REVISAR PREU</v>
      </c>
      <c r="N143" s="40" t="str">
        <f t="shared" si="29"/>
        <v>REVISAR PREU</v>
      </c>
      <c r="O143" s="23"/>
    </row>
    <row r="144" spans="1:15" x14ac:dyDescent="0.3">
      <c r="A144" s="50">
        <v>101527</v>
      </c>
      <c r="B144" s="35" t="s">
        <v>151</v>
      </c>
      <c r="C144" s="42" t="s">
        <v>18</v>
      </c>
      <c r="D144" s="35">
        <v>2</v>
      </c>
      <c r="E144" s="65">
        <v>10.29996</v>
      </c>
      <c r="F144" s="37">
        <f t="shared" si="30"/>
        <v>20.599920000000001</v>
      </c>
      <c r="G144" s="55">
        <v>0.1</v>
      </c>
      <c r="H144" s="37">
        <f t="shared" si="31"/>
        <v>2.0599920000000003</v>
      </c>
      <c r="I144" s="38">
        <f t="shared" si="32"/>
        <v>22.659912000000002</v>
      </c>
      <c r="J144" s="2"/>
      <c r="K144" s="39" t="str">
        <f t="shared" si="27"/>
        <v>FALTA PREU</v>
      </c>
      <c r="L144" s="44">
        <f t="shared" si="24"/>
        <v>0.1</v>
      </c>
      <c r="M144" s="39" t="str">
        <f t="shared" si="28"/>
        <v>REVISAR PREU</v>
      </c>
      <c r="N144" s="40" t="str">
        <f t="shared" si="29"/>
        <v>REVISAR PREU</v>
      </c>
      <c r="O144" s="23"/>
    </row>
    <row r="145" spans="1:15" x14ac:dyDescent="0.3">
      <c r="A145" s="50">
        <v>103393</v>
      </c>
      <c r="B145" s="35" t="s">
        <v>152</v>
      </c>
      <c r="C145" s="42" t="s">
        <v>18</v>
      </c>
      <c r="D145" s="35">
        <v>2</v>
      </c>
      <c r="E145" s="65">
        <v>5.0309582400000012</v>
      </c>
      <c r="F145" s="37">
        <f t="shared" si="30"/>
        <v>10.061916480000002</v>
      </c>
      <c r="G145" s="55">
        <v>0.1</v>
      </c>
      <c r="H145" s="37">
        <f t="shared" si="31"/>
        <v>1.0061916480000004</v>
      </c>
      <c r="I145" s="38">
        <f t="shared" si="32"/>
        <v>11.068108128000002</v>
      </c>
      <c r="J145" s="2"/>
      <c r="K145" s="39" t="str">
        <f t="shared" si="27"/>
        <v>FALTA PREU</v>
      </c>
      <c r="L145" s="44">
        <f t="shared" si="24"/>
        <v>0.1</v>
      </c>
      <c r="M145" s="39" t="str">
        <f t="shared" si="28"/>
        <v>REVISAR PREU</v>
      </c>
      <c r="N145" s="40" t="str">
        <f t="shared" si="29"/>
        <v>REVISAR PREU</v>
      </c>
      <c r="O145" s="23"/>
    </row>
    <row r="146" spans="1:15" x14ac:dyDescent="0.3">
      <c r="A146" s="50">
        <v>101512</v>
      </c>
      <c r="B146" s="35" t="s">
        <v>153</v>
      </c>
      <c r="C146" s="42" t="s">
        <v>18</v>
      </c>
      <c r="D146" s="35">
        <v>2</v>
      </c>
      <c r="E146" s="65">
        <v>9.155520000000001</v>
      </c>
      <c r="F146" s="37">
        <f t="shared" si="30"/>
        <v>18.311040000000002</v>
      </c>
      <c r="G146" s="55">
        <v>0.1</v>
      </c>
      <c r="H146" s="37">
        <f t="shared" si="31"/>
        <v>1.8311040000000003</v>
      </c>
      <c r="I146" s="38">
        <f t="shared" si="32"/>
        <v>20.142144000000002</v>
      </c>
      <c r="J146" s="2"/>
      <c r="K146" s="39" t="str">
        <f t="shared" si="27"/>
        <v>FALTA PREU</v>
      </c>
      <c r="L146" s="44">
        <f t="shared" si="24"/>
        <v>0.1</v>
      </c>
      <c r="M146" s="39" t="str">
        <f t="shared" si="28"/>
        <v>REVISAR PREU</v>
      </c>
      <c r="N146" s="40" t="str">
        <f t="shared" si="29"/>
        <v>REVISAR PREU</v>
      </c>
      <c r="O146" s="23"/>
    </row>
    <row r="147" spans="1:15" x14ac:dyDescent="0.3">
      <c r="A147" s="50">
        <v>101487</v>
      </c>
      <c r="B147" s="35" t="s">
        <v>154</v>
      </c>
      <c r="C147" s="42" t="s">
        <v>18</v>
      </c>
      <c r="D147" s="35">
        <v>2</v>
      </c>
      <c r="E147" s="65">
        <v>8.0110800000000015</v>
      </c>
      <c r="F147" s="37">
        <f t="shared" si="30"/>
        <v>16.022160000000003</v>
      </c>
      <c r="G147" s="55">
        <v>0.1</v>
      </c>
      <c r="H147" s="37">
        <f t="shared" si="31"/>
        <v>1.6022160000000003</v>
      </c>
      <c r="I147" s="38">
        <f t="shared" si="32"/>
        <v>17.624376000000005</v>
      </c>
      <c r="J147" s="2"/>
      <c r="K147" s="39" t="str">
        <f t="shared" si="27"/>
        <v>FALTA PREU</v>
      </c>
      <c r="L147" s="44">
        <f t="shared" si="24"/>
        <v>0.1</v>
      </c>
      <c r="M147" s="39" t="str">
        <f t="shared" si="28"/>
        <v>REVISAR PREU</v>
      </c>
      <c r="N147" s="40" t="str">
        <f t="shared" si="29"/>
        <v>REVISAR PREU</v>
      </c>
      <c r="O147" s="23"/>
    </row>
    <row r="148" spans="1:15" x14ac:dyDescent="0.3">
      <c r="A148" s="50">
        <v>102614</v>
      </c>
      <c r="B148" s="35" t="s">
        <v>155</v>
      </c>
      <c r="C148" s="42" t="s">
        <v>18</v>
      </c>
      <c r="D148" s="35">
        <v>2</v>
      </c>
      <c r="E148" s="65">
        <v>3.6278748000000007</v>
      </c>
      <c r="F148" s="37">
        <f t="shared" si="30"/>
        <v>7.2557496000000015</v>
      </c>
      <c r="G148" s="55">
        <v>0.1</v>
      </c>
      <c r="H148" s="37">
        <f t="shared" si="31"/>
        <v>0.72557496000000021</v>
      </c>
      <c r="I148" s="38">
        <f t="shared" si="32"/>
        <v>7.9813245600000018</v>
      </c>
      <c r="J148" s="2"/>
      <c r="K148" s="39" t="str">
        <f t="shared" si="27"/>
        <v>FALTA PREU</v>
      </c>
      <c r="L148" s="44">
        <f t="shared" si="24"/>
        <v>0.1</v>
      </c>
      <c r="M148" s="39" t="str">
        <f t="shared" si="28"/>
        <v>REVISAR PREU</v>
      </c>
      <c r="N148" s="40" t="str">
        <f t="shared" si="29"/>
        <v>REVISAR PREU</v>
      </c>
      <c r="O148" s="23"/>
    </row>
    <row r="149" spans="1:15" x14ac:dyDescent="0.3">
      <c r="A149" s="50">
        <v>102643</v>
      </c>
      <c r="B149" s="35" t="s">
        <v>156</v>
      </c>
      <c r="C149" s="42" t="s">
        <v>18</v>
      </c>
      <c r="D149" s="35">
        <v>2</v>
      </c>
      <c r="E149" s="65">
        <v>3.5237307600000007</v>
      </c>
      <c r="F149" s="37">
        <f t="shared" ref="F149:F157" si="33">+D149*E149</f>
        <v>7.0474615200000015</v>
      </c>
      <c r="G149" s="55">
        <v>0.1</v>
      </c>
      <c r="H149" s="37">
        <f t="shared" ref="H149:H151" si="34">F149*G149</f>
        <v>0.70474615200000024</v>
      </c>
      <c r="I149" s="38">
        <f t="shared" ref="I149:I151" si="35">H149+F149</f>
        <v>7.7522076720000017</v>
      </c>
      <c r="J149" s="2"/>
      <c r="K149" s="39" t="str">
        <f t="shared" ref="K149:K151" si="36">IF(J149&gt;E149,"PREU SUPERIOR AL DEMANAT",IF(J149=0,"FALTA PREU",IF(J149="","FALTA PREU",ROUND(J149*D149,2))))</f>
        <v>FALTA PREU</v>
      </c>
      <c r="L149" s="44">
        <f t="shared" ref="L149:L151" si="37">G149</f>
        <v>0.1</v>
      </c>
      <c r="M149" s="39" t="str">
        <f t="shared" ref="M149:M151" si="38">IFERROR(K149*L149,"REVISAR PREU")</f>
        <v>REVISAR PREU</v>
      </c>
      <c r="N149" s="40" t="str">
        <f t="shared" ref="N149:N151" si="39">IFERROR(M149+K149,"REVISAR PREU")</f>
        <v>REVISAR PREU</v>
      </c>
      <c r="O149" s="23"/>
    </row>
    <row r="150" spans="1:15" x14ac:dyDescent="0.3">
      <c r="A150" s="50">
        <v>101443</v>
      </c>
      <c r="B150" s="35" t="s">
        <v>157</v>
      </c>
      <c r="C150" s="42" t="s">
        <v>18</v>
      </c>
      <c r="D150" s="35">
        <v>2</v>
      </c>
      <c r="E150" s="65">
        <v>6.8666400000000003</v>
      </c>
      <c r="F150" s="37">
        <f t="shared" si="33"/>
        <v>13.733280000000001</v>
      </c>
      <c r="G150" s="55">
        <v>0.1</v>
      </c>
      <c r="H150" s="37">
        <f t="shared" si="34"/>
        <v>1.3733280000000001</v>
      </c>
      <c r="I150" s="38">
        <f t="shared" si="35"/>
        <v>15.106608000000001</v>
      </c>
      <c r="J150" s="2"/>
      <c r="K150" s="39" t="str">
        <f t="shared" si="36"/>
        <v>FALTA PREU</v>
      </c>
      <c r="L150" s="44">
        <f t="shared" si="37"/>
        <v>0.1</v>
      </c>
      <c r="M150" s="39" t="str">
        <f t="shared" si="38"/>
        <v>REVISAR PREU</v>
      </c>
      <c r="N150" s="40" t="str">
        <f t="shared" si="39"/>
        <v>REVISAR PREU</v>
      </c>
      <c r="O150" s="23"/>
    </row>
    <row r="151" spans="1:15" x14ac:dyDescent="0.3">
      <c r="A151" s="50">
        <v>101535</v>
      </c>
      <c r="B151" s="35" t="s">
        <v>158</v>
      </c>
      <c r="C151" s="42" t="s">
        <v>18</v>
      </c>
      <c r="D151" s="35">
        <v>2</v>
      </c>
      <c r="E151" s="65">
        <v>7.4503044000000012</v>
      </c>
      <c r="F151" s="37">
        <f t="shared" si="33"/>
        <v>14.900608800000002</v>
      </c>
      <c r="G151" s="55">
        <v>0.1</v>
      </c>
      <c r="H151" s="37">
        <f t="shared" si="34"/>
        <v>1.4900608800000004</v>
      </c>
      <c r="I151" s="38">
        <f t="shared" si="35"/>
        <v>16.390669680000002</v>
      </c>
      <c r="J151" s="2"/>
      <c r="K151" s="39" t="str">
        <f t="shared" si="36"/>
        <v>FALTA PREU</v>
      </c>
      <c r="L151" s="44">
        <f t="shared" si="37"/>
        <v>0.1</v>
      </c>
      <c r="M151" s="39" t="str">
        <f t="shared" si="38"/>
        <v>REVISAR PREU</v>
      </c>
      <c r="N151" s="40" t="str">
        <f t="shared" si="39"/>
        <v>REVISAR PREU</v>
      </c>
      <c r="O151" s="23"/>
    </row>
    <row r="152" spans="1:15" x14ac:dyDescent="0.3">
      <c r="A152" s="50">
        <v>101444</v>
      </c>
      <c r="B152" s="35" t="s">
        <v>159</v>
      </c>
      <c r="C152" s="42" t="s">
        <v>18</v>
      </c>
      <c r="D152" s="35">
        <v>2</v>
      </c>
      <c r="E152" s="65">
        <v>4.0055400000000008</v>
      </c>
      <c r="F152" s="37">
        <f t="shared" si="33"/>
        <v>8.0110800000000015</v>
      </c>
      <c r="G152" s="55">
        <v>0.1</v>
      </c>
      <c r="H152" s="37">
        <f t="shared" ref="H152:H157" si="40">F152*G152</f>
        <v>0.80110800000000015</v>
      </c>
      <c r="I152" s="38">
        <f t="shared" ref="I152:I157" si="41">H152+F152</f>
        <v>8.8121880000000026</v>
      </c>
      <c r="J152" s="2"/>
      <c r="K152" s="39" t="str">
        <f t="shared" ref="K152:K157" si="42">IF(J152&gt;E152,"PREU SUPERIOR AL DEMANAT",IF(J152=0,"FALTA PREU",IF(J152="","FALTA PREU",ROUND(J152*D152,2))))</f>
        <v>FALTA PREU</v>
      </c>
      <c r="L152" s="44">
        <f t="shared" ref="L152:L157" si="43">G152</f>
        <v>0.1</v>
      </c>
      <c r="M152" s="39" t="str">
        <f t="shared" ref="M152:M157" si="44">IFERROR(K152*L152,"REVISAR PREU")</f>
        <v>REVISAR PREU</v>
      </c>
      <c r="N152" s="40" t="str">
        <f t="shared" ref="N152:N157" si="45">IFERROR(M152+K152,"REVISAR PREU")</f>
        <v>REVISAR PREU</v>
      </c>
      <c r="O152" s="23"/>
    </row>
    <row r="153" spans="1:15" x14ac:dyDescent="0.3">
      <c r="A153" s="50">
        <v>101515</v>
      </c>
      <c r="B153" s="35" t="s">
        <v>61</v>
      </c>
      <c r="C153" s="42" t="s">
        <v>18</v>
      </c>
      <c r="D153" s="35">
        <v>2</v>
      </c>
      <c r="E153" s="65">
        <v>3.95</v>
      </c>
      <c r="F153" s="37">
        <f t="shared" si="33"/>
        <v>7.9</v>
      </c>
      <c r="G153" s="55">
        <v>0.1</v>
      </c>
      <c r="H153" s="37">
        <f t="shared" si="40"/>
        <v>0.79</v>
      </c>
      <c r="I153" s="38">
        <f t="shared" si="41"/>
        <v>8.6900000000000013</v>
      </c>
      <c r="J153" s="2"/>
      <c r="K153" s="39" t="str">
        <f t="shared" si="42"/>
        <v>FALTA PREU</v>
      </c>
      <c r="L153" s="44">
        <f t="shared" si="43"/>
        <v>0.1</v>
      </c>
      <c r="M153" s="39" t="str">
        <f t="shared" si="44"/>
        <v>REVISAR PREU</v>
      </c>
      <c r="N153" s="40" t="str">
        <f t="shared" si="45"/>
        <v>REVISAR PREU</v>
      </c>
      <c r="O153" s="23"/>
    </row>
    <row r="154" spans="1:15" x14ac:dyDescent="0.3">
      <c r="A154" s="50">
        <v>102616</v>
      </c>
      <c r="B154" s="35" t="s">
        <v>160</v>
      </c>
      <c r="C154" s="42" t="s">
        <v>18</v>
      </c>
      <c r="D154" s="35">
        <v>2</v>
      </c>
      <c r="E154" s="65">
        <v>1.7933374799999999</v>
      </c>
      <c r="F154" s="37">
        <f t="shared" si="33"/>
        <v>3.5866749599999999</v>
      </c>
      <c r="G154" s="55">
        <v>0.1</v>
      </c>
      <c r="H154" s="37">
        <f t="shared" si="40"/>
        <v>0.35866749600000003</v>
      </c>
      <c r="I154" s="38">
        <f t="shared" si="41"/>
        <v>3.9453424559999997</v>
      </c>
      <c r="J154" s="2"/>
      <c r="K154" s="39" t="str">
        <f t="shared" si="42"/>
        <v>FALTA PREU</v>
      </c>
      <c r="L154" s="44">
        <f t="shared" si="43"/>
        <v>0.1</v>
      </c>
      <c r="M154" s="39" t="str">
        <f t="shared" si="44"/>
        <v>REVISAR PREU</v>
      </c>
      <c r="N154" s="40" t="str">
        <f t="shared" si="45"/>
        <v>REVISAR PREU</v>
      </c>
      <c r="O154" s="23"/>
    </row>
    <row r="155" spans="1:15" x14ac:dyDescent="0.3">
      <c r="A155" s="50">
        <v>101507</v>
      </c>
      <c r="B155" s="35" t="s">
        <v>161</v>
      </c>
      <c r="C155" s="42" t="s">
        <v>18</v>
      </c>
      <c r="D155" s="35">
        <v>2</v>
      </c>
      <c r="E155" s="65">
        <v>9.155520000000001</v>
      </c>
      <c r="F155" s="37">
        <f t="shared" si="33"/>
        <v>18.311040000000002</v>
      </c>
      <c r="G155" s="55">
        <v>0.1</v>
      </c>
      <c r="H155" s="37">
        <f t="shared" si="40"/>
        <v>1.8311040000000003</v>
      </c>
      <c r="I155" s="38">
        <f t="shared" si="41"/>
        <v>20.142144000000002</v>
      </c>
      <c r="J155" s="2"/>
      <c r="K155" s="39" t="str">
        <f t="shared" si="42"/>
        <v>FALTA PREU</v>
      </c>
      <c r="L155" s="44">
        <f t="shared" si="43"/>
        <v>0.1</v>
      </c>
      <c r="M155" s="39" t="str">
        <f t="shared" si="44"/>
        <v>REVISAR PREU</v>
      </c>
      <c r="N155" s="40" t="str">
        <f t="shared" si="45"/>
        <v>REVISAR PREU</v>
      </c>
      <c r="O155" s="23"/>
    </row>
    <row r="156" spans="1:15" x14ac:dyDescent="0.3">
      <c r="A156" s="50" t="s">
        <v>25</v>
      </c>
      <c r="B156" s="35" t="s">
        <v>78</v>
      </c>
      <c r="C156" s="42" t="s">
        <v>18</v>
      </c>
      <c r="D156" s="35">
        <v>2</v>
      </c>
      <c r="E156" s="65">
        <v>3.3</v>
      </c>
      <c r="F156" s="37">
        <f t="shared" si="33"/>
        <v>6.6</v>
      </c>
      <c r="G156" s="55">
        <v>0.04</v>
      </c>
      <c r="H156" s="37">
        <f t="shared" si="40"/>
        <v>0.26400000000000001</v>
      </c>
      <c r="I156" s="38">
        <f t="shared" si="41"/>
        <v>6.8639999999999999</v>
      </c>
      <c r="J156" s="2"/>
      <c r="K156" s="39" t="str">
        <f t="shared" si="42"/>
        <v>FALTA PREU</v>
      </c>
      <c r="L156" s="44">
        <f t="shared" si="43"/>
        <v>0.04</v>
      </c>
      <c r="M156" s="39" t="str">
        <f t="shared" si="44"/>
        <v>REVISAR PREU</v>
      </c>
      <c r="N156" s="40" t="str">
        <f t="shared" si="45"/>
        <v>REVISAR PREU</v>
      </c>
      <c r="O156" s="23"/>
    </row>
    <row r="157" spans="1:15" ht="15" thickBot="1" x14ac:dyDescent="0.35">
      <c r="A157" s="50" t="s">
        <v>21</v>
      </c>
      <c r="B157" s="35" t="s">
        <v>22</v>
      </c>
      <c r="C157" s="42" t="s">
        <v>18</v>
      </c>
      <c r="D157" s="35">
        <v>2</v>
      </c>
      <c r="E157" s="65">
        <v>7.78</v>
      </c>
      <c r="F157" s="37">
        <f t="shared" si="33"/>
        <v>15.56</v>
      </c>
      <c r="G157" s="55">
        <v>0.1</v>
      </c>
      <c r="H157" s="37">
        <f t="shared" si="40"/>
        <v>1.556</v>
      </c>
      <c r="I157" s="38">
        <f t="shared" si="41"/>
        <v>17.116</v>
      </c>
      <c r="J157" s="2"/>
      <c r="K157" s="39" t="str">
        <f t="shared" si="42"/>
        <v>FALTA PREU</v>
      </c>
      <c r="L157" s="44">
        <f t="shared" si="43"/>
        <v>0.1</v>
      </c>
      <c r="M157" s="39" t="str">
        <f t="shared" si="44"/>
        <v>REVISAR PREU</v>
      </c>
      <c r="N157" s="40" t="str">
        <f t="shared" si="45"/>
        <v>REVISAR PREU</v>
      </c>
      <c r="O157" s="23"/>
    </row>
    <row r="158" spans="1:15" ht="15" thickBot="1" x14ac:dyDescent="0.35">
      <c r="A158" s="67" t="str">
        <f>B4</f>
        <v>Sant Joan de les Abadesses</v>
      </c>
      <c r="B158" s="68"/>
      <c r="C158" s="68"/>
      <c r="D158" s="68"/>
      <c r="E158" s="69"/>
      <c r="F158" s="51">
        <f>SUM(F41:F157)</f>
        <v>9610.9329304000166</v>
      </c>
      <c r="G158" s="51"/>
      <c r="H158" s="51">
        <f>SUM(H41:H157)</f>
        <v>813.69729303999986</v>
      </c>
      <c r="I158" s="51">
        <f>SUM(I41:I157)</f>
        <v>10424.630223439992</v>
      </c>
      <c r="J158" s="46"/>
      <c r="K158" s="58">
        <f>SUM(K41:K157)</f>
        <v>0</v>
      </c>
      <c r="L158" s="59"/>
      <c r="M158" s="58">
        <f>SUM(M41:M157)</f>
        <v>0</v>
      </c>
      <c r="N158" s="58">
        <f>SUM(N41:N157)</f>
        <v>0</v>
      </c>
    </row>
    <row r="159" spans="1:15" ht="15" customHeight="1" thickBot="1" x14ac:dyDescent="0.35">
      <c r="A159" s="70" t="s">
        <v>76</v>
      </c>
      <c r="B159" s="71"/>
      <c r="C159" s="71"/>
      <c r="D159" s="71"/>
      <c r="E159" s="72"/>
      <c r="F159" s="56">
        <f>F158+F39</f>
        <v>21283.624130400014</v>
      </c>
      <c r="G159" s="56"/>
      <c r="H159" s="56">
        <f>H158+H39</f>
        <v>1980.9664130399997</v>
      </c>
      <c r="I159" s="56">
        <f>I158+I39</f>
        <v>23264.59054343999</v>
      </c>
      <c r="J159" s="57"/>
      <c r="K159" s="57">
        <f>K158+K39</f>
        <v>0</v>
      </c>
      <c r="L159" s="56"/>
      <c r="M159" s="57">
        <f>M158+M39</f>
        <v>0</v>
      </c>
      <c r="N159" s="57">
        <f>N158+N39</f>
        <v>0</v>
      </c>
    </row>
    <row r="160" spans="1:15" x14ac:dyDescent="0.3">
      <c r="E160" s="8"/>
      <c r="F160" s="23"/>
      <c r="G160" s="9"/>
      <c r="H160" s="23"/>
      <c r="I160" s="23"/>
    </row>
    <row r="161" spans="5:9" x14ac:dyDescent="0.3">
      <c r="E161" s="8"/>
      <c r="F161" s="23"/>
      <c r="G161" s="9"/>
      <c r="H161" s="23"/>
      <c r="I161" s="23"/>
    </row>
    <row r="162" spans="5:9" x14ac:dyDescent="0.3">
      <c r="E162" s="8"/>
      <c r="F162" s="23"/>
      <c r="G162" s="9"/>
      <c r="H162" s="23"/>
      <c r="I162" s="23"/>
    </row>
    <row r="163" spans="5:9" x14ac:dyDescent="0.3">
      <c r="E163" s="8"/>
      <c r="F163" s="23"/>
      <c r="G163" s="9"/>
      <c r="H163" s="23"/>
      <c r="I163" s="23"/>
    </row>
    <row r="164" spans="5:9" x14ac:dyDescent="0.3">
      <c r="E164" s="8"/>
      <c r="F164" s="23"/>
      <c r="G164" s="9"/>
      <c r="H164" s="23"/>
      <c r="I164" s="23"/>
    </row>
    <row r="165" spans="5:9" x14ac:dyDescent="0.3">
      <c r="E165" s="8"/>
      <c r="F165" s="23"/>
      <c r="G165" s="9"/>
      <c r="H165" s="23"/>
      <c r="I165" s="23"/>
    </row>
    <row r="166" spans="5:9" x14ac:dyDescent="0.3">
      <c r="E166" s="8"/>
      <c r="F166" s="23"/>
      <c r="G166" s="9"/>
      <c r="H166" s="23"/>
      <c r="I166" s="23"/>
    </row>
    <row r="167" spans="5:9" x14ac:dyDescent="0.3">
      <c r="E167" s="8"/>
      <c r="F167" s="23"/>
      <c r="G167" s="9"/>
      <c r="H167" s="23"/>
      <c r="I167" s="23"/>
    </row>
    <row r="168" spans="5:9" x14ac:dyDescent="0.3">
      <c r="E168" s="8"/>
      <c r="F168" s="23"/>
      <c r="G168" s="9"/>
      <c r="H168" s="23"/>
      <c r="I168" s="23"/>
    </row>
    <row r="169" spans="5:9" x14ac:dyDescent="0.3">
      <c r="E169" s="8"/>
      <c r="F169" s="23"/>
      <c r="G169" s="9"/>
      <c r="H169" s="23"/>
      <c r="I169" s="23"/>
    </row>
    <row r="170" spans="5:9" x14ac:dyDescent="0.3">
      <c r="E170" s="8"/>
      <c r="F170" s="23"/>
      <c r="G170" s="9"/>
      <c r="H170" s="23"/>
      <c r="I170" s="23"/>
    </row>
    <row r="171" spans="5:9" x14ac:dyDescent="0.3">
      <c r="E171" s="8"/>
      <c r="F171" s="23"/>
      <c r="G171" s="9"/>
      <c r="H171" s="23"/>
      <c r="I171" s="23"/>
    </row>
    <row r="172" spans="5:9" x14ac:dyDescent="0.3">
      <c r="E172" s="8"/>
      <c r="F172" s="23"/>
      <c r="G172" s="9"/>
      <c r="H172" s="23"/>
      <c r="I172" s="23"/>
    </row>
    <row r="173" spans="5:9" x14ac:dyDescent="0.3">
      <c r="E173" s="8"/>
      <c r="F173" s="23"/>
      <c r="G173" s="9"/>
      <c r="H173" s="23"/>
      <c r="I173" s="23"/>
    </row>
    <row r="174" spans="5:9" x14ac:dyDescent="0.3">
      <c r="E174" s="8"/>
      <c r="F174" s="23"/>
      <c r="G174" s="9"/>
      <c r="H174" s="23"/>
      <c r="I174" s="23"/>
    </row>
    <row r="175" spans="5:9" x14ac:dyDescent="0.3">
      <c r="E175" s="8"/>
      <c r="F175" s="23"/>
      <c r="G175" s="9"/>
      <c r="H175" s="23"/>
      <c r="I175" s="23"/>
    </row>
    <row r="176" spans="5:9" x14ac:dyDescent="0.3">
      <c r="E176" s="8"/>
      <c r="F176" s="23"/>
      <c r="G176" s="9"/>
      <c r="H176" s="23"/>
      <c r="I176" s="23"/>
    </row>
    <row r="177" spans="5:9" x14ac:dyDescent="0.3">
      <c r="E177" s="8"/>
      <c r="F177" s="23"/>
      <c r="G177" s="9"/>
      <c r="H177" s="23"/>
      <c r="I177" s="23"/>
    </row>
    <row r="178" spans="5:9" x14ac:dyDescent="0.3">
      <c r="E178" s="8"/>
      <c r="F178" s="23"/>
      <c r="G178" s="9"/>
      <c r="H178" s="23"/>
      <c r="I178" s="23"/>
    </row>
    <row r="179" spans="5:9" x14ac:dyDescent="0.3">
      <c r="E179" s="8"/>
      <c r="F179" s="23"/>
      <c r="G179" s="9"/>
      <c r="H179" s="23"/>
      <c r="I179" s="23"/>
    </row>
    <row r="180" spans="5:9" x14ac:dyDescent="0.3">
      <c r="E180" s="8"/>
      <c r="F180" s="23"/>
      <c r="G180" s="9"/>
      <c r="H180" s="23"/>
      <c r="I180" s="23"/>
    </row>
    <row r="181" spans="5:9" x14ac:dyDescent="0.3">
      <c r="E181" s="8"/>
      <c r="F181" s="23"/>
      <c r="G181" s="9"/>
      <c r="H181" s="23"/>
      <c r="I181" s="23"/>
    </row>
    <row r="182" spans="5:9" x14ac:dyDescent="0.3">
      <c r="E182" s="8"/>
      <c r="F182" s="23"/>
      <c r="G182" s="9"/>
      <c r="H182" s="23"/>
      <c r="I182" s="23"/>
    </row>
    <row r="183" spans="5:9" x14ac:dyDescent="0.3">
      <c r="E183" s="8"/>
      <c r="F183" s="23"/>
      <c r="G183" s="9"/>
      <c r="H183" s="23"/>
      <c r="I183" s="23"/>
    </row>
    <row r="184" spans="5:9" x14ac:dyDescent="0.3">
      <c r="E184" s="8"/>
      <c r="F184" s="23"/>
      <c r="G184" s="9"/>
      <c r="H184" s="23"/>
      <c r="I184" s="23"/>
    </row>
    <row r="185" spans="5:9" x14ac:dyDescent="0.3">
      <c r="E185" s="8"/>
      <c r="F185" s="23"/>
      <c r="G185" s="9"/>
      <c r="H185" s="23"/>
      <c r="I185" s="23"/>
    </row>
    <row r="186" spans="5:9" x14ac:dyDescent="0.3">
      <c r="E186" s="8"/>
      <c r="F186" s="23"/>
      <c r="G186" s="9"/>
      <c r="H186" s="23"/>
      <c r="I186" s="23"/>
    </row>
    <row r="187" spans="5:9" x14ac:dyDescent="0.3">
      <c r="E187" s="8"/>
      <c r="F187" s="23"/>
      <c r="G187" s="9"/>
      <c r="H187" s="23"/>
      <c r="I187" s="23"/>
    </row>
    <row r="188" spans="5:9" x14ac:dyDescent="0.3">
      <c r="E188" s="8"/>
      <c r="F188" s="23"/>
      <c r="G188" s="9"/>
      <c r="H188" s="23"/>
      <c r="I188" s="23"/>
    </row>
    <row r="189" spans="5:9" x14ac:dyDescent="0.3">
      <c r="E189" s="8"/>
      <c r="F189" s="23"/>
      <c r="G189" s="9"/>
      <c r="H189" s="23"/>
      <c r="I189" s="23"/>
    </row>
    <row r="190" spans="5:9" x14ac:dyDescent="0.3">
      <c r="E190" s="8"/>
      <c r="F190" s="23"/>
      <c r="G190" s="9"/>
      <c r="H190" s="23"/>
      <c r="I190" s="23"/>
    </row>
    <row r="191" spans="5:9" x14ac:dyDescent="0.3">
      <c r="E191" s="8"/>
      <c r="F191" s="23"/>
      <c r="G191" s="9"/>
      <c r="H191" s="23"/>
      <c r="I191" s="23"/>
    </row>
    <row r="192" spans="5:9" x14ac:dyDescent="0.3">
      <c r="E192" s="8"/>
      <c r="F192" s="23"/>
      <c r="G192" s="9"/>
      <c r="H192" s="23"/>
      <c r="I192" s="23"/>
    </row>
    <row r="193" spans="5:9" x14ac:dyDescent="0.3">
      <c r="E193" s="8"/>
      <c r="F193" s="23"/>
      <c r="G193" s="9"/>
      <c r="H193" s="23"/>
      <c r="I193" s="23"/>
    </row>
    <row r="194" spans="5:9" x14ac:dyDescent="0.3">
      <c r="E194" s="8"/>
      <c r="F194" s="23"/>
      <c r="G194" s="9"/>
      <c r="H194" s="23"/>
      <c r="I194" s="23"/>
    </row>
    <row r="195" spans="5:9" x14ac:dyDescent="0.3">
      <c r="E195" s="8"/>
      <c r="F195" s="23"/>
      <c r="G195" s="9"/>
      <c r="H195" s="23"/>
      <c r="I195" s="23"/>
    </row>
    <row r="196" spans="5:9" x14ac:dyDescent="0.3">
      <c r="E196" s="8"/>
      <c r="F196" s="23"/>
      <c r="G196" s="9"/>
      <c r="H196" s="23"/>
      <c r="I196" s="23"/>
    </row>
    <row r="197" spans="5:9" x14ac:dyDescent="0.3">
      <c r="E197" s="8"/>
      <c r="F197" s="23"/>
      <c r="G197" s="9"/>
      <c r="H197" s="23"/>
      <c r="I197" s="23"/>
    </row>
    <row r="198" spans="5:9" x14ac:dyDescent="0.3">
      <c r="E198" s="8"/>
      <c r="F198" s="23"/>
      <c r="G198" s="9"/>
      <c r="H198" s="23"/>
      <c r="I198" s="23"/>
    </row>
    <row r="199" spans="5:9" x14ac:dyDescent="0.3">
      <c r="E199" s="8"/>
      <c r="F199" s="52"/>
      <c r="G199" s="52"/>
      <c r="H199" s="52"/>
      <c r="I199" s="52"/>
    </row>
  </sheetData>
  <sheetProtection algorithmName="SHA-512" hashValue="hxRZWCtfZesuHpzQlVFJ1XUKdt8PXlpdWSYu0lntH5FjpAfBbox89P6YnZ9VF0BSZ6fUnxFlBhBJ/1MhqpIUqg==" saltValue="N3BlEgn985NZDUQK9//Nsg==" spinCount="100000" sheet="1" selectLockedCells="1"/>
  <mergeCells count="12">
    <mergeCell ref="A158:E158"/>
    <mergeCell ref="A159:E159"/>
    <mergeCell ref="J4:L4"/>
    <mergeCell ref="J5:L5"/>
    <mergeCell ref="B8:E8"/>
    <mergeCell ref="J12:N13"/>
    <mergeCell ref="J10:P10"/>
    <mergeCell ref="A16:I16"/>
    <mergeCell ref="J16:N16"/>
    <mergeCell ref="A17:I17"/>
    <mergeCell ref="J17:N17"/>
    <mergeCell ref="B4:D4"/>
  </mergeCells>
  <dataValidations count="2">
    <dataValidation type="custom" allowBlank="1" showInputMessage="1" showErrorMessage="1" errorTitle="ERROR PREU" error="Preu superior al demanat. Reviseu el preu de sortida de la columna E i introduiu un valor igual o inferior." sqref="K39" xr:uid="{00000000-0002-0000-0000-000000000000}">
      <formula1>K39&lt;=E39</formula1>
    </dataValidation>
    <dataValidation type="custom" allowBlank="1" showInputMessage="1" showErrorMessage="1" errorTitle="ERROR PREU" error="Preu superior al demanat. Reviseu el preu de sortida de la columna E i introduiu un valor igual o inferior." sqref="J20:J157" xr:uid="{00000000-0002-0000-0000-000001000000}">
      <formula1>J20&lt;=E20</formula1>
    </dataValidation>
  </dataValidation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Esther Domínguez i Tarré</cp:lastModifiedBy>
  <dcterms:created xsi:type="dcterms:W3CDTF">2022-07-13T13:12:53Z</dcterms:created>
  <dcterms:modified xsi:type="dcterms:W3CDTF">2026-01-15T07:01:31Z</dcterms:modified>
</cp:coreProperties>
</file>