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380_2025. PROTECCIÓ INCENDIS SANT QUIRZE, SANT JOAN, LA POBLA, ÀGER I ARENYS (POSA)\"/>
    </mc:Choice>
  </mc:AlternateContent>
  <xr:revisionPtr revIDLastSave="0" documentId="13_ncr:1_{E18AD6CB-DB4A-44BE-A810-420CAEA1BB14}" xr6:coauthVersionLast="47" xr6:coauthVersionMax="47" xr10:uidLastSave="{00000000-0000-0000-0000-000000000000}"/>
  <bookViews>
    <workbookView xWindow="28680" yWindow="-75" windowWidth="29040" windowHeight="15720" xr2:uid="{2D8F54DB-95A5-4298-B612-56AFF5BA0EAD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28" i="1"/>
  <c r="F27" i="1"/>
  <c r="F49" i="1"/>
  <c r="F50" i="1" s="1"/>
  <c r="I47" i="1"/>
  <c r="I49" i="1" s="1"/>
  <c r="I40" i="1"/>
  <c r="I41" i="1"/>
  <c r="I42" i="1"/>
  <c r="I43" i="1"/>
  <c r="I44" i="1"/>
  <c r="I45" i="1"/>
  <c r="I36" i="1"/>
  <c r="I37" i="1"/>
  <c r="I38" i="1"/>
  <c r="I35" i="1"/>
  <c r="I7" i="1"/>
  <c r="I8" i="1"/>
  <c r="I9" i="1"/>
  <c r="I6" i="1"/>
  <c r="I2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10" i="1"/>
  <c r="H17" i="1"/>
  <c r="I39" i="1"/>
  <c r="I27" i="1"/>
  <c r="F47" i="1"/>
  <c r="E47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25" i="1"/>
  <c r="E25" i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D17" i="1"/>
  <c r="E17" i="1" s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I46" i="1" l="1"/>
  <c r="I50" i="1" s="1"/>
  <c r="I24" i="1"/>
  <c r="I28" i="1" s="1"/>
  <c r="F24" i="1"/>
  <c r="D26" i="1" s="1"/>
  <c r="E26" i="1" s="1"/>
  <c r="F26" i="1" s="1"/>
  <c r="F35" i="1"/>
  <c r="F46" i="1" s="1"/>
  <c r="D48" i="1" s="1"/>
  <c r="E48" i="1" s="1"/>
  <c r="F48" i="1" s="1"/>
  <c r="H48" i="1" s="1"/>
  <c r="I48" i="1" s="1"/>
  <c r="I52" i="1" l="1"/>
</calcChain>
</file>

<file path=xl/sharedStrings.xml><?xml version="1.0" encoding="utf-8"?>
<sst xmlns="http://schemas.openxmlformats.org/spreadsheetml/2006/main" count="84" uniqueCount="55">
  <si>
    <t>LOT 2</t>
  </si>
  <si>
    <t>RESIDÈNCIA LA POBLA DE SEGUR</t>
  </si>
  <si>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</si>
  <si>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</si>
  <si>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</si>
  <si>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</si>
  <si>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</si>
  <si>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</si>
  <si>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</si>
  <si>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Ext. ABC-6Kg Retimbrat</t>
  </si>
  <si>
    <t>1 vegada cada 5 anys</t>
  </si>
  <si>
    <t>Ext. CO2-5Kg Retimbrat</t>
  </si>
  <si>
    <t>Ext. CO2-2Kg Retimbrat</t>
  </si>
  <si>
    <t>Ext. Automàtic 6Kg Retimbrat</t>
  </si>
  <si>
    <t>Ext. ABC-6Kg Revisió</t>
  </si>
  <si>
    <t>Ext. ABC-5Kg Revisió</t>
  </si>
  <si>
    <t>Ext. CO2-2Kg Revisió</t>
  </si>
  <si>
    <t>Centraleta analògica, CA 17200</t>
  </si>
  <si>
    <t>Sirenes interiors 24 V</t>
  </si>
  <si>
    <t>Campana extició automàtica</t>
  </si>
  <si>
    <t>Señal Fotoluminiscente</t>
  </si>
  <si>
    <t>Detector analògic</t>
  </si>
  <si>
    <t>Polsadors manuals</t>
  </si>
  <si>
    <t>Mànega BIE-25</t>
  </si>
  <si>
    <t>Bateries 12C 7A</t>
  </si>
  <si>
    <t>Porta RF MAPRFA-001</t>
  </si>
  <si>
    <t>Revisiò trimetral</t>
  </si>
  <si>
    <t>4 vegades any (1 x trimetre)</t>
  </si>
  <si>
    <t>Manteniment correctiu</t>
  </si>
  <si>
    <t>Hores operari</t>
  </si>
  <si>
    <t>Material manteniment correctiu</t>
  </si>
  <si>
    <t>20% Preventiu</t>
  </si>
  <si>
    <t>TOTAL</t>
  </si>
  <si>
    <t>RESIDÈNCIA ÀGER</t>
  </si>
  <si>
    <t>Ext. ABC-9Kg Retimbrat</t>
  </si>
  <si>
    <t>Ext. Automàtic de 9-12Kg Retimbrat</t>
  </si>
  <si>
    <t>Ext. ABC-9Kg Revisió</t>
  </si>
  <si>
    <t>Ext. CO2-5Kg Revisió</t>
  </si>
  <si>
    <t>Ext. Automàtic de 9-12Kg Revisió</t>
  </si>
  <si>
    <t xml:space="preserve">Centraleta </t>
  </si>
  <si>
    <t>Revisió trimetral</t>
  </si>
  <si>
    <t>OFERTA EMPRESA LICITADORA</t>
  </si>
  <si>
    <t>Preu oferta</t>
  </si>
  <si>
    <t>Total Servei</t>
  </si>
  <si>
    <t>Total oferta M. Preventiu</t>
  </si>
  <si>
    <t>Total oferta m. Correctiu</t>
  </si>
  <si>
    <t xml:space="preserve">Total oferta </t>
  </si>
  <si>
    <t>* S'han de complimentar els preus unitaris de les caselles en groc. El preu que s'ha de posar a l'annex 2 en format word, és el sumatori dels diferents preus. Està fet el sumatori a sota del quadre.</t>
  </si>
  <si>
    <t>Total oferta M. Correctiu</t>
  </si>
  <si>
    <t>Total oferta LOT 1</t>
  </si>
  <si>
    <t>Nº Elements</t>
  </si>
  <si>
    <t>Nº elements</t>
  </si>
  <si>
    <t>TOTAL LA POBLA DE SEGUR</t>
  </si>
  <si>
    <t>TOTAL ÀGER</t>
  </si>
  <si>
    <t>Total LOT 1 Residències províncies de Lleida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</si>
</sst>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10" borderId="1" xfId="0" applyNumberFormat="1" applyFill="1" applyBorder="1" applyProtection="1">
      <protection locked="0"/>
    </xf>
    <xf numFmtId="0" fontId="2" fillId="3" borderId="1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164" fontId="2" fillId="5" borderId="4" xfId="0" applyNumberFormat="1" applyFont="1" applyFill="1" applyBorder="1"/>
    <xf numFmtId="0" fontId="2" fillId="6" borderId="1" xfId="0" applyFont="1" applyFill="1" applyBorder="1"/>
    <xf numFmtId="44" fontId="0" fillId="6" borderId="1" xfId="0" applyNumberFormat="1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 applyAlignment="1">
      <alignment vertical="center"/>
    </xf>
    <xf numFmtId="44" fontId="0" fillId="0" borderId="1" xfId="2" applyFont="1" applyFill="1" applyBorder="1" applyAlignment="1" applyProtection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 applyProtection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2" fillId="5" borderId="1" xfId="0" applyNumberFormat="1" applyFont="1" applyFill="1" applyBorder="1"/>
    <xf numFmtId="44" fontId="2" fillId="6" borderId="1" xfId="0" applyNumberFormat="1" applyFont="1" applyFill="1" applyBorder="1"/>
    <xf numFmtId="44" fontId="2" fillId="6" borderId="1" xfId="0" applyNumberFormat="1" applyFont="1" applyFill="1" applyBorder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44" fontId="2" fillId="6" borderId="1" xfId="2" applyFont="1" applyFill="1" applyBorder="1" applyProtection="1"/>
    <xf numFmtId="43" fontId="0" fillId="0" borderId="1" xfId="1" applyFont="1" applyBorder="1" applyAlignment="1" applyProtection="1">
      <alignment horizontal="center"/>
    </xf>
    <xf numFmtId="0" fontId="2" fillId="0" borderId="5" xfId="0" applyFont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B899-CEC8-4A0D-A016-EA480A9DF6ED}">
  <dimension ref="A1:L52"/>
  <sheetViews>
    <sheetView tabSelected="1" workbookViewId="0">
      <selection activeCell="G6" sqref="G6"/>
    </sheetView>
  </sheetViews>
  <sheetFormatPr baseColWidth="10" defaultRowHeight="14.4" x14ac:dyDescent="0.3"/>
  <cols>
    <col min="1" max="1" width="32.33203125" customWidth="1"/>
    <col min="2" max="2" width="26.5546875" customWidth="1"/>
    <col min="3" max="3" width="20.109375" customWidth="1"/>
    <col min="4" max="4" width="22.109375" customWidth="1"/>
    <col min="5" max="5" width="15" customWidth="1"/>
    <col min="6" max="6" width="18.5546875" customWidth="1"/>
    <col min="7" max="8" width="16.44140625" customWidth="1"/>
    <col min="9" max="9" width="20.5546875" customWidth="1"/>
    <col min="10" max="11" width="5.44140625" customWidth="1"/>
    <col min="12" max="12" width="28" customWidth="1"/>
  </cols>
  <sheetData>
    <row r="1" spans="1:12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3" spans="1:12" x14ac:dyDescent="0.3">
      <c r="A3" s="2" t="s">
        <v>1</v>
      </c>
      <c r="B3" s="2"/>
      <c r="C3" s="2"/>
      <c r="D3" s="2"/>
      <c r="E3" s="2"/>
      <c r="F3" s="2"/>
      <c r="G3" s="45" t="s">
        <v>41</v>
      </c>
      <c r="H3" s="46"/>
      <c r="I3" s="47"/>
    </row>
    <row r="4" spans="1:12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42</v>
      </c>
      <c r="H4" s="5" t="s">
        <v>50</v>
      </c>
      <c r="I4" s="6" t="s">
        <v>43</v>
      </c>
    </row>
    <row r="5" spans="1:12" x14ac:dyDescent="0.3">
      <c r="A5" s="7" t="s">
        <v>8</v>
      </c>
      <c r="B5" s="40"/>
      <c r="C5" s="41"/>
      <c r="D5" s="41"/>
      <c r="E5" s="41"/>
      <c r="F5" s="42"/>
      <c r="G5" s="8"/>
      <c r="H5" s="9"/>
      <c r="I5" s="10"/>
      <c r="L5" s="48" t="s">
        <v>47</v>
      </c>
    </row>
    <row r="6" spans="1:12" x14ac:dyDescent="0.3">
      <c r="A6" s="11" t="s">
        <v>9</v>
      </c>
      <c r="B6" s="12" t="s">
        <v>10</v>
      </c>
      <c r="C6" s="13">
        <v>35</v>
      </c>
      <c r="D6" s="14">
        <v>30</v>
      </c>
      <c r="E6" s="15">
        <f>+(C6*D6)/5</f>
        <v>210</v>
      </c>
      <c r="F6" s="15">
        <f>E6</f>
        <v>210</v>
      </c>
      <c r="G6" s="1"/>
      <c r="H6" s="14">
        <v>30</v>
      </c>
      <c r="I6" s="13">
        <f>((G6*D6)/5)</f>
        <v>0</v>
      </c>
      <c r="L6" s="48"/>
    </row>
    <row r="7" spans="1:12" x14ac:dyDescent="0.3">
      <c r="A7" s="11" t="s">
        <v>11</v>
      </c>
      <c r="B7" s="12" t="s">
        <v>10</v>
      </c>
      <c r="C7" s="13">
        <v>35</v>
      </c>
      <c r="D7" s="14">
        <v>3</v>
      </c>
      <c r="E7" s="15">
        <f t="shared" ref="E7:E9" si="0">+(C7*D7)/5</f>
        <v>21</v>
      </c>
      <c r="F7" s="15">
        <f t="shared" ref="F7:F23" si="1">E7</f>
        <v>21</v>
      </c>
      <c r="G7" s="1"/>
      <c r="H7" s="14">
        <v>3</v>
      </c>
      <c r="I7" s="13">
        <f t="shared" ref="I7:I9" si="2">((G7*D7)/5)</f>
        <v>0</v>
      </c>
      <c r="L7" s="48"/>
    </row>
    <row r="8" spans="1:12" x14ac:dyDescent="0.3">
      <c r="A8" s="11" t="s">
        <v>12</v>
      </c>
      <c r="B8" s="12" t="s">
        <v>10</v>
      </c>
      <c r="C8" s="13">
        <v>35</v>
      </c>
      <c r="D8" s="14">
        <v>1</v>
      </c>
      <c r="E8" s="15">
        <f t="shared" si="0"/>
        <v>7</v>
      </c>
      <c r="F8" s="15">
        <f t="shared" si="1"/>
        <v>7</v>
      </c>
      <c r="G8" s="1"/>
      <c r="H8" s="14">
        <v>1</v>
      </c>
      <c r="I8" s="13">
        <f t="shared" si="2"/>
        <v>0</v>
      </c>
      <c r="L8" s="48"/>
    </row>
    <row r="9" spans="1:12" x14ac:dyDescent="0.3">
      <c r="A9" s="11" t="s">
        <v>13</v>
      </c>
      <c r="B9" s="12" t="s">
        <v>10</v>
      </c>
      <c r="C9" s="13">
        <v>35</v>
      </c>
      <c r="D9" s="14">
        <v>1</v>
      </c>
      <c r="E9" s="15">
        <f t="shared" si="0"/>
        <v>7</v>
      </c>
      <c r="F9" s="15">
        <f t="shared" si="1"/>
        <v>7</v>
      </c>
      <c r="G9" s="1"/>
      <c r="H9" s="14">
        <v>1</v>
      </c>
      <c r="I9" s="13">
        <f t="shared" si="2"/>
        <v>0</v>
      </c>
      <c r="L9" s="48"/>
    </row>
    <row r="10" spans="1:12" x14ac:dyDescent="0.3">
      <c r="A10" s="11" t="s">
        <v>14</v>
      </c>
      <c r="B10" s="16">
        <v>1</v>
      </c>
      <c r="C10" s="13">
        <v>9.1</v>
      </c>
      <c r="D10" s="17">
        <v>30</v>
      </c>
      <c r="E10" s="15">
        <f>+C10*D10</f>
        <v>273</v>
      </c>
      <c r="F10" s="15">
        <f t="shared" si="1"/>
        <v>273</v>
      </c>
      <c r="G10" s="1"/>
      <c r="H10" s="17">
        <v>30</v>
      </c>
      <c r="I10" s="13">
        <f>G10*D10</f>
        <v>0</v>
      </c>
      <c r="L10" s="48"/>
    </row>
    <row r="11" spans="1:12" ht="14.4" customHeight="1" x14ac:dyDescent="0.3">
      <c r="A11" s="11" t="s">
        <v>15</v>
      </c>
      <c r="B11" s="16">
        <v>1</v>
      </c>
      <c r="C11" s="13">
        <v>9.1</v>
      </c>
      <c r="D11" s="17">
        <v>3</v>
      </c>
      <c r="E11" s="15">
        <f t="shared" ref="E11:E23" si="3">+C11*D11</f>
        <v>27.299999999999997</v>
      </c>
      <c r="F11" s="15">
        <f t="shared" si="1"/>
        <v>27.299999999999997</v>
      </c>
      <c r="G11" s="1"/>
      <c r="H11" s="17">
        <v>3</v>
      </c>
      <c r="I11" s="13">
        <f t="shared" ref="I11:I23" si="4">G11*D11</f>
        <v>0</v>
      </c>
      <c r="L11" s="48"/>
    </row>
    <row r="12" spans="1:12" x14ac:dyDescent="0.3">
      <c r="A12" s="11" t="s">
        <v>16</v>
      </c>
      <c r="B12" s="16">
        <v>1</v>
      </c>
      <c r="C12" s="13">
        <v>9.1</v>
      </c>
      <c r="D12" s="17">
        <v>1</v>
      </c>
      <c r="E12" s="15">
        <f t="shared" si="3"/>
        <v>9.1</v>
      </c>
      <c r="F12" s="15">
        <f t="shared" si="1"/>
        <v>9.1</v>
      </c>
      <c r="G12" s="1"/>
      <c r="H12" s="17">
        <v>1</v>
      </c>
      <c r="I12" s="13">
        <f t="shared" si="4"/>
        <v>0</v>
      </c>
      <c r="L12" s="48"/>
    </row>
    <row r="13" spans="1:12" x14ac:dyDescent="0.3">
      <c r="A13" s="11" t="s">
        <v>13</v>
      </c>
      <c r="B13" s="16">
        <v>1</v>
      </c>
      <c r="C13" s="13">
        <v>9.1</v>
      </c>
      <c r="D13" s="17">
        <v>1</v>
      </c>
      <c r="E13" s="15">
        <f t="shared" si="3"/>
        <v>9.1</v>
      </c>
      <c r="F13" s="15">
        <f t="shared" si="1"/>
        <v>9.1</v>
      </c>
      <c r="G13" s="1"/>
      <c r="H13" s="17">
        <v>1</v>
      </c>
      <c r="I13" s="13">
        <f t="shared" si="4"/>
        <v>0</v>
      </c>
      <c r="L13" s="48"/>
    </row>
    <row r="14" spans="1:12" x14ac:dyDescent="0.3">
      <c r="A14" s="11" t="s">
        <v>17</v>
      </c>
      <c r="B14" s="12">
        <v>1</v>
      </c>
      <c r="C14" s="13">
        <v>150</v>
      </c>
      <c r="D14" s="14">
        <v>1</v>
      </c>
      <c r="E14" s="15">
        <f t="shared" si="3"/>
        <v>150</v>
      </c>
      <c r="F14" s="15">
        <f t="shared" si="1"/>
        <v>150</v>
      </c>
      <c r="G14" s="1"/>
      <c r="H14" s="14">
        <v>1</v>
      </c>
      <c r="I14" s="13">
        <f t="shared" si="4"/>
        <v>0</v>
      </c>
      <c r="L14" s="48"/>
    </row>
    <row r="15" spans="1:12" x14ac:dyDescent="0.3">
      <c r="A15" s="11" t="s">
        <v>18</v>
      </c>
      <c r="B15" s="12">
        <v>1</v>
      </c>
      <c r="C15" s="13">
        <v>2.91</v>
      </c>
      <c r="D15" s="14">
        <v>6</v>
      </c>
      <c r="E15" s="15">
        <f t="shared" si="3"/>
        <v>17.46</v>
      </c>
      <c r="F15" s="15">
        <f t="shared" si="1"/>
        <v>17.46</v>
      </c>
      <c r="G15" s="1"/>
      <c r="H15" s="14">
        <v>6</v>
      </c>
      <c r="I15" s="13">
        <f t="shared" si="4"/>
        <v>0</v>
      </c>
      <c r="L15" s="48"/>
    </row>
    <row r="16" spans="1:12" x14ac:dyDescent="0.3">
      <c r="A16" s="11" t="s">
        <v>19</v>
      </c>
      <c r="B16" s="12">
        <v>1</v>
      </c>
      <c r="C16" s="13">
        <v>115</v>
      </c>
      <c r="D16" s="14">
        <v>1</v>
      </c>
      <c r="E16" s="15">
        <f t="shared" si="3"/>
        <v>115</v>
      </c>
      <c r="F16" s="15">
        <f t="shared" si="1"/>
        <v>115</v>
      </c>
      <c r="G16" s="1"/>
      <c r="H16" s="14">
        <v>1</v>
      </c>
      <c r="I16" s="13">
        <f t="shared" si="4"/>
        <v>0</v>
      </c>
    </row>
    <row r="17" spans="1:9" x14ac:dyDescent="0.3">
      <c r="A17" s="11" t="s">
        <v>20</v>
      </c>
      <c r="B17" s="12">
        <v>1</v>
      </c>
      <c r="C17" s="13">
        <v>1.25</v>
      </c>
      <c r="D17" s="14">
        <f>40+11</f>
        <v>51</v>
      </c>
      <c r="E17" s="15">
        <f t="shared" si="3"/>
        <v>63.75</v>
      </c>
      <c r="F17" s="15">
        <f t="shared" si="1"/>
        <v>63.75</v>
      </c>
      <c r="G17" s="1"/>
      <c r="H17" s="14">
        <f>40+11</f>
        <v>51</v>
      </c>
      <c r="I17" s="13">
        <f t="shared" si="4"/>
        <v>0</v>
      </c>
    </row>
    <row r="18" spans="1:9" x14ac:dyDescent="0.3">
      <c r="A18" s="11" t="s">
        <v>21</v>
      </c>
      <c r="B18" s="12">
        <v>1</v>
      </c>
      <c r="C18" s="13">
        <v>2.2999999999999998</v>
      </c>
      <c r="D18" s="14">
        <v>228</v>
      </c>
      <c r="E18" s="15">
        <f t="shared" si="3"/>
        <v>524.4</v>
      </c>
      <c r="F18" s="15">
        <f t="shared" si="1"/>
        <v>524.4</v>
      </c>
      <c r="G18" s="1"/>
      <c r="H18" s="14">
        <v>228</v>
      </c>
      <c r="I18" s="13">
        <f t="shared" si="4"/>
        <v>0</v>
      </c>
    </row>
    <row r="19" spans="1:9" x14ac:dyDescent="0.3">
      <c r="A19" s="11" t="s">
        <v>22</v>
      </c>
      <c r="B19" s="12">
        <v>1</v>
      </c>
      <c r="C19" s="13">
        <v>2.91</v>
      </c>
      <c r="D19" s="14">
        <v>8</v>
      </c>
      <c r="E19" s="15">
        <f t="shared" si="3"/>
        <v>23.28</v>
      </c>
      <c r="F19" s="15">
        <f t="shared" si="1"/>
        <v>23.28</v>
      </c>
      <c r="G19" s="1"/>
      <c r="H19" s="14">
        <v>8</v>
      </c>
      <c r="I19" s="13">
        <f t="shared" si="4"/>
        <v>0</v>
      </c>
    </row>
    <row r="20" spans="1:9" x14ac:dyDescent="0.3">
      <c r="A20" s="11" t="s">
        <v>23</v>
      </c>
      <c r="B20" s="12">
        <v>1</v>
      </c>
      <c r="C20" s="13">
        <v>30</v>
      </c>
      <c r="D20" s="14">
        <v>4</v>
      </c>
      <c r="E20" s="15">
        <f t="shared" si="3"/>
        <v>120</v>
      </c>
      <c r="F20" s="15">
        <f t="shared" si="1"/>
        <v>120</v>
      </c>
      <c r="G20" s="1"/>
      <c r="H20" s="14">
        <v>4</v>
      </c>
      <c r="I20" s="13">
        <f t="shared" si="4"/>
        <v>0</v>
      </c>
    </row>
    <row r="21" spans="1:9" x14ac:dyDescent="0.3">
      <c r="A21" s="11" t="s">
        <v>24</v>
      </c>
      <c r="B21" s="12">
        <v>1</v>
      </c>
      <c r="C21" s="13">
        <v>2.91</v>
      </c>
      <c r="D21" s="14">
        <v>1</v>
      </c>
      <c r="E21" s="15">
        <f t="shared" si="3"/>
        <v>2.91</v>
      </c>
      <c r="F21" s="15">
        <f t="shared" si="1"/>
        <v>2.91</v>
      </c>
      <c r="G21" s="1"/>
      <c r="H21" s="14">
        <v>1</v>
      </c>
      <c r="I21" s="13">
        <f t="shared" si="4"/>
        <v>0</v>
      </c>
    </row>
    <row r="22" spans="1:9" x14ac:dyDescent="0.3">
      <c r="A22" s="11" t="s">
        <v>25</v>
      </c>
      <c r="B22" s="12">
        <v>1</v>
      </c>
      <c r="C22" s="13">
        <v>15</v>
      </c>
      <c r="D22" s="14">
        <v>13</v>
      </c>
      <c r="E22" s="15">
        <f t="shared" si="3"/>
        <v>195</v>
      </c>
      <c r="F22" s="15">
        <f t="shared" si="1"/>
        <v>195</v>
      </c>
      <c r="G22" s="1"/>
      <c r="H22" s="14">
        <v>13</v>
      </c>
      <c r="I22" s="13">
        <f t="shared" si="4"/>
        <v>0</v>
      </c>
    </row>
    <row r="23" spans="1:9" x14ac:dyDescent="0.3">
      <c r="A23" s="11" t="s">
        <v>26</v>
      </c>
      <c r="B23" s="12" t="s">
        <v>27</v>
      </c>
      <c r="C23" s="13">
        <v>605</v>
      </c>
      <c r="D23" s="14">
        <v>1</v>
      </c>
      <c r="E23" s="15">
        <f t="shared" si="3"/>
        <v>605</v>
      </c>
      <c r="F23" s="15">
        <f t="shared" si="1"/>
        <v>605</v>
      </c>
      <c r="G23" s="1"/>
      <c r="H23" s="14">
        <v>1</v>
      </c>
      <c r="I23" s="13">
        <f t="shared" si="4"/>
        <v>0</v>
      </c>
    </row>
    <row r="24" spans="1:9" x14ac:dyDescent="0.3">
      <c r="A24" s="7" t="s">
        <v>28</v>
      </c>
      <c r="B24" s="18"/>
      <c r="C24" s="19"/>
      <c r="D24" s="19"/>
      <c r="E24" s="19"/>
      <c r="F24" s="20">
        <f>SUM(F6:F23)</f>
        <v>2380.3000000000002</v>
      </c>
      <c r="G24" s="3"/>
      <c r="H24" s="21" t="s">
        <v>44</v>
      </c>
      <c r="I24" s="22">
        <f>SUM(I6:I23)</f>
        <v>0</v>
      </c>
    </row>
    <row r="25" spans="1:9" x14ac:dyDescent="0.3">
      <c r="A25" s="11" t="s">
        <v>29</v>
      </c>
      <c r="B25" s="23"/>
      <c r="C25" s="24">
        <v>45</v>
      </c>
      <c r="D25" s="14">
        <v>30</v>
      </c>
      <c r="E25" s="15">
        <f>+C25*D25</f>
        <v>1350</v>
      </c>
      <c r="F25" s="15">
        <f>E25</f>
        <v>1350</v>
      </c>
      <c r="G25" s="1"/>
      <c r="H25" s="14">
        <v>30</v>
      </c>
      <c r="I25" s="25">
        <f>G25*D25</f>
        <v>0</v>
      </c>
    </row>
    <row r="26" spans="1:9" x14ac:dyDescent="0.3">
      <c r="A26" s="11" t="s">
        <v>30</v>
      </c>
      <c r="B26" s="23"/>
      <c r="C26" s="26" t="s">
        <v>31</v>
      </c>
      <c r="D26" s="27">
        <f>F24</f>
        <v>2380.3000000000002</v>
      </c>
      <c r="E26" s="13">
        <f>0.2*D26</f>
        <v>476.06000000000006</v>
      </c>
      <c r="F26" s="15">
        <f>E26</f>
        <v>476.06000000000006</v>
      </c>
      <c r="G26" s="13"/>
      <c r="H26" s="23"/>
      <c r="I26" s="28">
        <v>476.06</v>
      </c>
    </row>
    <row r="27" spans="1:9" x14ac:dyDescent="0.3">
      <c r="A27" s="29" t="s">
        <v>32</v>
      </c>
      <c r="B27" s="30"/>
      <c r="C27" s="30"/>
      <c r="D27" s="30"/>
      <c r="E27" s="31"/>
      <c r="F27" s="32">
        <f>F25+F26</f>
        <v>1826.06</v>
      </c>
      <c r="G27" s="33"/>
      <c r="H27" s="21" t="s">
        <v>45</v>
      </c>
      <c r="I27" s="34">
        <f>SUM(I25:I26)</f>
        <v>476.06</v>
      </c>
    </row>
    <row r="28" spans="1:9" x14ac:dyDescent="0.3">
      <c r="D28" s="50" t="s">
        <v>52</v>
      </c>
      <c r="E28" s="50"/>
      <c r="F28" s="51">
        <f>F27+F24</f>
        <v>4206.3600000000006</v>
      </c>
      <c r="H28" s="35" t="s">
        <v>46</v>
      </c>
      <c r="I28" s="36">
        <f>I27+I24</f>
        <v>476.06</v>
      </c>
    </row>
    <row r="32" spans="1:9" x14ac:dyDescent="0.3">
      <c r="A32" s="2" t="s">
        <v>33</v>
      </c>
      <c r="B32" s="2"/>
      <c r="C32" s="2"/>
      <c r="D32" s="2"/>
      <c r="E32" s="2"/>
      <c r="F32" s="2"/>
      <c r="G32" s="45" t="s">
        <v>41</v>
      </c>
      <c r="H32" s="46"/>
      <c r="I32" s="47"/>
    </row>
    <row r="33" spans="1:9" x14ac:dyDescent="0.3">
      <c r="A33" s="4" t="s">
        <v>2</v>
      </c>
      <c r="B33" s="4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4" t="s">
        <v>42</v>
      </c>
      <c r="H33" s="5" t="s">
        <v>51</v>
      </c>
      <c r="I33" s="6" t="s">
        <v>43</v>
      </c>
    </row>
    <row r="34" spans="1:9" x14ac:dyDescent="0.3">
      <c r="A34" s="7" t="s">
        <v>8</v>
      </c>
      <c r="B34" s="7"/>
      <c r="C34" s="7"/>
      <c r="D34" s="7"/>
      <c r="E34" s="7"/>
      <c r="F34" s="7"/>
      <c r="G34" s="8"/>
      <c r="H34" s="9"/>
      <c r="I34" s="10"/>
    </row>
    <row r="35" spans="1:9" x14ac:dyDescent="0.3">
      <c r="A35" s="11" t="s">
        <v>9</v>
      </c>
      <c r="B35" s="12" t="s">
        <v>10</v>
      </c>
      <c r="C35" s="13">
        <v>35</v>
      </c>
      <c r="D35" s="14">
        <v>8</v>
      </c>
      <c r="E35" s="15">
        <f>+(C35*D35)/5</f>
        <v>56</v>
      </c>
      <c r="F35" s="15">
        <f>E35</f>
        <v>56</v>
      </c>
      <c r="G35" s="1"/>
      <c r="H35" s="14">
        <v>8</v>
      </c>
      <c r="I35" s="13">
        <f>(G35*D35)/5</f>
        <v>0</v>
      </c>
    </row>
    <row r="36" spans="1:9" x14ac:dyDescent="0.3">
      <c r="A36" s="11" t="s">
        <v>34</v>
      </c>
      <c r="B36" s="12" t="s">
        <v>10</v>
      </c>
      <c r="C36" s="13">
        <v>35</v>
      </c>
      <c r="D36" s="14">
        <v>1</v>
      </c>
      <c r="E36" s="15">
        <f t="shared" ref="E36:E38" si="5">+(C36*D36)/5</f>
        <v>7</v>
      </c>
      <c r="F36" s="15">
        <f t="shared" ref="F36:F45" si="6">E36</f>
        <v>7</v>
      </c>
      <c r="G36" s="1"/>
      <c r="H36" s="14">
        <v>1</v>
      </c>
      <c r="I36" s="13">
        <f t="shared" ref="I36:I38" si="7">(G36*D36)/5</f>
        <v>0</v>
      </c>
    </row>
    <row r="37" spans="1:9" x14ac:dyDescent="0.3">
      <c r="A37" s="11" t="s">
        <v>11</v>
      </c>
      <c r="B37" s="12" t="s">
        <v>10</v>
      </c>
      <c r="C37" s="13">
        <v>35</v>
      </c>
      <c r="D37" s="14">
        <v>1</v>
      </c>
      <c r="E37" s="15">
        <f t="shared" si="5"/>
        <v>7</v>
      </c>
      <c r="F37" s="15">
        <f t="shared" si="6"/>
        <v>7</v>
      </c>
      <c r="G37" s="1"/>
      <c r="H37" s="14">
        <v>1</v>
      </c>
      <c r="I37" s="13">
        <f t="shared" si="7"/>
        <v>0</v>
      </c>
    </row>
    <row r="38" spans="1:9" x14ac:dyDescent="0.3">
      <c r="A38" s="11" t="s">
        <v>35</v>
      </c>
      <c r="B38" s="12" t="s">
        <v>10</v>
      </c>
      <c r="C38" s="13">
        <v>35</v>
      </c>
      <c r="D38" s="14">
        <v>1</v>
      </c>
      <c r="E38" s="15">
        <f t="shared" si="5"/>
        <v>7</v>
      </c>
      <c r="F38" s="15">
        <f t="shared" si="6"/>
        <v>7</v>
      </c>
      <c r="G38" s="1"/>
      <c r="H38" s="14">
        <v>1</v>
      </c>
      <c r="I38" s="13">
        <f t="shared" si="7"/>
        <v>0</v>
      </c>
    </row>
    <row r="39" spans="1:9" x14ac:dyDescent="0.3">
      <c r="A39" s="11" t="s">
        <v>14</v>
      </c>
      <c r="B39" s="12">
        <v>1</v>
      </c>
      <c r="C39" s="13">
        <v>9.1</v>
      </c>
      <c r="D39" s="14">
        <v>8</v>
      </c>
      <c r="E39" s="15">
        <f>+C39*D39</f>
        <v>72.8</v>
      </c>
      <c r="F39" s="15">
        <f t="shared" si="6"/>
        <v>72.8</v>
      </c>
      <c r="G39" s="1"/>
      <c r="H39" s="14">
        <v>8</v>
      </c>
      <c r="I39" s="13">
        <f>(G39*D39)</f>
        <v>0</v>
      </c>
    </row>
    <row r="40" spans="1:9" x14ac:dyDescent="0.3">
      <c r="A40" s="11" t="s">
        <v>36</v>
      </c>
      <c r="B40" s="12">
        <v>1</v>
      </c>
      <c r="C40" s="13">
        <v>9.1</v>
      </c>
      <c r="D40" s="14">
        <v>1</v>
      </c>
      <c r="E40" s="15">
        <f t="shared" ref="E40" si="8">+C40*D40</f>
        <v>9.1</v>
      </c>
      <c r="F40" s="15">
        <f t="shared" si="6"/>
        <v>9.1</v>
      </c>
      <c r="G40" s="1"/>
      <c r="H40" s="14">
        <v>1</v>
      </c>
      <c r="I40" s="13">
        <f t="shared" ref="I40:I45" si="9">(G40*D40)</f>
        <v>0</v>
      </c>
    </row>
    <row r="41" spans="1:9" x14ac:dyDescent="0.3">
      <c r="A41" s="11" t="s">
        <v>37</v>
      </c>
      <c r="B41" s="12">
        <v>1</v>
      </c>
      <c r="C41" s="13">
        <v>9.1</v>
      </c>
      <c r="D41" s="14">
        <v>1</v>
      </c>
      <c r="E41" s="15">
        <f>+C41*D41</f>
        <v>9.1</v>
      </c>
      <c r="F41" s="15">
        <f t="shared" si="6"/>
        <v>9.1</v>
      </c>
      <c r="G41" s="1"/>
      <c r="H41" s="14">
        <v>1</v>
      </c>
      <c r="I41" s="13">
        <f t="shared" si="9"/>
        <v>0</v>
      </c>
    </row>
    <row r="42" spans="1:9" x14ac:dyDescent="0.3">
      <c r="A42" s="11" t="s">
        <v>38</v>
      </c>
      <c r="B42" s="12">
        <v>1</v>
      </c>
      <c r="C42" s="13">
        <v>9.1</v>
      </c>
      <c r="D42" s="14">
        <v>1</v>
      </c>
      <c r="E42" s="15">
        <f>+C42*D42</f>
        <v>9.1</v>
      </c>
      <c r="F42" s="15">
        <f t="shared" si="6"/>
        <v>9.1</v>
      </c>
      <c r="G42" s="1"/>
      <c r="H42" s="14">
        <v>1</v>
      </c>
      <c r="I42" s="13">
        <f t="shared" si="9"/>
        <v>0</v>
      </c>
    </row>
    <row r="43" spans="1:9" x14ac:dyDescent="0.3">
      <c r="A43" s="11" t="s">
        <v>39</v>
      </c>
      <c r="B43" s="12">
        <v>1</v>
      </c>
      <c r="C43" s="13">
        <v>150</v>
      </c>
      <c r="D43" s="14">
        <v>1</v>
      </c>
      <c r="E43" s="15">
        <f t="shared" ref="E43:E45" si="10">+C43*D43</f>
        <v>150</v>
      </c>
      <c r="F43" s="15">
        <f t="shared" si="6"/>
        <v>150</v>
      </c>
      <c r="G43" s="1"/>
      <c r="H43" s="14">
        <v>1</v>
      </c>
      <c r="I43" s="13">
        <f t="shared" si="9"/>
        <v>0</v>
      </c>
    </row>
    <row r="44" spans="1:9" x14ac:dyDescent="0.3">
      <c r="A44" s="11" t="s">
        <v>21</v>
      </c>
      <c r="B44" s="12">
        <v>1</v>
      </c>
      <c r="C44" s="13">
        <v>2.2999999999999998</v>
      </c>
      <c r="D44" s="12">
        <v>32</v>
      </c>
      <c r="E44" s="15">
        <f t="shared" si="10"/>
        <v>73.599999999999994</v>
      </c>
      <c r="F44" s="15">
        <f t="shared" si="6"/>
        <v>73.599999999999994</v>
      </c>
      <c r="G44" s="1"/>
      <c r="H44" s="12">
        <v>32</v>
      </c>
      <c r="I44" s="13">
        <f t="shared" si="9"/>
        <v>0</v>
      </c>
    </row>
    <row r="45" spans="1:9" x14ac:dyDescent="0.3">
      <c r="A45" s="11" t="s">
        <v>40</v>
      </c>
      <c r="B45" s="12" t="s">
        <v>27</v>
      </c>
      <c r="C45" s="13">
        <v>171.43</v>
      </c>
      <c r="D45" s="14">
        <v>1</v>
      </c>
      <c r="E45" s="15">
        <f t="shared" si="10"/>
        <v>171.43</v>
      </c>
      <c r="F45" s="15">
        <f t="shared" si="6"/>
        <v>171.43</v>
      </c>
      <c r="G45" s="1"/>
      <c r="H45" s="14">
        <v>1</v>
      </c>
      <c r="I45" s="13">
        <f t="shared" si="9"/>
        <v>0</v>
      </c>
    </row>
    <row r="46" spans="1:9" x14ac:dyDescent="0.3">
      <c r="A46" s="7" t="s">
        <v>28</v>
      </c>
      <c r="B46" s="7"/>
      <c r="C46" s="7"/>
      <c r="D46" s="7"/>
      <c r="E46" s="7"/>
      <c r="F46" s="32">
        <f>SUM(F35:F45)</f>
        <v>572.13000000000011</v>
      </c>
      <c r="G46" s="45"/>
      <c r="H46" s="47"/>
      <c r="I46" s="37">
        <f>SUM(I35:I45)</f>
        <v>0</v>
      </c>
    </row>
    <row r="47" spans="1:9" x14ac:dyDescent="0.3">
      <c r="A47" s="11" t="s">
        <v>29</v>
      </c>
      <c r="B47" s="23"/>
      <c r="C47" s="24">
        <v>45</v>
      </c>
      <c r="D47" s="12">
        <v>10</v>
      </c>
      <c r="E47" s="15">
        <f>+C47*D47</f>
        <v>450</v>
      </c>
      <c r="F47" s="15">
        <f>C47*D47</f>
        <v>450</v>
      </c>
      <c r="G47" s="1"/>
      <c r="H47" s="14">
        <v>10</v>
      </c>
      <c r="I47" s="28">
        <f>D47*G47</f>
        <v>0</v>
      </c>
    </row>
    <row r="48" spans="1:9" x14ac:dyDescent="0.3">
      <c r="A48" s="11" t="s">
        <v>30</v>
      </c>
      <c r="B48" s="23"/>
      <c r="C48" s="26" t="s">
        <v>31</v>
      </c>
      <c r="D48" s="27">
        <f>F46</f>
        <v>572.13000000000011</v>
      </c>
      <c r="E48" s="13">
        <f>0.2*D48</f>
        <v>114.42600000000003</v>
      </c>
      <c r="F48" s="15">
        <f>E48</f>
        <v>114.42600000000003</v>
      </c>
      <c r="G48" s="13"/>
      <c r="H48" s="38">
        <f>F48</f>
        <v>114.42600000000003</v>
      </c>
      <c r="I48" s="28">
        <f>H48</f>
        <v>114.42600000000003</v>
      </c>
    </row>
    <row r="49" spans="1:9" x14ac:dyDescent="0.3">
      <c r="A49" s="29" t="s">
        <v>32</v>
      </c>
      <c r="B49" s="30"/>
      <c r="C49" s="30"/>
      <c r="D49" s="30"/>
      <c r="E49" s="31"/>
      <c r="F49" s="32">
        <f>F47+F48</f>
        <v>564.42600000000004</v>
      </c>
      <c r="G49" s="45" t="s">
        <v>48</v>
      </c>
      <c r="H49" s="47"/>
      <c r="I49" s="33">
        <f>SUM(I47:I48)</f>
        <v>114.42600000000003</v>
      </c>
    </row>
    <row r="50" spans="1:9" x14ac:dyDescent="0.3">
      <c r="D50" s="50" t="s">
        <v>53</v>
      </c>
      <c r="E50" s="50"/>
      <c r="F50" s="51">
        <f>F49+F46</f>
        <v>1136.556</v>
      </c>
      <c r="H50" s="39" t="s">
        <v>46</v>
      </c>
      <c r="I50" s="36">
        <f>I49+I46</f>
        <v>114.42600000000003</v>
      </c>
    </row>
    <row r="52" spans="1:9" x14ac:dyDescent="0.3">
      <c r="A52" s="43" t="s">
        <v>54</v>
      </c>
      <c r="B52" s="43"/>
      <c r="C52" s="43"/>
      <c r="D52" s="43"/>
      <c r="E52" s="43"/>
      <c r="F52" s="32">
        <f>F50+F28</f>
        <v>5342.9160000000011</v>
      </c>
      <c r="G52" s="49" t="s">
        <v>49</v>
      </c>
      <c r="H52" s="49"/>
      <c r="I52" s="33">
        <f>I28+I50</f>
        <v>590.48599999999999</v>
      </c>
    </row>
  </sheetData>
  <sheetProtection algorithmName="SHA-512" hashValue="mhj+2zokHG16wCAK0E1s95titrCYLUOnI3LDeH/jVlL0zIx9NzVX5BX7xG5kN1nms+nVMevpEjogoXXudMcR7Q==" saltValue="qtDc5EQMvxlmwrEeFRMJRQ==" spinCount="100000" sheet="1" objects="1" scenarios="1" selectLockedCells="1"/>
  <mergeCells count="11">
    <mergeCell ref="B5:F5"/>
    <mergeCell ref="A52:E52"/>
    <mergeCell ref="A1:I1"/>
    <mergeCell ref="G3:I3"/>
    <mergeCell ref="L5:L15"/>
    <mergeCell ref="G32:I32"/>
    <mergeCell ref="G46:H46"/>
    <mergeCell ref="G49:H49"/>
    <mergeCell ref="G52:H52"/>
    <mergeCell ref="D28:E28"/>
    <mergeCell ref="D50:E50"/>
  </mergeCells>
  <dataValidations count="1">
    <dataValidation type="custom" allowBlank="1" showInputMessage="1" showErrorMessage="1" errorTitle="ERROR PREU" error="PREU SUPERIOR AL DEMANAT. EL PREU HA DE SER IGUAL O INFERIOR AL DE LA COLUMNA C." sqref="G6:G23 G25 G35:G45 G47" xr:uid="{72181FA0-3EC4-429E-87AA-C72BEDE5A388}">
      <formula1>G6&lt;=C6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Meritxell Ferrero</cp:lastModifiedBy>
  <dcterms:created xsi:type="dcterms:W3CDTF">2025-11-21T07:47:17Z</dcterms:created>
  <dcterms:modified xsi:type="dcterms:W3CDTF">2025-12-22T11:32:03Z</dcterms:modified>
</cp:coreProperties>
</file>