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-PRES" sheetId="1" state="visible" r:id="rId2"/>
    <sheet name="T-APU" sheetId="2" state="visible" r:id="rId3"/>
    <sheet name="T-SMP" sheetId="3" state="visible" r:id="rId4"/>
    <sheet name="T-DIM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<sst xmlns="http://schemas.openxmlformats.org/spreadsheetml/2006/main" count="1377" uniqueCount="296">
  <si>
    <t xml:space="preserve">SUBSTITUCIÓ DE PERSIANES A L'ESCOLA CAMÍ DEL CROS, DE MATARÓ</t>
  </si>
  <si>
    <t xml:space="preserve">PRESSUPOST</t>
  </si>
  <si>
    <t xml:space="preserve">Preu</t>
  </si>
  <si>
    <t xml:space="preserve">Amidament</t>
  </si>
  <si>
    <t xml:space="preserve">Import</t>
  </si>
  <si>
    <t xml:space="preserve">Obra</t>
  </si>
  <si>
    <t xml:space="preserve">01</t>
  </si>
  <si>
    <t xml:space="preserve">PressupostCAMÍ DEL CROS</t>
  </si>
  <si>
    <t xml:space="preserve">Capítol</t>
  </si>
  <si>
    <t xml:space="preserve">ENDERROCS</t>
  </si>
  <si>
    <t xml:space="preserve">01.01</t>
  </si>
  <si>
    <t xml:space="preserve">P2141-V6N7</t>
  </si>
  <si>
    <t xml:space="preserve">u</t>
  </si>
  <si>
    <t xml:space="preserve">Arrencada de persiana enrotllable, inclosos mecanismes, plafó de caixó i accessoris, amb mitjans manuals i càrrega manual sobre camió o contenidor.
Criteri d'amidament: Unitat d'element realment arrencat o desmuntat segons les especificacions de la DT.</t>
  </si>
  <si>
    <t xml:space="preserve">P2140-4RRL</t>
  </si>
  <si>
    <t xml:space="preserve">Arrencada de full i bastiment de finestra, incloent vidres, i premarcs, amb mitjans manuals i càrrega manual sobre camió o contenidor
Criteri d'amidament: Unitat d'element realment arrencat o desmuntat segons les especificacions de la DT.</t>
  </si>
  <si>
    <t xml:space="preserve">TOTAL</t>
  </si>
  <si>
    <t xml:space="preserve">02</t>
  </si>
  <si>
    <t xml:space="preserve">TANCAMENT ALUMINI</t>
  </si>
  <si>
    <t xml:space="preserve">01.02</t>
  </si>
  <si>
    <t xml:space="preserve">PAF0-VA01</t>
  </si>
  <si>
    <t xml:space="preserve">A01 i A01'. Balconera d'alumini anoditzat natural amb amb trencament de pont tèrmic, col·locada sobre bastiment de base, amb dues fulles corredisses i una fulla fixa superior, per a un buit d'obra aproximat de 186x237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 Unglera en una de les fulles.
Criteri d'amidament: Unitat mesurada segons les especificacions de la DT.</t>
  </si>
  <si>
    <t xml:space="preserve">PAF6-VA02</t>
  </si>
  <si>
    <t xml:space="preserve">A02. Finestra d'alumini anoditzat natural amb trencament de pont tèrmic, col·locada sobre bastiment de base, amb dues fulles corredisses, per a un buit d'obra aproximat de 212x160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 Unglera en una de les fulles.
Criteri d'amidament: Unitat mesurada segons les especificacions de la DT.</t>
  </si>
  <si>
    <t xml:space="preserve">PAF7-VA03</t>
  </si>
  <si>
    <t xml:space="preserve">A03. Finestra d'alumini anoditzat natural amb trencament de pont tèrmic, col·locada sobre bastiment de base, amb una fulla circular fixa, per a un buit d'obra aproximat de diamètre 90cm, elaborada amb perfils de preu alt, classificació mínima 3 de permeabilitat a l'aire segons UNE-EN 12207, classificació mínima 8A d'estanquitat a l'aigua segons UNE-EN 12208 i classificació mínima C5 de resistència al vent segons UNE-EN 12210.
Inclou accessoris d'acer inox AISI 304.
Criteri d'amidament: Unitat mesurada segons les especificacions de la DT.</t>
  </si>
  <si>
    <t xml:space="preserve">PAF8-VA04</t>
  </si>
  <si>
    <t xml:space="preserve">A04. Finestra d'alumini anoditzat natural amb trencament de pont tèrmic, col·locada sobre bastiment de base, amb una fulla batent, per a un buit d'obra aproximat de 75x170 cm, elaborada amb perfils de preu alt, classificació mínima 3 de permeabilitat a l'aire segons UNE-EN 12207, classificació mínima 8A d'estanquitat a l'aigua segons UNE-EN 12208 i classificació mínima C5 de resistència al vent segons UNE-EN 12210, amb caixa de persiana i guies.
Inclou agafador de portes unicament per la cara interior.
Criteri d'amidament: Unitat mesurada segons les especificacions de la DT.</t>
  </si>
  <si>
    <t xml:space="preserve">PAF0-VA05</t>
  </si>
  <si>
    <t xml:space="preserve">A05. Balconera d'alumini anoditzat natural amb amb trencament de pont tèrmic, col·locada sobre bastiment de base, amb dues fulles corredisses, per a un buit d'obra aproximat de 185x197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 Unglera en una de les fulles.
Criteri d'amidament: Unitat mesurada segons les especificacions de la DT.</t>
  </si>
  <si>
    <t xml:space="preserve">PAF0-VA06</t>
  </si>
  <si>
    <t xml:space="preserve">A06. Balconera d'alumini anoditzat natural amb amb trencament de pont tèrmic, col·locada sobre bastiment de base, amb dues fulles corredisses i una fulla fixa superior, per a un buit d'obra aproximat de 181x237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
Criteri d'amidament: Unitat mesurada segons les especificacions de la DT.</t>
  </si>
  <si>
    <t xml:space="preserve">PAF0-VA07</t>
  </si>
  <si>
    <t xml:space="preserve">A07. Balconera d'alumini anoditzat natural amb amb trencament de pont tèrmic, col·locada sobre bastiment de base, amb dues fulles corredisses i una fulla fixa superior, per a un buit d'obra aproximat de 186x281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 Unglera en una de les fulles.
Criteri d'amidament: Unitat mesurada segons les especificacions de la DT.</t>
  </si>
  <si>
    <t xml:space="preserve">PAF7-VA08</t>
  </si>
  <si>
    <t xml:space="preserve">A08. Finestra d'alumini anoditzat natural amb trencament de pont tèrmic, col·locada sobre bastiment de base, amb una fulla fixa, per a un buit d'obra aproximat de 90x300 cm, elaborada amb perfils de preu alt, classificació mínima 3 de permeabilitat a l'aire segons UNE-EN 12207, classificació mínima 8A d'estanquitat a l'aigua segons UNE-EN 12208 i classificació mínima C5 de resistència al vent segons UNE-EN 12210.
Criteri d'amidament: Unitat mesurada segons les especificacions de la DT.</t>
  </si>
  <si>
    <t xml:space="preserve">PAF0-VA09</t>
  </si>
  <si>
    <t xml:space="preserve">A09. Balconera d'alumini anoditzat natural amb amb trencament de pont tèrmic, col·locada sobre bastiment de base, amb dues fulles corredisses i una fulla fixa superior, per a un buit d'obra aproximat de 191x237 cm,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guies.
Inclou agafador de portes unicament per la cara interior.
Criteri d'amidament: Unitat mesurada segons les especificacions de la DT.</t>
  </si>
  <si>
    <t xml:space="preserve">03</t>
  </si>
  <si>
    <t xml:space="preserve">VIDRES</t>
  </si>
  <si>
    <t xml:space="preserve">01.03</t>
  </si>
  <si>
    <t xml:space="preserve">PC1C-VRQ6</t>
  </si>
  <si>
    <t xml:space="preserve">m2</t>
  </si>
  <si>
    <t xml:space="preserve">Vidre aïllant de lluna de baixa emissivitat de 3+3 mm de gruix amb 1 butiral transparent classe 2 (B) 2 segons UNE-EN 12600, cambra d'aire de 16 mm amb gas argó i lluna de 4+4 mm de gruix amb 1 butiral transparent de lluna incolor, classe 2 (B) 2 segons UNE-EN 12600, col·locat amb perfils conformats de neoprè sobre alumini o PVC.
Criteri d'amidament: m2 de superfície amidada segons les especificacions de la DT.</t>
  </si>
  <si>
    <t xml:space="preserve">04</t>
  </si>
  <si>
    <t xml:space="preserve">PERSIANES</t>
  </si>
  <si>
    <t xml:space="preserve">01.04</t>
  </si>
  <si>
    <t xml:space="preserve">PAV9-VVK2</t>
  </si>
  <si>
    <t xml:space="preserve">Persiana enrotllable d'alumini anoditzat natural, de lamel·les amb aïllament tèrmic d'escuma de poliuretà. Inclou cintes noves i accessoris per a manivela, fixacions i tot el necessari.
Criteri d'amidament: m2 de superfície de forat de finestra, segons les especificacions del projecte.</t>
  </si>
  <si>
    <t xml:space="preserve">05</t>
  </si>
  <si>
    <t xml:space="preserve">AÏLLAMENT CAIXONS</t>
  </si>
  <si>
    <t xml:space="preserve">01.05</t>
  </si>
  <si>
    <t xml:space="preserve">P7C21-V001</t>
  </si>
  <si>
    <t xml:space="preserve">Aïllament tèrmic de caixa de persiana enrotllable, amb escuma de poliuretà (PUR) de densitat 35 kg/m3, projectat.
Criteri d'amidament: m2 de superfície amidada segons les especificacions de la DT.
Amb deducció de la superfície corresponent a obertures, d'acord amb els criteris següents:
Obertures &lt;= 1 m2:  No es dedueixen
Obertures &gt; 1 m2:  Es dedueix el 100%</t>
  </si>
  <si>
    <t xml:space="preserve">06</t>
  </si>
  <si>
    <t xml:space="preserve">PLAFÓ CAIXA PERSIANA</t>
  </si>
  <si>
    <t xml:space="preserve">01.06</t>
  </si>
  <si>
    <t xml:space="preserve">PAZ5-VXJL</t>
  </si>
  <si>
    <t xml:space="preserve">Plafó fix per a caixa de persiana amb tauler de fusta DM, amb aïllament de poliestiré extruït de 40mm d e gruix, adherit al plafó, col.locat en les zones de forat de caixó. Inclou el pintat del plafó de color a escollir. Inclou fixacions pel plafó, segellats entre trams de DM, tapat de cargols, i tot el necessari per rebre cintes de persiana o altres elements.
Criteri d'amidament: Unitat mesurada segons les especificacions de la DT.</t>
  </si>
  <si>
    <t xml:space="preserve">07</t>
  </si>
  <si>
    <t xml:space="preserve">GESTIÓ DE RESIDUS</t>
  </si>
  <si>
    <t xml:space="preserve">01.07</t>
  </si>
  <si>
    <t xml:space="preserve">P2R5-DT2G</t>
  </si>
  <si>
    <t xml:space="preserve">m3</t>
  </si>
  <si>
    <t xml:space="preserve">Transport de residus a instal·lació autoritzada de gestió de residus, amb camió de 12 t i temps d'espera per a la càrrega a màquina, amb un recorregut de més de 10 i fins a 15 km</t>
  </si>
  <si>
    <t xml:space="preserve">P2RA-EU6C</t>
  </si>
  <si>
    <t xml:space="preserve"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
Criteri d'amidament: m3 de volum de cada tipus de residu dipositat a l'abocador o centre de recollida corresponent.
kg de pes de cada tipus de residu dipositat a l'abocador o centre de recollida corresponent.
La unitat d'obra inclou totes les despeses per la disposició de cada tipus de residu al centre corresponent.
Inclou el cànon d'abocament del residu a dipòsit controlat segons el que determina la Llei 8/2008, el pagament del qual queda suspès segons la Llei 7/2011.
La empresa receptora del residu ha de facilitar al constructor la informació necessària per complimentar el certificat de disposició de residus, d'acord amb l'article 5.3 del REAL DECRETO 105/2008.</t>
  </si>
  <si>
    <t xml:space="preserve">IMPORT TOTAL DEL PRESSUPOST : </t>
  </si>
  <si>
    <t xml:space="preserve">Justificació d'elements</t>
  </si>
  <si>
    <t xml:space="preserve">Nº</t>
  </si>
  <si>
    <t xml:space="preserve">Codi</t>
  </si>
  <si>
    <t xml:space="preserve">U.A.</t>
  </si>
  <si>
    <t xml:space="preserve">Descripció</t>
  </si>
  <si>
    <t xml:space="preserve">Descripció curta</t>
  </si>
  <si>
    <t xml:space="preserve">Partida d'obra</t>
  </si>
  <si>
    <t xml:space="preserve">P2141-4RRO</t>
  </si>
  <si>
    <t xml:space="preserve">Arrencada de porta metàl·lica enrotllable de fins a 5 m2, inclosos mecanismes i accessoris, amb mitjans manuals i càrrega manual sobre camió o contenidor
Criteri d'amidament: Unitat d'element realment arrencat o desmuntat segons les especificacions de la DT.</t>
  </si>
  <si>
    <t xml:space="preserve">Rend.:</t>
  </si>
  <si>
    <t xml:space="preserve">Arrencada porta,metàl.,enrotll.,fins a 5m2,inclos.mecan.+access.,m.man.,càrr.man.</t>
  </si>
  <si>
    <t xml:space="preserve">Mà d'obra</t>
  </si>
  <si>
    <t xml:space="preserve">A01-FEPB</t>
  </si>
  <si>
    <t xml:space="preserve">h</t>
  </si>
  <si>
    <t xml:space="preserve">Ajudant manyà</t>
  </si>
  <si>
    <t xml:space="preserve">/R</t>
  </si>
  <si>
    <t xml:space="preserve">x</t>
  </si>
  <si>
    <t xml:space="preserve">=</t>
  </si>
  <si>
    <t xml:space="preserve">A0D-0007</t>
  </si>
  <si>
    <t xml:space="preserve">Manobre</t>
  </si>
  <si>
    <t xml:space="preserve">A0F-000P</t>
  </si>
  <si>
    <t xml:space="preserve">Oficial 1a manyà</t>
  </si>
  <si>
    <t xml:space="preserve">Subtotal mà d'obra</t>
  </si>
  <si>
    <t xml:space="preserve">Despeses auxiliars</t>
  </si>
  <si>
    <t xml:space="preserve">%</t>
  </si>
  <si>
    <t xml:space="preserve">Cost directe</t>
  </si>
  <si>
    <t xml:space="preserve">Despeses indirectes</t>
  </si>
  <si>
    <t xml:space="preserve">Total</t>
  </si>
  <si>
    <t xml:space="preserve">P7C10-65PO</t>
  </si>
  <si>
    <t xml:space="preserve">Aïllament amorf, de 2 cm de gruix, amb escuma de poliuretà (PUR) de densitat 35 kg/m3, projectat
Criteri d'amidament: m2 de superfície amidada segons les especificacions de la DT.
Amb deducció de la superfície corresponent a buits en aïllaments en solera o en revestiment de paraments, d'acord amb els criteris següents:
Obertures &lt;= 1 m2:  No es dedueixen
Obertures &gt; 1 m2:  Es dedueix el 100%</t>
  </si>
  <si>
    <t xml:space="preserve">Aïll.amorf,g=2cm,escuma PUR,35kg/m3,projec.</t>
  </si>
  <si>
    <t xml:space="preserve">A0F-000D</t>
  </si>
  <si>
    <t xml:space="preserve">Oficial 1a col·locador</t>
  </si>
  <si>
    <t xml:space="preserve">A01-FEP3</t>
  </si>
  <si>
    <t xml:space="preserve">Ajudant col·locador</t>
  </si>
  <si>
    <t xml:space="preserve">Maquinària</t>
  </si>
  <si>
    <t xml:space="preserve">C201-002N</t>
  </si>
  <si>
    <t xml:space="preserve">Barrejadora-bombejadora per a morters i guixos projectats</t>
  </si>
  <si>
    <t xml:space="preserve">Subtotal maquinària</t>
  </si>
  <si>
    <t xml:space="preserve">Material</t>
  </si>
  <si>
    <t xml:space="preserve">B7C11-0KOY</t>
  </si>
  <si>
    <t xml:space="preserve">Escuma de poliuretà (PUR) de densitat 35 kg/m3, preparada per a projectar
Criteri d'amidament: Unitat d'amidament: la indicada a la descripció de l'element
Criteri d'amidament: quantitat necessària subministrada a l'obra</t>
  </si>
  <si>
    <t xml:space="preserve">Subtotal material</t>
  </si>
  <si>
    <t xml:space="preserve">PAF7-7TH5</t>
  </si>
  <si>
    <t xml:space="preserve">Finestra d'alumini anoditzat natural amb trencament de pont tèrmic, col·locada sobre bastiment de base, amb dues fulles batents i una fulla fixa superior o inferior, per a un buit d'obra aproximat de 120x165 cm, elaborada amb perfils de preu alt, classificació mínima 3 de permeabilitat a l'aire segons UNE-EN 12207, classificació mínima 8A d'estanquitat a l'aigua segons UNE-EN 12208 i classificació mínima C5 de resistència al vent segons UNE-EN 12210, amb caixa de persiana i guies
Criteri d'amidament: Unitat mesurada segons les especificacions de la DT.</t>
  </si>
  <si>
    <t xml:space="preserve">Finestra alumini anoditzat nat.,trenc.pont tèrmic,2bat.+1fulla fixa sup./inf.,120x165cm,preu alt,cla</t>
  </si>
  <si>
    <t xml:space="preserve">A0F-000R</t>
  </si>
  <si>
    <t xml:space="preserve">Oficial 1a muntador</t>
  </si>
  <si>
    <t xml:space="preserve">A01-FEPH</t>
  </si>
  <si>
    <t xml:space="preserve">Ajudant muntador</t>
  </si>
  <si>
    <t xml:space="preserve">BAF6-1V6R</t>
  </si>
  <si>
    <t xml:space="preserve">Fulla fixa d'alumini anoditzat natural, amb trencament de pont tèrmic, per a col·locar sobre bastiment de base, per a un buit d'obra de 0,5 a 0,89 m2 de superfície, elaborada amb perfils de preu alt, classificació mínima 3 de permeabilitat a l'aire segons UNE-EN 12207, classificació mínima 8A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</si>
  <si>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BAF4-1R02</t>
  </si>
  <si>
    <t xml:space="preserve">Finestra d'alumini anoditzat natural, amb trencament de pont tèrmic, per a col·locar sobre bastiment de base, amb dues fulles batents, per a un buit d'obra d'1,05 a 1,49 m2 de superfície, elaborada amb perfils de preu alt, classificació mínima 3 de permeabilitat a l'aire segons UNE-EN 12207, classificació mínima 8A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</si>
  <si>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B7JE-0GTI</t>
  </si>
  <si>
    <t xml:space="preserve">dm3</t>
  </si>
  <si>
    <t xml:space="preserve">Massilla per a segellats, d'aplicació amb pistola, de base poliuretà monocomponent
Criteri d'amidament: Unitat d'amidament: la indicada a la descripció de l'element
Criteri d'amidament: quantitat necessària subministrada a l'obra</t>
  </si>
  <si>
    <t xml:space="preserve">B7JE-0GTM</t>
  </si>
  <si>
    <t xml:space="preserve">Massilla per a segellats, d'aplicació amb pistola, de base silicona neutra monocomponent
Criteri d'amidament: Unitat d'amidament: la indicada a la descripció de l'element
Criteri d'amidament: quantitat necessària subministrada a l'obra</t>
  </si>
  <si>
    <t xml:space="preserve">PAV9-VVK3</t>
  </si>
  <si>
    <t xml:space="preserve">Persiana enrotllable d'alumini, de lamel·les orientables de 14 a 14.5 mm de gruix, 55 a 60 mm d'alçària i de 6.5 a 7 kg per m2
Criteri d'amidament: m2 de superfície amidada segons les especificacions del projecte, d'acord amb els criteris següents:
Amplària i alçària: Múltiples de 5 cm
Unitats amb superfície &lt; 1,75 m2: S'ha d'amidar 1,75 m2 per unitat
Amplaria mínima: 1,5 m
Cal prendre el múltiple immediat superior en cas que la dimensió no ho sigui.
A la dimensió de l'alçària cal afegir-hi la dimensió necessària per a arribar a l'eix de suspensió.</t>
  </si>
  <si>
    <t xml:space="preserve">Persi.enr.alum.,lamel.orient. g=14 a 14.5mm,h=55 a 60mm,6.5 a 7kg/m2</t>
  </si>
  <si>
    <t xml:space="preserve">BAVC-0Z7T</t>
  </si>
  <si>
    <t xml:space="preserve">Persiana enrotllable d'alumini de lamel·les orientables de 14 a 14.5 mm de gruix, de 55 a 60 mm d'alçària i de 6.5 a 7 kg per m2
Criteri d'amidament: m2 de superfície necessària subministrada a l'obra, amidada segons les especificacions del projecte i considerant les respectives dimensions d'acord amb els criteris següents:
Amplària i alçària: Múltiples de 5 cm
Per a unitats amb superfície inferior a 1,75 m2: S'ha d'amidar 1,75 m2 per unitat
Cal prendre el múltiple immediat superior en cas que la dimensió no ho sigui.
A la dimensió de l'alçària cal afegir-hi la part precisa per a arribar fins a l'eix de suspensió.</t>
  </si>
  <si>
    <t xml:space="preserve">P-1</t>
  </si>
  <si>
    <t xml:space="preserve">Arrencada full+bastim. finest.,m.man.,càrr.man.</t>
  </si>
  <si>
    <t xml:space="preserve">P-2</t>
  </si>
  <si>
    <t xml:space="preserve">Arrencada persiana,enrotll.,inclos.mecan.+access.,m.man.,càrr.man.</t>
  </si>
  <si>
    <t xml:space="preserve">A0F-000B</t>
  </si>
  <si>
    <t xml:space="preserve">Oficial 1a</t>
  </si>
  <si>
    <t xml:space="preserve">P-3</t>
  </si>
  <si>
    <t xml:space="preserve">Transport residus,instal.gestió residus,camió 12t,càrrega mec.,rec.més de 10 i fins a 15km</t>
  </si>
  <si>
    <t xml:space="preserve">C154-003M</t>
  </si>
  <si>
    <t xml:space="preserve">Camió per a transport de 12 t</t>
  </si>
  <si>
    <t xml:space="preserve">P-4</t>
  </si>
  <si>
    <t xml:space="preserve">Disposició controlada dipòsit autoritzat inclòs el cànon sobre la deposició controlada dels residus </t>
  </si>
  <si>
    <t xml:space="preserve">B2RA-28US</t>
  </si>
  <si>
    <t xml:space="preserve">t</t>
  </si>
  <si>
    <t xml:space="preserve"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t>
  </si>
  <si>
    <t xml:space="preserve">P-5</t>
  </si>
  <si>
    <t xml:space="preserve">Aïllam.caixa persiana</t>
  </si>
  <si>
    <t xml:space="preserve">P-6</t>
  </si>
  <si>
    <t xml:space="preserve">A01 i A01'. Balconera d'alumini anoditzat natural amb amb trencament de pont tèrmic, col·locada sobr</t>
  </si>
  <si>
    <t xml:space="preserve">BAF6-1VA7</t>
  </si>
  <si>
    <t xml:space="preserve">Fulla fixa d'alumini anoditzat natural, amb trencament de pont tèrmic, per a col·locar sobre bastiment de base, per a un buit d'obra de 0,5 a 0,89 m2 de superfície, elaborada amb perfils de preu alt, classificació mínima 4 de permeabilitat a l'aire segons UNE-EN 12207, classificació mínima 9A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</si>
  <si>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BAF0-1UTC</t>
  </si>
  <si>
    <t xml:space="preserve">Balconera d'alumini anoditzat natural, amb trencament de pont tèrmic, per a col·locar sobre bastiment de base, amb dues fulles corredisses, per a un buit d'obra de 3 a 3,99 m2 de superfície,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</si>
  <si>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P-7</t>
  </si>
  <si>
    <t xml:space="preserve">A05. Balconera d'alumini anoditzat natural amb amb trencament de pont tèrmic, col·locada sobre basti</t>
  </si>
  <si>
    <t xml:space="preserve">P-8</t>
  </si>
  <si>
    <t xml:space="preserve">A06. Balconera d'alumini anoditzat natural amb amb trencament de pont tèrmic, col·locada sobre basti</t>
  </si>
  <si>
    <t xml:space="preserve">P-9</t>
  </si>
  <si>
    <t xml:space="preserve">A07. Balconera d'alumini anoditzat natural amb amb trencament de pont tèrmic, col·locada sobre basti</t>
  </si>
  <si>
    <t xml:space="preserve">P-10</t>
  </si>
  <si>
    <t xml:space="preserve">A09. Balconera d'alumini anoditzat natural amb amb trencament de pont tèrmic, col·locada sobre basti</t>
  </si>
  <si>
    <t xml:space="preserve">P-11</t>
  </si>
  <si>
    <t xml:space="preserve">A02. Finestra d'alumini anoditzat natural amb trencament de pont tèrmic, col·locada sobre bastiment </t>
  </si>
  <si>
    <t xml:space="preserve">BAF3-1SXS</t>
  </si>
  <si>
    <t xml:space="preserve">Finestra d'alumini anoditzat natural, amb trencament de pont tèrmic, per a col·locar sobre bastiment de base, amb dues fulles corredisses, per a un buit d'obra de 3,25 a 3,99 m2 de superfície, elaborada amb perfils de preu alt, classificació mínima 3 de permeabilitat a l'aire segons UNE-EN 12207, classificació mínima 7A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</si>
  <si>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P-12</t>
  </si>
  <si>
    <t xml:space="preserve">A03. Finestra d'alumini anoditzat natural amb trencament de pont tèrmic, col·locada sobre bastiment </t>
  </si>
  <si>
    <t xml:space="preserve">P-13</t>
  </si>
  <si>
    <t xml:space="preserve">A08. Finestra d'alumini anoditzat natural amb trencament de pont tèrmic, col·locada sobre bastiment </t>
  </si>
  <si>
    <t xml:space="preserve">P-14</t>
  </si>
  <si>
    <t xml:space="preserve">A04. Finestra d'alumini anoditzat natural amb trencament de pont tèrmic, col·locada sobre bastiment </t>
  </si>
  <si>
    <t xml:space="preserve">BAF4-1R3D</t>
  </si>
  <si>
    <t xml:space="preserve">Finestra d'alumini anoditzat natural, amb trencament de pont tèrmic, per a col·locar sobre bastiment de base, amb una fulla batent, per a un buit d'obra de 0,75 a 1,04 m2 de superfície, elaborada amb perfils de preu alt, classificació mínima 3 de permeabilitat a l'aire segons UNE-EN 12207, classificació mínima 8A d'estanquitat a l'aigua segons UNE-EN 12208 i classificació mínima C5 de resistència al vent segons UNE-EN 12210, amb caixa de persiana i guies
Criteri d'amidament: Unitat d'amidament: la indicada a la descripció de l'element
Criteri d'amidament: quantitat necessària subministrada a l'obra</t>
  </si>
  <si>
    <t xml:space="preserve">P-15</t>
  </si>
  <si>
    <t xml:space="preserve">Persi.enr.alum.,lamel.aïll.</t>
  </si>
  <si>
    <t xml:space="preserve">BAVC-0Z7S</t>
  </si>
  <si>
    <t xml:space="preserve">Persiana enrotllable d'alumini de lamel·les amb aïllament de 9 a 9.5 mm de gruix, de 50 a 55 mm d'alçària i de 4.5 a 5 kg per m2
Criteri d'amidament: m2 de superfície necessària subministrada a l'obra, amidada segons les especificacions del projecte i considerant les respectives dimensions d'acord amb els criteris següents:
Amplària i alçària: Múltiples de 5 cm
Per a unitats amb superfície inferior a 1,75 m2: S'ha d'amidar 1,75 m2 per unitat
Cal prendre el múltiple immediat superior en cas que la dimensió no ho sigui.
A la dimensió de l'alçària cal afegir-hi la part precisa per a arribar fins a l'eix de suspensió.</t>
  </si>
  <si>
    <t xml:space="preserve">P-16</t>
  </si>
  <si>
    <t xml:space="preserve">Plafó fix c.persiana DM</t>
  </si>
  <si>
    <t xml:space="preserve">A0F-000K</t>
  </si>
  <si>
    <t xml:space="preserve">Oficial 1a fuster</t>
  </si>
  <si>
    <t xml:space="preserve">BAZ8-0ZB9</t>
  </si>
  <si>
    <t xml:space="preserve">Plafó fix per a caixa de persiana amb tauler de fusta DM, amb aïllament de poliestiré extruït de 40mm d e gruix, adherit al plafó. inclou el pintat del plafó de color a escollir. Inclou fixacions pel plafó i tot el necessari per rebre cintes de persiana o altres elements.</t>
  </si>
  <si>
    <t xml:space="preserve">B0AQ-07GQ</t>
  </si>
  <si>
    <t xml:space="preserve">cu</t>
  </si>
  <si>
    <t xml:space="preserve">Visos per a fusta o tacs de PVC
Criteri d'amidament: Unitat d'amidament: la indicada a la descripció de l'element
Criteri d'amidament: quantitat necessària subministrada a l'obra</t>
  </si>
  <si>
    <t xml:space="preserve">P-17</t>
  </si>
  <si>
    <t xml:space="preserve">Vidre aïllant, baixa emissivitat 3+3/16/4+4mm</t>
  </si>
  <si>
    <t xml:space="preserve">A0F-0010</t>
  </si>
  <si>
    <t xml:space="preserve">Oficial 1a vidrier</t>
  </si>
  <si>
    <t xml:space="preserve">BC11-2SLQ</t>
  </si>
  <si>
    <t xml:space="preserve">Vidre aïllant de lluna de baixa emissivitat de 4+4 mm de gruix amb 1 butiral transparent classe 2 (B) 2 segons UNE-EN 12600, cambra d'aire de 12 mm i lluna de 4+4 mm de gruix amb 1 butiral transparent de lluna incolor, classe 2 (B) 2 segons UNE-EN 12600
Criteri d'amidament: m2 de superfície necessària subministrada a l'obra, amidada segons les especificacions de la DT.
S'han de considerar les respectives dimensions d'acord amb els criteris següents:
Llargària i amplària: Múltiples de 3 cm
Per a unitats amb superfície &lt; 0,25 m2: 0,25 m2/unitat
Cal prendre el múltiple immediat superior en el cas que la dimensió no ho sigui.</t>
  </si>
  <si>
    <t xml:space="preserve">CO2eq (kg)</t>
  </si>
  <si>
    <t xml:space="preserve">MJ</t>
  </si>
  <si>
    <t xml:space="preserve">Camió transp.12 t</t>
  </si>
  <si>
    <t xml:space="preserve">Barreja-bombejadora,p/morters+guixos project.</t>
  </si>
  <si>
    <t xml:space="preserve">B090-06VV</t>
  </si>
  <si>
    <t xml:space="preserve">kg</t>
  </si>
  <si>
    <t xml:space="preserve">Adhesiu d'aplicació a dues cares de cautxú sintètic compatible amb el poliestirè
Criteri d'amidament: Unitat d'amidament: la indicada a la descripció de l'element
Criteri d'amidament: quantitat necessària subministrada a l'obra</t>
  </si>
  <si>
    <t xml:space="preserve">Adh.apl.2cares,cautxú compatib.poliesti.</t>
  </si>
  <si>
    <t xml:space="preserve">Visos p/fusta/tacs PVC</t>
  </si>
  <si>
    <t xml:space="preserve">Escuma PUR 35kg/m3,prep.p/projec.</t>
  </si>
  <si>
    <t xml:space="preserve">B7C25-1831</t>
  </si>
  <si>
    <t xml:space="preserve">Planxa de poliestirè extruït (XPS), de 30 mm de gruix, resistència a compressió &gt;= 200 kPa, resistència tèrmica entre 0.96774 i 0,88235 m2·K/W, amb la superfície llisa i cantell encadellat
Criteri d'amidament: Unitat d'amidament: la indicada a la descripció de l'element
Criteri d'amidament: quantitat necessària subministrada a l'obra</t>
  </si>
  <si>
    <t xml:space="preserve">Planxa XPS,g=30mm,resist.compress.&gt;= 200kPa,res.tèrmica=0.96774-0,88235m2·K/W,superf.llisa,cantell e</t>
  </si>
  <si>
    <t xml:space="preserve">Massilla segell.,poliuretà monocomponent</t>
  </si>
  <si>
    <t xml:space="preserve">Massilla segell.,silicona neut. monocomponent</t>
  </si>
  <si>
    <t xml:space="preserve">Balconera alumini anoditzat nat.,trenc.pont tèrmic,2corred., de 3 a 3,99m2,perf.preu alt,classif. 3 </t>
  </si>
  <si>
    <t xml:space="preserve">Finestra alumini anoditzat nat.,trenc.pont tèrmic,2corred., de 3,25 a 3,99m2,perf.preu alt,classif. </t>
  </si>
  <si>
    <t xml:space="preserve">Finestra alumini anoditzat nat.,trenc.pont tèrmic,2bat., d'1,05 a 1,49m2,perf.preu alt,classif. 3 8A</t>
  </si>
  <si>
    <t xml:space="preserve">Finestra alumini anoditzat nat.,trenc.pont tèrmic,1bat., de 0,75 a 1,04m2,perf.preu alt,classif. 3 8</t>
  </si>
  <si>
    <t xml:space="preserve">Fulla fixa alumini anoditzat nat.,trenc.pont tèrmic, de 0,5 a 0,89m2,perf.preu alt,classif. 3 8A C5,</t>
  </si>
  <si>
    <t xml:space="preserve">Fulla fixa alumini anoditzat nat.,trenc.pont tèrmic, de 0,5 a 0,89m2,perf.preu alt,classif. 4 9A C5,</t>
  </si>
  <si>
    <t xml:space="preserve">Persi.enr.alum.,lamel.aïll.,g=9 a 9.5mm,h=50 a 55mm,4.5 a 5kg/m2</t>
  </si>
  <si>
    <t xml:space="preserve">Persi.enr.alum.,lamel.orient.,g=14 a 14.5mm,h=55 a 60mm,6.5 a 7kg/m2</t>
  </si>
  <si>
    <t xml:space="preserve">Plafó fix per a caixa de persiana amb tauler de fusta DM, amb aïllament de poliestiré extruït de 40m</t>
  </si>
  <si>
    <t xml:space="preserve">BAZ8-0ZBE</t>
  </si>
  <si>
    <t xml:space="preserve">Plafó fix per a caixa de persiana amb tauler de fusta, contraplacat per a pintar de 4 mm de gruix, per a finestres i balconeres de 230 cm d'amplària
Criteri d'amidament: Unitat d'amidament: la indicada a la descripció de l'element
Criteri d'amidament: quantitat necessària subministrada a l'obra</t>
  </si>
  <si>
    <t xml:space="preserve">Plafó fix c.persi.,contrap.p/pintar,p/ampl.=230cm</t>
  </si>
  <si>
    <t xml:space="preserve">Vidre aïllant, baixa emissivitat 4+4.1 but.transparent / 12 / 4+4.1 but.transparent</t>
  </si>
  <si>
    <t xml:space="preserve">AMIDAMENTS</t>
  </si>
  <si>
    <t xml:space="preserve">N</t>
  </si>
  <si>
    <t xml:space="preserve">01.01.001</t>
  </si>
  <si>
    <t xml:space="preserve">L</t>
  </si>
  <si>
    <t xml:space="preserve">A01</t>
  </si>
  <si>
    <t xml:space="preserve">A01'</t>
  </si>
  <si>
    <t xml:space="preserve">A02</t>
  </si>
  <si>
    <t xml:space="preserve">A04</t>
  </si>
  <si>
    <t xml:space="preserve">A05</t>
  </si>
  <si>
    <t xml:space="preserve">A06</t>
  </si>
  <si>
    <t xml:space="preserve">A07</t>
  </si>
  <si>
    <t xml:space="preserve">A09</t>
  </si>
  <si>
    <t xml:space="preserve">01.01.002</t>
  </si>
  <si>
    <t xml:space="preserve">A03</t>
  </si>
  <si>
    <t xml:space="preserve">A08</t>
  </si>
  <si>
    <t xml:space="preserve">01.02.001</t>
  </si>
  <si>
    <t xml:space="preserve">01.02.002</t>
  </si>
  <si>
    <t xml:space="preserve">01.02.003</t>
  </si>
  <si>
    <t xml:space="preserve">01.02.004</t>
  </si>
  <si>
    <t xml:space="preserve">01.02.005</t>
  </si>
  <si>
    <t xml:space="preserve">01.02.006</t>
  </si>
  <si>
    <t xml:space="preserve">01.02.007</t>
  </si>
  <si>
    <t xml:space="preserve">01.02.008</t>
  </si>
  <si>
    <t xml:space="preserve">01.02.009</t>
  </si>
  <si>
    <t xml:space="preserve">01.03.001</t>
  </si>
  <si>
    <t xml:space="preserve">01.04.001</t>
  </si>
  <si>
    <t xml:space="preserve">01.05.001</t>
  </si>
  <si>
    <t xml:space="preserve">.</t>
  </si>
  <si>
    <t xml:space="preserve">01.06.001</t>
  </si>
  <si>
    <t xml:space="preserve">PLANTA SOTERRANI</t>
  </si>
  <si>
    <t xml:space="preserve">T</t>
  </si>
  <si>
    <t xml:space="preserve">Aula 75</t>
  </si>
  <si>
    <t xml:space="preserve">Aula 74</t>
  </si>
  <si>
    <t xml:space="preserve">Aula 73</t>
  </si>
  <si>
    <t xml:space="preserve">Aula 68</t>
  </si>
  <si>
    <t xml:space="preserve">Aula 69</t>
  </si>
  <si>
    <t xml:space="preserve">Aula 70</t>
  </si>
  <si>
    <t xml:space="preserve">PLANTA BAIXA</t>
  </si>
  <si>
    <t xml:space="preserve">Vestibul 01</t>
  </si>
  <si>
    <t xml:space="preserve">Aula 02</t>
  </si>
  <si>
    <t xml:space="preserve">Aula 03</t>
  </si>
  <si>
    <t xml:space="preserve">Passadís aula 04</t>
  </si>
  <si>
    <t xml:space="preserve">Aula 05</t>
  </si>
  <si>
    <t xml:space="preserve">Passadís aula 05</t>
  </si>
  <si>
    <t xml:space="preserve">Aula 06</t>
  </si>
  <si>
    <t xml:space="preserve">Passadís aula 06</t>
  </si>
  <si>
    <t xml:space="preserve">Aula 07</t>
  </si>
  <si>
    <t xml:space="preserve">Passadís aula 07</t>
  </si>
  <si>
    <t xml:space="preserve">Aula 08</t>
  </si>
  <si>
    <t xml:space="preserve">Aula 09</t>
  </si>
  <si>
    <t xml:space="preserve">Aula 10</t>
  </si>
  <si>
    <t xml:space="preserve">Aula 11</t>
  </si>
  <si>
    <t xml:space="preserve">Aula 12</t>
  </si>
  <si>
    <t xml:space="preserve">Aula 25</t>
  </si>
  <si>
    <t xml:space="preserve">Aula 26</t>
  </si>
  <si>
    <t xml:space="preserve">Aula 27</t>
  </si>
  <si>
    <t xml:space="preserve">Aula 28</t>
  </si>
  <si>
    <t xml:space="preserve">Sala 21</t>
  </si>
  <si>
    <t xml:space="preserve">Sala 19</t>
  </si>
  <si>
    <t xml:space="preserve">Aula 30</t>
  </si>
  <si>
    <t xml:space="preserve">Aula 31</t>
  </si>
  <si>
    <t xml:space="preserve">Aula 32</t>
  </si>
  <si>
    <t xml:space="preserve">Aula 33</t>
  </si>
  <si>
    <t xml:space="preserve">Aula 45</t>
  </si>
  <si>
    <t xml:space="preserve">Aula 46</t>
  </si>
  <si>
    <t xml:space="preserve">Aula 47</t>
  </si>
  <si>
    <t xml:space="preserve">Aula 48</t>
  </si>
  <si>
    <t xml:space="preserve">Sala 41</t>
  </si>
  <si>
    <t xml:space="preserve">Sala 39</t>
  </si>
  <si>
    <t xml:space="preserve">01.07.001</t>
  </si>
  <si>
    <t xml:space="preserve">persiana</t>
  </si>
  <si>
    <t xml:space="preserve">fusteries, premarcs i tapa</t>
  </si>
  <si>
    <t xml:space="preserve">Esponjament</t>
  </si>
  <si>
    <t xml:space="preserve">01.07.002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</si>
</sst>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##,###,##0.00"/>
    <numFmt numFmtId="167" formatCode="###,###,##0.000"/>
    <numFmt numFmtId="168" formatCode="###,###,##0.000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8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7" fillId="4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3.42"/>
    <col collapsed="false" customWidth="true" hidden="false" outlineLevel="0" max="3" min="3" style="1" width="13.71"/>
    <col collapsed="false" customWidth="true" hidden="false" outlineLevel="0" max="4" min="4" style="1" width="4.41"/>
    <col collapsed="false" customWidth="true" hidden="false" outlineLevel="0" max="5" min="5" style="1" width="48.71"/>
    <col collapsed="false" customWidth="true" hidden="false" outlineLevel="0" max="7" min="6" style="1" width="12.71"/>
    <col collapsed="false" customWidth="true" hidden="false" outlineLevel="0" max="8" min="8" style="1" width="13.71"/>
  </cols>
  <sheetData>
    <row r="1" customFormat="false" ht="15" hidden="false" customHeight="false" outlineLevel="0" collapsed="false">
      <c r="E1" s="2" t="s">
        <v>0</v>
      </c>
      <c r="F1" s="2" t="s">
        <v>0</v>
      </c>
      <c r="G1" s="2" t="s">
        <v>0</v>
      </c>
      <c r="H1" s="2" t="s">
        <v>0</v>
      </c>
    </row>
    <row r="2" customFormat="false" ht="15" hidden="false" customHeight="false" outlineLevel="0" collapsed="false">
      <c r="E2" s="2"/>
      <c r="F2" s="2"/>
      <c r="G2" s="2"/>
      <c r="H2" s="2"/>
    </row>
    <row r="3" customFormat="false" ht="15" hidden="false" customHeight="false" outlineLevel="0" collapsed="false">
      <c r="E3" s="2"/>
      <c r="F3" s="2"/>
      <c r="G3" s="2"/>
      <c r="H3" s="2"/>
    </row>
    <row r="4" customFormat="false" ht="15" hidden="false" customHeight="false" outlineLevel="0" collapsed="false">
      <c r="E4" s="2"/>
      <c r="F4" s="2"/>
      <c r="G4" s="2"/>
      <c r="H4" s="2"/>
    </row>
    <row r="6" customFormat="false" ht="15" hidden="false" customHeight="false" outlineLevel="0" collapsed="false">
      <c r="C6" s="3"/>
      <c r="D6" s="3"/>
      <c r="E6" s="4" t="s">
        <v>1</v>
      </c>
      <c r="F6" s="3"/>
      <c r="G6" s="3"/>
      <c r="H6" s="3"/>
    </row>
    <row r="8" customFormat="false" ht="15" hidden="false" customHeight="false" outlineLevel="0" collapsed="false">
      <c r="F8" s="5" t="s">
        <v>2</v>
      </c>
      <c r="G8" s="5" t="s">
        <v>3</v>
      </c>
      <c r="H8" s="5" t="s">
        <v>4</v>
      </c>
    </row>
    <row r="10" customFormat="false" ht="15" hidden="false" customHeight="false" outlineLevel="0" collapsed="false">
      <c r="C10" s="6" t="s">
        <v>5</v>
      </c>
      <c r="D10" s="7" t="s">
        <v>6</v>
      </c>
      <c r="E10" s="6" t="s">
        <v>7</v>
      </c>
    </row>
    <row r="11" customFormat="false" ht="15" hidden="false" customHeight="false" outlineLevel="0" collapsed="false">
      <c r="C11" s="6" t="s">
        <v>8</v>
      </c>
      <c r="D11" s="7" t="s">
        <v>6</v>
      </c>
      <c r="E11" s="6" t="s">
        <v>9</v>
      </c>
    </row>
    <row r="13" customFormat="false" ht="15" hidden="false" customHeight="false" outlineLevel="0" collapsed="false">
      <c r="A13" s="2" t="s">
        <v>10</v>
      </c>
      <c r="B13" s="2" t="n">
        <v>1</v>
      </c>
      <c r="C13" s="2" t="s">
        <v>11</v>
      </c>
      <c r="D13" s="8" t="s">
        <v>12</v>
      </c>
      <c r="E13" s="9" t="s">
        <v>13</v>
      </c>
      <c r="F13" s="10" t="n">
        <v>25.39</v>
      </c>
      <c r="G13" s="11" t="n">
        <v>94</v>
      </c>
      <c r="H13" s="12" t="n">
        <f aca="false">ROUND(ROUND(F13,2)*ROUND(G13,3),2)</f>
        <v>2386.66</v>
      </c>
    </row>
    <row r="14" customFormat="false" ht="15" hidden="false" customHeight="false" outlineLevel="0" collapsed="false">
      <c r="A14" s="2" t="s">
        <v>10</v>
      </c>
      <c r="B14" s="2" t="n">
        <v>2</v>
      </c>
      <c r="C14" s="2" t="s">
        <v>14</v>
      </c>
      <c r="D14" s="8" t="s">
        <v>12</v>
      </c>
      <c r="E14" s="9" t="s">
        <v>15</v>
      </c>
      <c r="F14" s="10" t="n">
        <v>33.21</v>
      </c>
      <c r="G14" s="11" t="n">
        <v>110</v>
      </c>
      <c r="H14" s="12" t="n">
        <f aca="false">ROUND(ROUND(F14,2)*ROUND(G14,3),2)</f>
        <v>3653.1</v>
      </c>
    </row>
    <row r="15" customFormat="false" ht="15" hidden="false" customHeight="false" outlineLevel="0" collapsed="false">
      <c r="E15" s="6" t="s">
        <v>16</v>
      </c>
      <c r="F15" s="6"/>
      <c r="G15" s="6"/>
      <c r="H15" s="13" t="n">
        <f aca="false">SUM(H13:H14)</f>
        <v>6039.76</v>
      </c>
    </row>
    <row r="17" customFormat="false" ht="15" hidden="false" customHeight="false" outlineLevel="0" collapsed="false">
      <c r="C17" s="6" t="s">
        <v>5</v>
      </c>
      <c r="D17" s="7" t="s">
        <v>6</v>
      </c>
      <c r="E17" s="6" t="s">
        <v>7</v>
      </c>
    </row>
    <row r="18" customFormat="false" ht="15" hidden="false" customHeight="false" outlineLevel="0" collapsed="false">
      <c r="C18" s="6" t="s">
        <v>8</v>
      </c>
      <c r="D18" s="7" t="s">
        <v>17</v>
      </c>
      <c r="E18" s="6" t="s">
        <v>18</v>
      </c>
    </row>
    <row r="20" customFormat="false" ht="15" hidden="false" customHeight="false" outlineLevel="0" collapsed="false">
      <c r="A20" s="2" t="s">
        <v>19</v>
      </c>
      <c r="B20" s="2" t="n">
        <v>1</v>
      </c>
      <c r="C20" s="2" t="s">
        <v>20</v>
      </c>
      <c r="D20" s="8" t="s">
        <v>12</v>
      </c>
      <c r="E20" s="9" t="s">
        <v>21</v>
      </c>
      <c r="F20" s="10" t="n">
        <v>1413.62</v>
      </c>
      <c r="G20" s="11" t="n">
        <v>50</v>
      </c>
      <c r="H20" s="12" t="n">
        <f aca="false">ROUND(ROUND(F20,2)*ROUND(G20,3),2)</f>
        <v>70681</v>
      </c>
    </row>
    <row r="21" customFormat="false" ht="15" hidden="false" customHeight="false" outlineLevel="0" collapsed="false">
      <c r="A21" s="2" t="s">
        <v>19</v>
      </c>
      <c r="B21" s="2" t="n">
        <v>2</v>
      </c>
      <c r="C21" s="2" t="s">
        <v>22</v>
      </c>
      <c r="D21" s="8" t="s">
        <v>12</v>
      </c>
      <c r="E21" s="9" t="s">
        <v>23</v>
      </c>
      <c r="F21" s="10" t="n">
        <v>940.68</v>
      </c>
      <c r="G21" s="11" t="n">
        <v>4</v>
      </c>
      <c r="H21" s="12" t="n">
        <f aca="false">ROUND(ROUND(F21,2)*ROUND(G21,3),2)</f>
        <v>3762.72</v>
      </c>
    </row>
    <row r="22" customFormat="false" ht="15" hidden="false" customHeight="false" outlineLevel="0" collapsed="false">
      <c r="A22" s="2" t="s">
        <v>19</v>
      </c>
      <c r="B22" s="2" t="n">
        <v>3</v>
      </c>
      <c r="C22" s="2" t="s">
        <v>24</v>
      </c>
      <c r="D22" s="8" t="s">
        <v>12</v>
      </c>
      <c r="E22" s="9" t="s">
        <v>25</v>
      </c>
      <c r="F22" s="10" t="n">
        <v>196.68</v>
      </c>
      <c r="G22" s="11" t="n">
        <v>15</v>
      </c>
      <c r="H22" s="12" t="n">
        <f aca="false">ROUND(ROUND(F22,2)*ROUND(G22,3),2)</f>
        <v>2950.2</v>
      </c>
    </row>
    <row r="23" customFormat="false" ht="15" hidden="false" customHeight="false" outlineLevel="0" collapsed="false">
      <c r="A23" s="2" t="s">
        <v>19</v>
      </c>
      <c r="B23" s="2" t="n">
        <v>4</v>
      </c>
      <c r="C23" s="2" t="s">
        <v>26</v>
      </c>
      <c r="D23" s="8" t="s">
        <v>12</v>
      </c>
      <c r="E23" s="9" t="s">
        <v>27</v>
      </c>
      <c r="F23" s="10" t="n">
        <v>395.19</v>
      </c>
      <c r="G23" s="11" t="n">
        <v>22</v>
      </c>
      <c r="H23" s="12" t="n">
        <f aca="false">ROUND(ROUND(F23,2)*ROUND(G23,3),2)</f>
        <v>8694.18</v>
      </c>
    </row>
    <row r="24" customFormat="false" ht="15" hidden="false" customHeight="false" outlineLevel="0" collapsed="false">
      <c r="A24" s="2" t="s">
        <v>19</v>
      </c>
      <c r="B24" s="2" t="n">
        <v>5</v>
      </c>
      <c r="C24" s="2" t="s">
        <v>28</v>
      </c>
      <c r="D24" s="8" t="s">
        <v>12</v>
      </c>
      <c r="E24" s="9" t="s">
        <v>29</v>
      </c>
      <c r="F24" s="10" t="n">
        <v>1264.89</v>
      </c>
      <c r="G24" s="11" t="n">
        <v>5</v>
      </c>
      <c r="H24" s="12" t="n">
        <f aca="false">ROUND(ROUND(F24,2)*ROUND(G24,3),2)</f>
        <v>6324.45</v>
      </c>
    </row>
    <row r="25" customFormat="false" ht="15" hidden="false" customHeight="false" outlineLevel="0" collapsed="false">
      <c r="A25" s="2" t="s">
        <v>19</v>
      </c>
      <c r="B25" s="2" t="n">
        <v>6</v>
      </c>
      <c r="C25" s="2" t="s">
        <v>30</v>
      </c>
      <c r="D25" s="8" t="s">
        <v>12</v>
      </c>
      <c r="E25" s="9" t="s">
        <v>31</v>
      </c>
      <c r="F25" s="10" t="n">
        <v>1380.22</v>
      </c>
      <c r="G25" s="11" t="n">
        <v>6</v>
      </c>
      <c r="H25" s="12" t="n">
        <f aca="false">ROUND(ROUND(F25,2)*ROUND(G25,3),2)</f>
        <v>8281.32</v>
      </c>
    </row>
    <row r="26" customFormat="false" ht="15" hidden="false" customHeight="false" outlineLevel="0" collapsed="false">
      <c r="A26" s="2" t="s">
        <v>19</v>
      </c>
      <c r="B26" s="2" t="n">
        <v>7</v>
      </c>
      <c r="C26" s="2" t="s">
        <v>32</v>
      </c>
      <c r="D26" s="8" t="s">
        <v>12</v>
      </c>
      <c r="E26" s="9" t="s">
        <v>33</v>
      </c>
      <c r="F26" s="10" t="n">
        <v>1620.09</v>
      </c>
      <c r="G26" s="11" t="n">
        <v>3</v>
      </c>
      <c r="H26" s="12" t="n">
        <f aca="false">ROUND(ROUND(F26,2)*ROUND(G26,3),2)</f>
        <v>4860.27</v>
      </c>
    </row>
    <row r="27" customFormat="false" ht="15" hidden="false" customHeight="false" outlineLevel="0" collapsed="false">
      <c r="A27" s="2" t="s">
        <v>19</v>
      </c>
      <c r="B27" s="2" t="n">
        <v>8</v>
      </c>
      <c r="C27" s="2" t="s">
        <v>34</v>
      </c>
      <c r="D27" s="8" t="s">
        <v>12</v>
      </c>
      <c r="E27" s="9" t="s">
        <v>35</v>
      </c>
      <c r="F27" s="10" t="n">
        <v>574.37</v>
      </c>
      <c r="G27" s="11" t="n">
        <v>1</v>
      </c>
      <c r="H27" s="12" t="n">
        <f aca="false">ROUND(ROUND(F27,2)*ROUND(G27,3),2)</f>
        <v>574.37</v>
      </c>
    </row>
    <row r="28" customFormat="false" ht="15" hidden="false" customHeight="false" outlineLevel="0" collapsed="false">
      <c r="A28" s="2" t="s">
        <v>19</v>
      </c>
      <c r="B28" s="2" t="n">
        <v>9</v>
      </c>
      <c r="C28" s="2" t="s">
        <v>36</v>
      </c>
      <c r="D28" s="8" t="s">
        <v>12</v>
      </c>
      <c r="E28" s="9" t="s">
        <v>37</v>
      </c>
      <c r="F28" s="10" t="n">
        <v>1468.25</v>
      </c>
      <c r="G28" s="11" t="n">
        <v>3</v>
      </c>
      <c r="H28" s="12" t="n">
        <f aca="false">ROUND(ROUND(F28,2)*ROUND(G28,3),2)</f>
        <v>4404.75</v>
      </c>
    </row>
    <row r="29" customFormat="false" ht="15" hidden="false" customHeight="false" outlineLevel="0" collapsed="false">
      <c r="E29" s="6" t="s">
        <v>16</v>
      </c>
      <c r="F29" s="6"/>
      <c r="G29" s="6"/>
      <c r="H29" s="13" t="n">
        <f aca="false">SUM(H20:H28)</f>
        <v>110533.26</v>
      </c>
    </row>
    <row r="31" customFormat="false" ht="15" hidden="false" customHeight="false" outlineLevel="0" collapsed="false">
      <c r="C31" s="6" t="s">
        <v>5</v>
      </c>
      <c r="D31" s="7" t="s">
        <v>6</v>
      </c>
      <c r="E31" s="6" t="s">
        <v>7</v>
      </c>
    </row>
    <row r="32" customFormat="false" ht="15" hidden="false" customHeight="false" outlineLevel="0" collapsed="false">
      <c r="C32" s="6" t="s">
        <v>8</v>
      </c>
      <c r="D32" s="7" t="s">
        <v>38</v>
      </c>
      <c r="E32" s="6" t="s">
        <v>39</v>
      </c>
    </row>
    <row r="34" customFormat="false" ht="15" hidden="false" customHeight="false" outlineLevel="0" collapsed="false">
      <c r="A34" s="2" t="s">
        <v>40</v>
      </c>
      <c r="B34" s="2" t="n">
        <v>1</v>
      </c>
      <c r="C34" s="2" t="s">
        <v>41</v>
      </c>
      <c r="D34" s="8" t="s">
        <v>42</v>
      </c>
      <c r="E34" s="9" t="s">
        <v>43</v>
      </c>
      <c r="F34" s="10" t="n">
        <v>245.26</v>
      </c>
      <c r="G34" s="11" t="n">
        <v>334.259</v>
      </c>
      <c r="H34" s="12" t="n">
        <f aca="false">ROUND(ROUND(F34,2)*ROUND(G34,3),2)</f>
        <v>81980.36</v>
      </c>
    </row>
    <row r="35" customFormat="false" ht="15" hidden="false" customHeight="false" outlineLevel="0" collapsed="false">
      <c r="E35" s="6" t="s">
        <v>16</v>
      </c>
      <c r="F35" s="6"/>
      <c r="G35" s="6"/>
      <c r="H35" s="13" t="n">
        <f aca="false">SUM(H34:H34)</f>
        <v>81980.36</v>
      </c>
    </row>
    <row r="37" customFormat="false" ht="15" hidden="false" customHeight="false" outlineLevel="0" collapsed="false">
      <c r="C37" s="6" t="s">
        <v>5</v>
      </c>
      <c r="D37" s="7" t="s">
        <v>6</v>
      </c>
      <c r="E37" s="6" t="s">
        <v>7</v>
      </c>
    </row>
    <row r="38" customFormat="false" ht="15" hidden="false" customHeight="false" outlineLevel="0" collapsed="false">
      <c r="C38" s="6" t="s">
        <v>8</v>
      </c>
      <c r="D38" s="7" t="s">
        <v>44</v>
      </c>
      <c r="E38" s="6" t="s">
        <v>45</v>
      </c>
    </row>
    <row r="40" customFormat="false" ht="15" hidden="false" customHeight="false" outlineLevel="0" collapsed="false">
      <c r="A40" s="2" t="s">
        <v>46</v>
      </c>
      <c r="B40" s="2" t="n">
        <v>1</v>
      </c>
      <c r="C40" s="2" t="s">
        <v>47</v>
      </c>
      <c r="D40" s="8" t="s">
        <v>42</v>
      </c>
      <c r="E40" s="9" t="s">
        <v>48</v>
      </c>
      <c r="F40" s="10" t="n">
        <v>90.04</v>
      </c>
      <c r="G40" s="11" t="n">
        <v>355.603</v>
      </c>
      <c r="H40" s="12" t="n">
        <f aca="false">ROUND(ROUND(F40,2)*ROUND(G40,3),2)</f>
        <v>32018.49</v>
      </c>
    </row>
    <row r="41" customFormat="false" ht="15" hidden="false" customHeight="false" outlineLevel="0" collapsed="false">
      <c r="E41" s="6" t="s">
        <v>16</v>
      </c>
      <c r="F41" s="6"/>
      <c r="G41" s="6"/>
      <c r="H41" s="13" t="n">
        <f aca="false">SUM(H40:H40)</f>
        <v>32018.49</v>
      </c>
    </row>
    <row r="43" customFormat="false" ht="15" hidden="false" customHeight="false" outlineLevel="0" collapsed="false">
      <c r="C43" s="6" t="s">
        <v>5</v>
      </c>
      <c r="D43" s="7" t="s">
        <v>6</v>
      </c>
      <c r="E43" s="6" t="s">
        <v>7</v>
      </c>
    </row>
    <row r="44" customFormat="false" ht="15" hidden="false" customHeight="false" outlineLevel="0" collapsed="false">
      <c r="C44" s="6" t="s">
        <v>8</v>
      </c>
      <c r="D44" s="7" t="s">
        <v>49</v>
      </c>
      <c r="E44" s="6" t="s">
        <v>50</v>
      </c>
    </row>
    <row r="46" customFormat="false" ht="15" hidden="false" customHeight="false" outlineLevel="0" collapsed="false">
      <c r="A46" s="2" t="s">
        <v>51</v>
      </c>
      <c r="B46" s="2" t="n">
        <v>1</v>
      </c>
      <c r="C46" s="2" t="s">
        <v>52</v>
      </c>
      <c r="D46" s="8" t="s">
        <v>42</v>
      </c>
      <c r="E46" s="9" t="s">
        <v>53</v>
      </c>
      <c r="F46" s="10" t="n">
        <v>21.31</v>
      </c>
      <c r="G46" s="11" t="n">
        <v>163.546</v>
      </c>
      <c r="H46" s="12" t="n">
        <f aca="false">ROUND(ROUND(F46,2)*ROUND(G46,3),2)</f>
        <v>3485.17</v>
      </c>
    </row>
    <row r="47" customFormat="false" ht="15" hidden="false" customHeight="false" outlineLevel="0" collapsed="false">
      <c r="E47" s="6" t="s">
        <v>16</v>
      </c>
      <c r="F47" s="6"/>
      <c r="G47" s="6"/>
      <c r="H47" s="13" t="n">
        <f aca="false">SUM(H46:H46)</f>
        <v>3485.17</v>
      </c>
    </row>
    <row r="49" customFormat="false" ht="15" hidden="false" customHeight="false" outlineLevel="0" collapsed="false">
      <c r="C49" s="6" t="s">
        <v>5</v>
      </c>
      <c r="D49" s="7" t="s">
        <v>6</v>
      </c>
      <c r="E49" s="6" t="s">
        <v>7</v>
      </c>
    </row>
    <row r="50" customFormat="false" ht="15" hidden="false" customHeight="false" outlineLevel="0" collapsed="false">
      <c r="C50" s="6" t="s">
        <v>8</v>
      </c>
      <c r="D50" s="7" t="s">
        <v>54</v>
      </c>
      <c r="E50" s="6" t="s">
        <v>55</v>
      </c>
    </row>
    <row r="52" customFormat="false" ht="15" hidden="false" customHeight="false" outlineLevel="0" collapsed="false">
      <c r="A52" s="2" t="s">
        <v>56</v>
      </c>
      <c r="B52" s="2" t="n">
        <v>1</v>
      </c>
      <c r="C52" s="2" t="s">
        <v>57</v>
      </c>
      <c r="D52" s="8" t="s">
        <v>42</v>
      </c>
      <c r="E52" s="9" t="s">
        <v>58</v>
      </c>
      <c r="F52" s="10" t="n">
        <v>20.45</v>
      </c>
      <c r="G52" s="11" t="n">
        <v>117.186</v>
      </c>
      <c r="H52" s="12" t="n">
        <f aca="false">ROUND(ROUND(F52,2)*ROUND(G52,3),2)</f>
        <v>2396.45</v>
      </c>
    </row>
    <row r="53" customFormat="false" ht="15" hidden="false" customHeight="false" outlineLevel="0" collapsed="false">
      <c r="E53" s="6" t="s">
        <v>16</v>
      </c>
      <c r="F53" s="6"/>
      <c r="G53" s="6"/>
      <c r="H53" s="13" t="n">
        <f aca="false">SUM(H52:H52)</f>
        <v>2396.45</v>
      </c>
    </row>
    <row r="55" customFormat="false" ht="15" hidden="false" customHeight="false" outlineLevel="0" collapsed="false">
      <c r="C55" s="6" t="s">
        <v>5</v>
      </c>
      <c r="D55" s="7" t="s">
        <v>6</v>
      </c>
      <c r="E55" s="6" t="s">
        <v>7</v>
      </c>
    </row>
    <row r="56" customFormat="false" ht="15" hidden="false" customHeight="false" outlineLevel="0" collapsed="false">
      <c r="C56" s="6" t="s">
        <v>8</v>
      </c>
      <c r="D56" s="7" t="s">
        <v>59</v>
      </c>
      <c r="E56" s="6" t="s">
        <v>60</v>
      </c>
    </row>
    <row r="58" customFormat="false" ht="15" hidden="false" customHeight="false" outlineLevel="0" collapsed="false">
      <c r="A58" s="2" t="s">
        <v>61</v>
      </c>
      <c r="B58" s="2" t="n">
        <v>1</v>
      </c>
      <c r="C58" s="2" t="s">
        <v>62</v>
      </c>
      <c r="D58" s="8" t="s">
        <v>63</v>
      </c>
      <c r="E58" s="2" t="s">
        <v>64</v>
      </c>
      <c r="F58" s="10" t="n">
        <v>10.89</v>
      </c>
      <c r="G58" s="11" t="n">
        <v>47.921</v>
      </c>
      <c r="H58" s="12" t="n">
        <f aca="false">ROUND(ROUND(F58,2)*ROUND(G58,3),2)</f>
        <v>521.86</v>
      </c>
    </row>
    <row r="59" customFormat="false" ht="15" hidden="false" customHeight="false" outlineLevel="0" collapsed="false">
      <c r="A59" s="2" t="s">
        <v>61</v>
      </c>
      <c r="B59" s="2" t="n">
        <v>2</v>
      </c>
      <c r="C59" s="2" t="s">
        <v>65</v>
      </c>
      <c r="D59" s="8" t="s">
        <v>63</v>
      </c>
      <c r="E59" s="9" t="s">
        <v>66</v>
      </c>
      <c r="F59" s="10" t="n">
        <v>27.4</v>
      </c>
      <c r="G59" s="11" t="n">
        <v>47.921</v>
      </c>
      <c r="H59" s="12" t="n">
        <f aca="false">ROUND(ROUND(F59,2)*ROUND(G59,3),2)</f>
        <v>1313.04</v>
      </c>
    </row>
    <row r="60" customFormat="false" ht="15" hidden="false" customHeight="false" outlineLevel="0" collapsed="false">
      <c r="E60" s="6" t="s">
        <v>16</v>
      </c>
      <c r="F60" s="6"/>
      <c r="G60" s="6"/>
      <c r="H60" s="13" t="n">
        <f aca="false">SUM(H58:H59)</f>
        <v>1834.9</v>
      </c>
    </row>
    <row r="62" customFormat="false" ht="15" hidden="false" customHeight="false" outlineLevel="0" collapsed="false">
      <c r="E62" s="14" t="s">
        <v>67</v>
      </c>
      <c r="H62" s="15" t="n">
        <f aca="false">SUM(H9:H61)/2</f>
        <v>238288.39</v>
      </c>
    </row>
  </sheetData>
  <sheetProtection sheet="true"/>
  <mergeCells count="4">
    <mergeCell ref="E1:H1"/>
    <mergeCell ref="E2:H2"/>
    <mergeCell ref="E3:H3"/>
    <mergeCell ref="E4:H4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14.71"/>
    <col collapsed="false" customWidth="true" hidden="false" outlineLevel="0" max="3" min="3" style="1" width="6.21"/>
    <col collapsed="false" customWidth="true" hidden="false" outlineLevel="0" max="4" min="4" style="1" width="30.71"/>
    <col collapsed="false" customWidth="true" hidden="false" outlineLevel="0" max="5" min="5" style="1" width="10.71"/>
    <col collapsed="false" customWidth="true" hidden="false" outlineLevel="0" max="6" min="6" style="1" width="3.01"/>
    <col collapsed="false" customWidth="true" hidden="false" outlineLevel="0" max="7" min="7" style="1" width="2.21"/>
    <col collapsed="false" customWidth="true" hidden="false" outlineLevel="0" max="8" min="8" style="1" width="10.71"/>
    <col collapsed="false" customWidth="true" hidden="false" outlineLevel="0" max="9" min="9" style="1" width="2.21"/>
    <col collapsed="false" customWidth="true" hidden="false" outlineLevel="0" max="11" min="10" style="1" width="10.71"/>
    <col collapsed="false" customWidth="true" hidden="false" outlineLevel="0" max="12" min="12" style="1" width="90.71"/>
  </cols>
  <sheetData>
    <row r="1" customFormat="false" ht="15" hidden="false" customHeight="false" outlineLevel="0" collapsed="false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</row>
    <row r="2" customFormat="false" ht="1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customFormat="false" ht="1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customFormat="false" ht="15" hidden="false" customHeight="false" outlineLevel="0" collapsed="false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6" customFormat="false" ht="15" hidden="false" customHeight="false" outlineLevel="0" collapsed="false">
      <c r="A6" s="4" t="s">
        <v>68</v>
      </c>
      <c r="B6" s="4" t="s">
        <v>68</v>
      </c>
      <c r="C6" s="4" t="s">
        <v>68</v>
      </c>
      <c r="D6" s="4" t="s">
        <v>68</v>
      </c>
      <c r="E6" s="4" t="s">
        <v>68</v>
      </c>
      <c r="F6" s="4" t="s">
        <v>68</v>
      </c>
      <c r="G6" s="4" t="s">
        <v>68</v>
      </c>
      <c r="H6" s="4" t="s">
        <v>68</v>
      </c>
      <c r="I6" s="4" t="s">
        <v>68</v>
      </c>
      <c r="J6" s="4" t="s">
        <v>68</v>
      </c>
      <c r="K6" s="4" t="s">
        <v>68</v>
      </c>
    </row>
    <row r="8" customFormat="false" ht="15" hidden="false" customHeight="false" outlineLevel="0" collapsed="false">
      <c r="A8" s="17" t="s">
        <v>69</v>
      </c>
      <c r="B8" s="17" t="s">
        <v>70</v>
      </c>
      <c r="C8" s="17" t="s">
        <v>71</v>
      </c>
      <c r="D8" s="17" t="s">
        <v>72</v>
      </c>
      <c r="E8" s="17"/>
      <c r="F8" s="17"/>
      <c r="G8" s="17"/>
      <c r="H8" s="17"/>
      <c r="I8" s="17"/>
      <c r="J8" s="17"/>
      <c r="K8" s="17" t="s">
        <v>2</v>
      </c>
      <c r="L8" s="17" t="s">
        <v>73</v>
      </c>
    </row>
    <row r="10" customFormat="false" ht="15" hidden="false" customHeight="false" outlineLevel="0" collapsed="false">
      <c r="A10" s="18" t="s">
        <v>74</v>
      </c>
      <c r="B10" s="18"/>
    </row>
    <row r="11" customFormat="false" ht="45" hidden="false" customHeight="true" outlineLevel="0" collapsed="false">
      <c r="A11" s="19"/>
      <c r="B11" s="19" t="s">
        <v>75</v>
      </c>
      <c r="C11" s="20" t="s">
        <v>12</v>
      </c>
      <c r="D11" s="21" t="s">
        <v>76</v>
      </c>
      <c r="E11" s="21"/>
      <c r="F11" s="21"/>
      <c r="G11" s="20"/>
      <c r="H11" s="22" t="s">
        <v>77</v>
      </c>
      <c r="I11" s="23" t="n">
        <v>1</v>
      </c>
      <c r="J11" s="23"/>
      <c r="K11" s="24" t="n">
        <f aca="false">ROUND(K21,2)</f>
        <v>32.17</v>
      </c>
      <c r="L11" s="21" t="s">
        <v>78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customFormat="false" ht="15" hidden="false" customHeight="false" outlineLevel="0" collapsed="false">
      <c r="B12" s="14" t="s">
        <v>79</v>
      </c>
    </row>
    <row r="13" customFormat="false" ht="15" hidden="false" customHeight="false" outlineLevel="0" collapsed="false">
      <c r="B13" s="1" t="s">
        <v>80</v>
      </c>
      <c r="C13" s="1" t="s">
        <v>81</v>
      </c>
      <c r="D13" s="1" t="s">
        <v>82</v>
      </c>
      <c r="E13" s="25" t="n">
        <v>0.4</v>
      </c>
      <c r="F13" s="1" t="s">
        <v>83</v>
      </c>
      <c r="G13" s="1" t="s">
        <v>84</v>
      </c>
      <c r="H13" s="26" t="n">
        <v>28.66</v>
      </c>
      <c r="I13" s="1" t="s">
        <v>85</v>
      </c>
      <c r="J13" s="27" t="n">
        <f aca="false">ROUND(E13/I11* H13,5)</f>
        <v>11.464</v>
      </c>
      <c r="K13" s="28"/>
    </row>
    <row r="14" customFormat="false" ht="15" hidden="false" customHeight="false" outlineLevel="0" collapsed="false">
      <c r="B14" s="1" t="s">
        <v>86</v>
      </c>
      <c r="C14" s="1" t="s">
        <v>81</v>
      </c>
      <c r="D14" s="1" t="s">
        <v>87</v>
      </c>
      <c r="E14" s="25" t="n">
        <v>0.2</v>
      </c>
      <c r="F14" s="1" t="s">
        <v>83</v>
      </c>
      <c r="G14" s="1" t="s">
        <v>84</v>
      </c>
      <c r="H14" s="26" t="n">
        <v>26.84</v>
      </c>
      <c r="I14" s="1" t="s">
        <v>85</v>
      </c>
      <c r="J14" s="27" t="n">
        <f aca="false">ROUND(E14/I11* H14,5)</f>
        <v>5.368</v>
      </c>
      <c r="K14" s="28"/>
    </row>
    <row r="15" customFormat="false" ht="15" hidden="false" customHeight="false" outlineLevel="0" collapsed="false">
      <c r="B15" s="1" t="s">
        <v>88</v>
      </c>
      <c r="C15" s="1" t="s">
        <v>81</v>
      </c>
      <c r="D15" s="1" t="s">
        <v>89</v>
      </c>
      <c r="E15" s="25" t="n">
        <v>0.4</v>
      </c>
      <c r="F15" s="1" t="s">
        <v>83</v>
      </c>
      <c r="G15" s="1" t="s">
        <v>84</v>
      </c>
      <c r="H15" s="26" t="n">
        <v>32.66</v>
      </c>
      <c r="I15" s="1" t="s">
        <v>85</v>
      </c>
      <c r="J15" s="27" t="n">
        <f aca="false">ROUND(E15/I11* H15,5)</f>
        <v>13.064</v>
      </c>
      <c r="K15" s="28"/>
    </row>
    <row r="16" customFormat="false" ht="15" hidden="false" customHeight="false" outlineLevel="0" collapsed="false">
      <c r="D16" s="29" t="s">
        <v>90</v>
      </c>
      <c r="E16" s="28"/>
      <c r="H16" s="28"/>
      <c r="K16" s="26" t="n">
        <f aca="false">SUM(J13:J15)</f>
        <v>29.896</v>
      </c>
    </row>
    <row r="17" customFormat="false" ht="15" hidden="false" customHeight="false" outlineLevel="0" collapsed="false">
      <c r="E17" s="28"/>
      <c r="H17" s="28"/>
      <c r="K17" s="28"/>
    </row>
    <row r="18" customFormat="false" ht="15" hidden="false" customHeight="false" outlineLevel="0" collapsed="false">
      <c r="D18" s="29" t="s">
        <v>91</v>
      </c>
      <c r="E18" s="28"/>
      <c r="H18" s="28" t="n">
        <v>1.5</v>
      </c>
      <c r="I18" s="1" t="s">
        <v>92</v>
      </c>
      <c r="J18" s="1" t="n">
        <f aca="false">ROUND(H18/100*K16,5)</f>
        <v>0.44844</v>
      </c>
      <c r="K18" s="28"/>
    </row>
    <row r="19" customFormat="false" ht="15" hidden="false" customHeight="false" outlineLevel="0" collapsed="false">
      <c r="D19" s="29" t="s">
        <v>93</v>
      </c>
      <c r="E19" s="28"/>
      <c r="H19" s="28"/>
      <c r="K19" s="30" t="n">
        <f aca="false">SUM(J12:J18)</f>
        <v>30.34444</v>
      </c>
    </row>
    <row r="20" customFormat="false" ht="15" hidden="false" customHeight="false" outlineLevel="0" collapsed="false">
      <c r="D20" s="29" t="s">
        <v>94</v>
      </c>
      <c r="E20" s="28"/>
      <c r="H20" s="28" t="n">
        <v>6</v>
      </c>
      <c r="I20" s="1" t="s">
        <v>92</v>
      </c>
      <c r="K20" s="26" t="n">
        <f aca="false">ROUND(H20/100*K19,5)</f>
        <v>1.82067</v>
      </c>
    </row>
    <row r="21" customFormat="false" ht="15" hidden="false" customHeight="false" outlineLevel="0" collapsed="false">
      <c r="D21" s="29" t="s">
        <v>95</v>
      </c>
      <c r="E21" s="28"/>
      <c r="H21" s="28"/>
      <c r="K21" s="30" t="n">
        <f aca="false">SUM(K19:K20)</f>
        <v>32.16511</v>
      </c>
    </row>
    <row r="23" customFormat="false" ht="45" hidden="false" customHeight="true" outlineLevel="0" collapsed="false">
      <c r="A23" s="19"/>
      <c r="B23" s="19" t="s">
        <v>96</v>
      </c>
      <c r="C23" s="20" t="s">
        <v>42</v>
      </c>
      <c r="D23" s="21" t="s">
        <v>97</v>
      </c>
      <c r="E23" s="21"/>
      <c r="F23" s="21"/>
      <c r="G23" s="20"/>
      <c r="H23" s="22" t="s">
        <v>77</v>
      </c>
      <c r="I23" s="23" t="n">
        <v>1</v>
      </c>
      <c r="J23" s="23"/>
      <c r="K23" s="24" t="n">
        <f aca="false">ROUND(K38,2)</f>
        <v>21.54</v>
      </c>
      <c r="L23" s="21" t="s">
        <v>98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customFormat="false" ht="15" hidden="false" customHeight="false" outlineLevel="0" collapsed="false">
      <c r="B24" s="14" t="s">
        <v>79</v>
      </c>
    </row>
    <row r="25" customFormat="false" ht="15" hidden="false" customHeight="false" outlineLevel="0" collapsed="false">
      <c r="B25" s="1" t="s">
        <v>99</v>
      </c>
      <c r="C25" s="1" t="s">
        <v>81</v>
      </c>
      <c r="D25" s="1" t="s">
        <v>100</v>
      </c>
      <c r="E25" s="25" t="n">
        <v>0.237</v>
      </c>
      <c r="F25" s="1" t="s">
        <v>83</v>
      </c>
      <c r="G25" s="1" t="s">
        <v>84</v>
      </c>
      <c r="H25" s="26" t="n">
        <v>32.16</v>
      </c>
      <c r="I25" s="1" t="s">
        <v>85</v>
      </c>
      <c r="J25" s="27" t="n">
        <f aca="false">ROUND(E25/I23* H25,5)</f>
        <v>7.62192</v>
      </c>
      <c r="K25" s="28"/>
    </row>
    <row r="26" customFormat="false" ht="15" hidden="false" customHeight="false" outlineLevel="0" collapsed="false">
      <c r="B26" s="1" t="s">
        <v>101</v>
      </c>
      <c r="C26" s="1" t="s">
        <v>81</v>
      </c>
      <c r="D26" s="1" t="s">
        <v>102</v>
      </c>
      <c r="E26" s="25" t="n">
        <v>0.237</v>
      </c>
      <c r="F26" s="1" t="s">
        <v>83</v>
      </c>
      <c r="G26" s="1" t="s">
        <v>84</v>
      </c>
      <c r="H26" s="26" t="n">
        <v>28.55</v>
      </c>
      <c r="I26" s="1" t="s">
        <v>85</v>
      </c>
      <c r="J26" s="27" t="n">
        <f aca="false">ROUND(E26/I23* H26,5)</f>
        <v>6.76635</v>
      </c>
      <c r="K26" s="28"/>
    </row>
    <row r="27" customFormat="false" ht="15" hidden="false" customHeight="false" outlineLevel="0" collapsed="false">
      <c r="D27" s="29" t="s">
        <v>90</v>
      </c>
      <c r="E27" s="28"/>
      <c r="H27" s="28"/>
      <c r="K27" s="26" t="n">
        <f aca="false">SUM(J25:J26)</f>
        <v>14.38827</v>
      </c>
    </row>
    <row r="28" customFormat="false" ht="15" hidden="false" customHeight="false" outlineLevel="0" collapsed="false">
      <c r="B28" s="14" t="s">
        <v>103</v>
      </c>
      <c r="E28" s="28"/>
      <c r="H28" s="28"/>
      <c r="K28" s="28"/>
    </row>
    <row r="29" customFormat="false" ht="15" hidden="false" customHeight="false" outlineLevel="0" collapsed="false">
      <c r="B29" s="1" t="s">
        <v>104</v>
      </c>
      <c r="C29" s="1" t="s">
        <v>81</v>
      </c>
      <c r="D29" s="1" t="s">
        <v>105</v>
      </c>
      <c r="E29" s="25" t="n">
        <v>0.237</v>
      </c>
      <c r="F29" s="1" t="s">
        <v>83</v>
      </c>
      <c r="G29" s="1" t="s">
        <v>84</v>
      </c>
      <c r="H29" s="26" t="n">
        <v>6.2</v>
      </c>
      <c r="I29" s="1" t="s">
        <v>85</v>
      </c>
      <c r="J29" s="27" t="n">
        <f aca="false">ROUND(E29/I23* H29,5)</f>
        <v>1.4694</v>
      </c>
      <c r="K29" s="28"/>
    </row>
    <row r="30" customFormat="false" ht="15" hidden="false" customHeight="false" outlineLevel="0" collapsed="false">
      <c r="D30" s="29" t="s">
        <v>106</v>
      </c>
      <c r="E30" s="28"/>
      <c r="H30" s="28"/>
      <c r="K30" s="26" t="n">
        <f aca="false">SUM(J29:J29)</f>
        <v>1.4694</v>
      </c>
    </row>
    <row r="31" customFormat="false" ht="15" hidden="false" customHeight="false" outlineLevel="0" collapsed="false">
      <c r="B31" s="14" t="s">
        <v>107</v>
      </c>
      <c r="E31" s="28"/>
      <c r="H31" s="28"/>
      <c r="K31" s="28"/>
    </row>
    <row r="32" customFormat="false" ht="15" hidden="false" customHeight="false" outlineLevel="0" collapsed="false">
      <c r="B32" s="1" t="s">
        <v>108</v>
      </c>
      <c r="C32" s="1" t="s">
        <v>63</v>
      </c>
      <c r="D32" s="31" t="s">
        <v>109</v>
      </c>
      <c r="E32" s="25" t="n">
        <v>0.021</v>
      </c>
      <c r="G32" s="1" t="s">
        <v>84</v>
      </c>
      <c r="H32" s="26" t="n">
        <v>202.26</v>
      </c>
      <c r="I32" s="1" t="s">
        <v>85</v>
      </c>
      <c r="J32" s="27" t="n">
        <f aca="false">ROUND(E32* H32,5)</f>
        <v>4.24746</v>
      </c>
      <c r="K32" s="28"/>
    </row>
    <row r="33" customFormat="false" ht="15" hidden="false" customHeight="false" outlineLevel="0" collapsed="false">
      <c r="D33" s="29" t="s">
        <v>110</v>
      </c>
      <c r="E33" s="28"/>
      <c r="H33" s="28"/>
      <c r="K33" s="26" t="n">
        <f aca="false">SUM(J32:J32)</f>
        <v>4.24746</v>
      </c>
    </row>
    <row r="34" customFormat="false" ht="15" hidden="false" customHeight="false" outlineLevel="0" collapsed="false">
      <c r="E34" s="28"/>
      <c r="H34" s="28"/>
      <c r="K34" s="28"/>
    </row>
    <row r="35" customFormat="false" ht="15" hidden="false" customHeight="false" outlineLevel="0" collapsed="false">
      <c r="D35" s="29" t="s">
        <v>91</v>
      </c>
      <c r="E35" s="28"/>
      <c r="H35" s="28" t="n">
        <v>1.5</v>
      </c>
      <c r="I35" s="1" t="s">
        <v>92</v>
      </c>
      <c r="J35" s="1" t="n">
        <f aca="false">ROUND(H35/100*K27,5)</f>
        <v>0.21582</v>
      </c>
      <c r="K35" s="28"/>
    </row>
    <row r="36" customFormat="false" ht="15" hidden="false" customHeight="false" outlineLevel="0" collapsed="false">
      <c r="D36" s="29" t="s">
        <v>93</v>
      </c>
      <c r="E36" s="28"/>
      <c r="H36" s="28"/>
      <c r="K36" s="30" t="n">
        <f aca="false">SUM(J24:J35)</f>
        <v>20.32095</v>
      </c>
    </row>
    <row r="37" customFormat="false" ht="15" hidden="false" customHeight="false" outlineLevel="0" collapsed="false">
      <c r="D37" s="29" t="s">
        <v>94</v>
      </c>
      <c r="E37" s="28"/>
      <c r="H37" s="28" t="n">
        <v>6</v>
      </c>
      <c r="I37" s="1" t="s">
        <v>92</v>
      </c>
      <c r="K37" s="26" t="n">
        <f aca="false">ROUND(H37/100*K36,5)</f>
        <v>1.21926</v>
      </c>
    </row>
    <row r="38" customFormat="false" ht="15" hidden="false" customHeight="false" outlineLevel="0" collapsed="false">
      <c r="D38" s="29" t="s">
        <v>95</v>
      </c>
      <c r="E38" s="28"/>
      <c r="H38" s="28"/>
      <c r="K38" s="30" t="n">
        <f aca="false">SUM(K36:K37)</f>
        <v>21.54021</v>
      </c>
    </row>
    <row r="40" customFormat="false" ht="45" hidden="false" customHeight="true" outlineLevel="0" collapsed="false">
      <c r="A40" s="19"/>
      <c r="B40" s="19" t="s">
        <v>111</v>
      </c>
      <c r="C40" s="20" t="s">
        <v>12</v>
      </c>
      <c r="D40" s="21" t="s">
        <v>112</v>
      </c>
      <c r="E40" s="21"/>
      <c r="F40" s="21"/>
      <c r="G40" s="20"/>
      <c r="H40" s="22" t="s">
        <v>77</v>
      </c>
      <c r="I40" s="23" t="n">
        <v>1</v>
      </c>
      <c r="J40" s="23"/>
      <c r="K40" s="24" t="n">
        <f aca="false">ROUND(K55,2)</f>
        <v>609.48</v>
      </c>
      <c r="L40" s="21" t="s">
        <v>113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customFormat="false" ht="15" hidden="false" customHeight="false" outlineLevel="0" collapsed="false">
      <c r="B41" s="14" t="s">
        <v>79</v>
      </c>
    </row>
    <row r="42" customFormat="false" ht="15" hidden="false" customHeight="false" outlineLevel="0" collapsed="false">
      <c r="B42" s="1" t="s">
        <v>114</v>
      </c>
      <c r="C42" s="1" t="s">
        <v>81</v>
      </c>
      <c r="D42" s="1" t="s">
        <v>115</v>
      </c>
      <c r="E42" s="25" t="n">
        <v>0.6</v>
      </c>
      <c r="F42" s="1" t="s">
        <v>83</v>
      </c>
      <c r="G42" s="1" t="s">
        <v>84</v>
      </c>
      <c r="H42" s="26" t="n">
        <v>33.24</v>
      </c>
      <c r="I42" s="1" t="s">
        <v>85</v>
      </c>
      <c r="J42" s="27" t="n">
        <f aca="false">ROUND(E42/I40* H42,5)</f>
        <v>19.944</v>
      </c>
      <c r="K42" s="28"/>
    </row>
    <row r="43" customFormat="false" ht="15" hidden="false" customHeight="false" outlineLevel="0" collapsed="false">
      <c r="B43" s="1" t="s">
        <v>116</v>
      </c>
      <c r="C43" s="1" t="s">
        <v>81</v>
      </c>
      <c r="D43" s="1" t="s">
        <v>117</v>
      </c>
      <c r="E43" s="25" t="n">
        <v>0.15</v>
      </c>
      <c r="F43" s="1" t="s">
        <v>83</v>
      </c>
      <c r="G43" s="1" t="s">
        <v>84</v>
      </c>
      <c r="H43" s="26" t="n">
        <v>28.55</v>
      </c>
      <c r="I43" s="1" t="s">
        <v>85</v>
      </c>
      <c r="J43" s="27" t="n">
        <f aca="false">ROUND(E43/I40* H43,5)</f>
        <v>4.2825</v>
      </c>
      <c r="K43" s="28"/>
    </row>
    <row r="44" customFormat="false" ht="15" hidden="false" customHeight="false" outlineLevel="0" collapsed="false">
      <c r="D44" s="29" t="s">
        <v>90</v>
      </c>
      <c r="E44" s="28"/>
      <c r="H44" s="28"/>
      <c r="K44" s="26" t="n">
        <f aca="false">SUM(J42:J43)</f>
        <v>24.2265</v>
      </c>
    </row>
    <row r="45" customFormat="false" ht="15" hidden="false" customHeight="false" outlineLevel="0" collapsed="false">
      <c r="B45" s="14" t="s">
        <v>107</v>
      </c>
      <c r="E45" s="28"/>
      <c r="H45" s="28"/>
      <c r="K45" s="28"/>
    </row>
    <row r="46" customFormat="false" ht="15" hidden="false" customHeight="false" outlineLevel="0" collapsed="false">
      <c r="B46" s="1" t="s">
        <v>118</v>
      </c>
      <c r="C46" s="1" t="s">
        <v>42</v>
      </c>
      <c r="D46" s="31" t="s">
        <v>119</v>
      </c>
      <c r="E46" s="25" t="n">
        <v>0.54</v>
      </c>
      <c r="G46" s="1" t="s">
        <v>84</v>
      </c>
      <c r="H46" s="26" t="n">
        <v>187.53</v>
      </c>
      <c r="I46" s="1" t="s">
        <v>85</v>
      </c>
      <c r="J46" s="27" t="n">
        <f aca="false">ROUND(E46* H46,5)</f>
        <v>101.2662</v>
      </c>
      <c r="K46" s="28"/>
    </row>
    <row r="47" customFormat="false" ht="15" hidden="false" customHeight="false" outlineLevel="0" collapsed="false">
      <c r="B47" s="1" t="s">
        <v>120</v>
      </c>
      <c r="C47" s="1" t="s">
        <v>42</v>
      </c>
      <c r="D47" s="31" t="s">
        <v>121</v>
      </c>
      <c r="E47" s="25" t="n">
        <v>1.44</v>
      </c>
      <c r="G47" s="1" t="s">
        <v>84</v>
      </c>
      <c r="H47" s="26" t="n">
        <v>304.3</v>
      </c>
      <c r="I47" s="1" t="s">
        <v>85</v>
      </c>
      <c r="J47" s="27" t="n">
        <f aca="false">ROUND(E47* H47,5)</f>
        <v>438.192</v>
      </c>
      <c r="K47" s="28"/>
    </row>
    <row r="48" customFormat="false" ht="15" hidden="false" customHeight="false" outlineLevel="0" collapsed="false">
      <c r="B48" s="1" t="s">
        <v>122</v>
      </c>
      <c r="C48" s="1" t="s">
        <v>123</v>
      </c>
      <c r="D48" s="31" t="s">
        <v>124</v>
      </c>
      <c r="E48" s="25" t="n">
        <v>0.34</v>
      </c>
      <c r="G48" s="1" t="s">
        <v>84</v>
      </c>
      <c r="H48" s="26" t="n">
        <v>22.45</v>
      </c>
      <c r="I48" s="1" t="s">
        <v>85</v>
      </c>
      <c r="J48" s="27" t="n">
        <f aca="false">ROUND(E48* H48,5)</f>
        <v>7.633</v>
      </c>
      <c r="K48" s="28"/>
    </row>
    <row r="49" customFormat="false" ht="15" hidden="false" customHeight="false" outlineLevel="0" collapsed="false">
      <c r="B49" s="1" t="s">
        <v>125</v>
      </c>
      <c r="C49" s="1" t="s">
        <v>123</v>
      </c>
      <c r="D49" s="31" t="s">
        <v>126</v>
      </c>
      <c r="E49" s="25" t="n">
        <v>0.11</v>
      </c>
      <c r="G49" s="1" t="s">
        <v>84</v>
      </c>
      <c r="H49" s="26" t="n">
        <v>27.82</v>
      </c>
      <c r="I49" s="1" t="s">
        <v>85</v>
      </c>
      <c r="J49" s="27" t="n">
        <f aca="false">ROUND(E49* H49,5)</f>
        <v>3.0602</v>
      </c>
      <c r="K49" s="28"/>
    </row>
    <row r="50" customFormat="false" ht="15" hidden="false" customHeight="false" outlineLevel="0" collapsed="false">
      <c r="D50" s="29" t="s">
        <v>110</v>
      </c>
      <c r="E50" s="28"/>
      <c r="H50" s="28"/>
      <c r="K50" s="26" t="n">
        <f aca="false">SUM(J46:J49)</f>
        <v>550.1514</v>
      </c>
    </row>
    <row r="51" customFormat="false" ht="15" hidden="false" customHeight="false" outlineLevel="0" collapsed="false">
      <c r="E51" s="28"/>
      <c r="H51" s="28"/>
      <c r="K51" s="28"/>
    </row>
    <row r="52" customFormat="false" ht="15" hidden="false" customHeight="false" outlineLevel="0" collapsed="false">
      <c r="D52" s="29" t="s">
        <v>91</v>
      </c>
      <c r="E52" s="28"/>
      <c r="H52" s="28" t="n">
        <v>2.5</v>
      </c>
      <c r="I52" s="1" t="s">
        <v>92</v>
      </c>
      <c r="J52" s="1" t="n">
        <f aca="false">ROUND(H52/100*K44,5)</f>
        <v>0.60566</v>
      </c>
      <c r="K52" s="28"/>
    </row>
    <row r="53" customFormat="false" ht="15" hidden="false" customHeight="false" outlineLevel="0" collapsed="false">
      <c r="D53" s="29" t="s">
        <v>93</v>
      </c>
      <c r="E53" s="28"/>
      <c r="H53" s="28"/>
      <c r="K53" s="30" t="n">
        <f aca="false">SUM(J41:J52)</f>
        <v>574.98356</v>
      </c>
    </row>
    <row r="54" customFormat="false" ht="15" hidden="false" customHeight="false" outlineLevel="0" collapsed="false">
      <c r="D54" s="29" t="s">
        <v>94</v>
      </c>
      <c r="E54" s="28"/>
      <c r="H54" s="28" t="n">
        <v>6</v>
      </c>
      <c r="I54" s="1" t="s">
        <v>92</v>
      </c>
      <c r="K54" s="26" t="n">
        <f aca="false">ROUND(H54/100*K53,5)</f>
        <v>34.49901</v>
      </c>
    </row>
    <row r="55" customFormat="false" ht="15" hidden="false" customHeight="false" outlineLevel="0" collapsed="false">
      <c r="D55" s="29" t="s">
        <v>95</v>
      </c>
      <c r="E55" s="28"/>
      <c r="H55" s="28"/>
      <c r="K55" s="30" t="n">
        <f aca="false">SUM(K53:K54)</f>
        <v>609.48257</v>
      </c>
    </row>
    <row r="57" customFormat="false" ht="45" hidden="false" customHeight="true" outlineLevel="0" collapsed="false">
      <c r="A57" s="19"/>
      <c r="B57" s="19" t="s">
        <v>127</v>
      </c>
      <c r="C57" s="20" t="s">
        <v>42</v>
      </c>
      <c r="D57" s="21" t="s">
        <v>128</v>
      </c>
      <c r="E57" s="21"/>
      <c r="F57" s="21"/>
      <c r="G57" s="20"/>
      <c r="H57" s="22" t="s">
        <v>77</v>
      </c>
      <c r="I57" s="23" t="n">
        <v>1</v>
      </c>
      <c r="J57" s="23"/>
      <c r="K57" s="24" t="n">
        <f aca="false">ROUND(K69,2)</f>
        <v>217.08</v>
      </c>
      <c r="L57" s="21" t="s">
        <v>129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customFormat="false" ht="15" hidden="false" customHeight="false" outlineLevel="0" collapsed="false">
      <c r="B58" s="14" t="s">
        <v>79</v>
      </c>
    </row>
    <row r="59" customFormat="false" ht="15" hidden="false" customHeight="false" outlineLevel="0" collapsed="false">
      <c r="B59" s="1" t="s">
        <v>99</v>
      </c>
      <c r="C59" s="1" t="s">
        <v>81</v>
      </c>
      <c r="D59" s="1" t="s">
        <v>100</v>
      </c>
      <c r="E59" s="25" t="n">
        <v>0.2</v>
      </c>
      <c r="F59" s="1" t="s">
        <v>83</v>
      </c>
      <c r="G59" s="1" t="s">
        <v>84</v>
      </c>
      <c r="H59" s="26" t="n">
        <v>32.16</v>
      </c>
      <c r="I59" s="1" t="s">
        <v>85</v>
      </c>
      <c r="J59" s="27" t="n">
        <f aca="false">ROUND(E59/I57* H59,5)</f>
        <v>6.432</v>
      </c>
      <c r="K59" s="28"/>
    </row>
    <row r="60" customFormat="false" ht="15" hidden="false" customHeight="false" outlineLevel="0" collapsed="false">
      <c r="B60" s="1" t="s">
        <v>101</v>
      </c>
      <c r="C60" s="1" t="s">
        <v>81</v>
      </c>
      <c r="D60" s="1" t="s">
        <v>102</v>
      </c>
      <c r="E60" s="25" t="n">
        <v>0.05</v>
      </c>
      <c r="F60" s="1" t="s">
        <v>83</v>
      </c>
      <c r="G60" s="1" t="s">
        <v>84</v>
      </c>
      <c r="H60" s="26" t="n">
        <v>28.55</v>
      </c>
      <c r="I60" s="1" t="s">
        <v>85</v>
      </c>
      <c r="J60" s="27" t="n">
        <f aca="false">ROUND(E60/I57* H60,5)</f>
        <v>1.4275</v>
      </c>
      <c r="K60" s="28"/>
    </row>
    <row r="61" customFormat="false" ht="15" hidden="false" customHeight="false" outlineLevel="0" collapsed="false">
      <c r="D61" s="29" t="s">
        <v>90</v>
      </c>
      <c r="E61" s="28"/>
      <c r="H61" s="28"/>
      <c r="K61" s="26" t="n">
        <f aca="false">SUM(J59:J60)</f>
        <v>7.8595</v>
      </c>
    </row>
    <row r="62" customFormat="false" ht="15" hidden="false" customHeight="false" outlineLevel="0" collapsed="false">
      <c r="B62" s="14" t="s">
        <v>107</v>
      </c>
      <c r="E62" s="28"/>
      <c r="H62" s="28"/>
      <c r="K62" s="28"/>
    </row>
    <row r="63" customFormat="false" ht="15" hidden="false" customHeight="false" outlineLevel="0" collapsed="false">
      <c r="B63" s="1" t="s">
        <v>130</v>
      </c>
      <c r="C63" s="1" t="s">
        <v>42</v>
      </c>
      <c r="D63" s="31" t="s">
        <v>131</v>
      </c>
      <c r="E63" s="25" t="n">
        <v>1</v>
      </c>
      <c r="G63" s="1" t="s">
        <v>84</v>
      </c>
      <c r="H63" s="26" t="n">
        <v>196.74</v>
      </c>
      <c r="I63" s="1" t="s">
        <v>85</v>
      </c>
      <c r="J63" s="27" t="n">
        <f aca="false">ROUND(E63* H63,5)</f>
        <v>196.74</v>
      </c>
      <c r="K63" s="28"/>
    </row>
    <row r="64" customFormat="false" ht="15" hidden="false" customHeight="false" outlineLevel="0" collapsed="false">
      <c r="D64" s="29" t="s">
        <v>110</v>
      </c>
      <c r="E64" s="28"/>
      <c r="H64" s="28"/>
      <c r="K64" s="26" t="n">
        <f aca="false">SUM(J63:J63)</f>
        <v>196.74</v>
      </c>
    </row>
    <row r="65" customFormat="false" ht="15" hidden="false" customHeight="false" outlineLevel="0" collapsed="false">
      <c r="E65" s="28"/>
      <c r="H65" s="28"/>
      <c r="K65" s="28"/>
    </row>
    <row r="66" customFormat="false" ht="15" hidden="false" customHeight="false" outlineLevel="0" collapsed="false">
      <c r="D66" s="29" t="s">
        <v>91</v>
      </c>
      <c r="E66" s="28"/>
      <c r="H66" s="28" t="n">
        <v>2.5</v>
      </c>
      <c r="I66" s="1" t="s">
        <v>92</v>
      </c>
      <c r="J66" s="1" t="n">
        <f aca="false">ROUND(H66/100*K61,5)</f>
        <v>0.19649</v>
      </c>
      <c r="K66" s="28"/>
    </row>
    <row r="67" customFormat="false" ht="15" hidden="false" customHeight="false" outlineLevel="0" collapsed="false">
      <c r="D67" s="29" t="s">
        <v>93</v>
      </c>
      <c r="E67" s="28"/>
      <c r="H67" s="28"/>
      <c r="K67" s="30" t="n">
        <f aca="false">SUM(J58:J66)</f>
        <v>204.79599</v>
      </c>
    </row>
    <row r="68" customFormat="false" ht="15" hidden="false" customHeight="false" outlineLevel="0" collapsed="false">
      <c r="D68" s="29" t="s">
        <v>94</v>
      </c>
      <c r="E68" s="28"/>
      <c r="H68" s="28" t="n">
        <v>6</v>
      </c>
      <c r="I68" s="1" t="s">
        <v>92</v>
      </c>
      <c r="K68" s="26" t="n">
        <f aca="false">ROUND(H68/100*K67,5)</f>
        <v>12.28776</v>
      </c>
    </row>
    <row r="69" customFormat="false" ht="15" hidden="false" customHeight="false" outlineLevel="0" collapsed="false">
      <c r="D69" s="29" t="s">
        <v>95</v>
      </c>
      <c r="E69" s="28"/>
      <c r="H69" s="28"/>
      <c r="K69" s="30" t="n">
        <f aca="false">SUM(K67:K68)</f>
        <v>217.08375</v>
      </c>
    </row>
    <row r="71" customFormat="false" ht="45" hidden="false" customHeight="true" outlineLevel="0" collapsed="false">
      <c r="A71" s="19" t="s">
        <v>132</v>
      </c>
      <c r="B71" s="19" t="s">
        <v>14</v>
      </c>
      <c r="C71" s="20" t="s">
        <v>12</v>
      </c>
      <c r="D71" s="21" t="s">
        <v>15</v>
      </c>
      <c r="E71" s="21"/>
      <c r="F71" s="21"/>
      <c r="G71" s="20"/>
      <c r="H71" s="22" t="s">
        <v>77</v>
      </c>
      <c r="I71" s="23" t="n">
        <v>1</v>
      </c>
      <c r="J71" s="23"/>
      <c r="K71" s="24" t="n">
        <f aca="false">ROUND(K79,2)</f>
        <v>33.21</v>
      </c>
      <c r="L71" s="21" t="s">
        <v>133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customFormat="false" ht="15" hidden="false" customHeight="false" outlineLevel="0" collapsed="false">
      <c r="B72" s="14" t="s">
        <v>79</v>
      </c>
    </row>
    <row r="73" customFormat="false" ht="15" hidden="false" customHeight="false" outlineLevel="0" collapsed="false">
      <c r="B73" s="1" t="s">
        <v>86</v>
      </c>
      <c r="C73" s="1" t="s">
        <v>81</v>
      </c>
      <c r="D73" s="1" t="s">
        <v>87</v>
      </c>
      <c r="E73" s="25" t="n">
        <v>1.15</v>
      </c>
      <c r="F73" s="1" t="s">
        <v>83</v>
      </c>
      <c r="G73" s="1" t="s">
        <v>84</v>
      </c>
      <c r="H73" s="26" t="n">
        <v>26.84</v>
      </c>
      <c r="I73" s="1" t="s">
        <v>85</v>
      </c>
      <c r="J73" s="27" t="n">
        <f aca="false">ROUND(E73/I71* H73,5)</f>
        <v>30.866</v>
      </c>
      <c r="K73" s="28"/>
    </row>
    <row r="74" customFormat="false" ht="15" hidden="false" customHeight="false" outlineLevel="0" collapsed="false">
      <c r="D74" s="29" t="s">
        <v>90</v>
      </c>
      <c r="E74" s="28"/>
      <c r="H74" s="28"/>
      <c r="K74" s="26" t="n">
        <f aca="false">SUM(J73:J73)</f>
        <v>30.866</v>
      </c>
    </row>
    <row r="75" customFormat="false" ht="15" hidden="false" customHeight="false" outlineLevel="0" collapsed="false">
      <c r="E75" s="28"/>
      <c r="H75" s="28"/>
      <c r="K75" s="28"/>
    </row>
    <row r="76" customFormat="false" ht="15" hidden="false" customHeight="false" outlineLevel="0" collapsed="false">
      <c r="D76" s="29" t="s">
        <v>91</v>
      </c>
      <c r="E76" s="28"/>
      <c r="H76" s="28" t="n">
        <v>1.5</v>
      </c>
      <c r="I76" s="1" t="s">
        <v>92</v>
      </c>
      <c r="J76" s="1" t="n">
        <f aca="false">ROUND(H76/100*K74,5)</f>
        <v>0.46299</v>
      </c>
      <c r="K76" s="28"/>
    </row>
    <row r="77" customFormat="false" ht="15" hidden="false" customHeight="false" outlineLevel="0" collapsed="false">
      <c r="D77" s="29" t="s">
        <v>93</v>
      </c>
      <c r="E77" s="28"/>
      <c r="H77" s="28"/>
      <c r="K77" s="30" t="n">
        <f aca="false">SUM(J72:J76)</f>
        <v>31.32899</v>
      </c>
    </row>
    <row r="78" customFormat="false" ht="15" hidden="false" customHeight="false" outlineLevel="0" collapsed="false">
      <c r="D78" s="29" t="s">
        <v>94</v>
      </c>
      <c r="E78" s="28"/>
      <c r="H78" s="28" t="n">
        <v>6</v>
      </c>
      <c r="I78" s="1" t="s">
        <v>92</v>
      </c>
      <c r="K78" s="26" t="n">
        <f aca="false">ROUND(H78/100*K77,5)</f>
        <v>1.87974</v>
      </c>
    </row>
    <row r="79" customFormat="false" ht="15" hidden="false" customHeight="false" outlineLevel="0" collapsed="false">
      <c r="D79" s="29" t="s">
        <v>95</v>
      </c>
      <c r="E79" s="28"/>
      <c r="H79" s="28"/>
      <c r="K79" s="30" t="n">
        <f aca="false">SUM(K77:K78)</f>
        <v>33.20873</v>
      </c>
    </row>
    <row r="81" customFormat="false" ht="45" hidden="false" customHeight="true" outlineLevel="0" collapsed="false">
      <c r="A81" s="19" t="s">
        <v>134</v>
      </c>
      <c r="B81" s="19" t="s">
        <v>11</v>
      </c>
      <c r="C81" s="20" t="s">
        <v>12</v>
      </c>
      <c r="D81" s="21" t="s">
        <v>13</v>
      </c>
      <c r="E81" s="21"/>
      <c r="F81" s="21"/>
      <c r="G81" s="20"/>
      <c r="H81" s="22" t="s">
        <v>77</v>
      </c>
      <c r="I81" s="23" t="n">
        <v>1</v>
      </c>
      <c r="J81" s="23"/>
      <c r="K81" s="24" t="n">
        <f aca="false">ROUND(K90,2)</f>
        <v>25.39</v>
      </c>
      <c r="L81" s="21" t="s">
        <v>135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customFormat="false" ht="15" hidden="false" customHeight="false" outlineLevel="0" collapsed="false">
      <c r="B82" s="14" t="s">
        <v>79</v>
      </c>
    </row>
    <row r="83" customFormat="false" ht="15" hidden="false" customHeight="false" outlineLevel="0" collapsed="false">
      <c r="B83" s="1" t="s">
        <v>86</v>
      </c>
      <c r="C83" s="1" t="s">
        <v>81</v>
      </c>
      <c r="D83" s="1" t="s">
        <v>87</v>
      </c>
      <c r="E83" s="25" t="n">
        <v>0.4</v>
      </c>
      <c r="F83" s="1" t="s">
        <v>83</v>
      </c>
      <c r="G83" s="1" t="s">
        <v>84</v>
      </c>
      <c r="H83" s="26" t="n">
        <v>26.84</v>
      </c>
      <c r="I83" s="1" t="s">
        <v>85</v>
      </c>
      <c r="J83" s="27" t="n">
        <f aca="false">ROUND(E83/I81* H83,5)</f>
        <v>10.736</v>
      </c>
      <c r="K83" s="28"/>
    </row>
    <row r="84" customFormat="false" ht="15" hidden="false" customHeight="false" outlineLevel="0" collapsed="false">
      <c r="B84" s="1" t="s">
        <v>136</v>
      </c>
      <c r="C84" s="1" t="s">
        <v>81</v>
      </c>
      <c r="D84" s="1" t="s">
        <v>137</v>
      </c>
      <c r="E84" s="25" t="n">
        <v>0.4</v>
      </c>
      <c r="F84" s="1" t="s">
        <v>83</v>
      </c>
      <c r="G84" s="1" t="s">
        <v>84</v>
      </c>
      <c r="H84" s="26" t="n">
        <v>32.16</v>
      </c>
      <c r="I84" s="1" t="s">
        <v>85</v>
      </c>
      <c r="J84" s="27" t="n">
        <f aca="false">ROUND(E84/I81* H84,5)</f>
        <v>12.864</v>
      </c>
      <c r="K84" s="28"/>
    </row>
    <row r="85" customFormat="false" ht="15" hidden="false" customHeight="false" outlineLevel="0" collapsed="false">
      <c r="D85" s="29" t="s">
        <v>90</v>
      </c>
      <c r="E85" s="28"/>
      <c r="H85" s="28"/>
      <c r="K85" s="26" t="n">
        <f aca="false">SUM(J83:J84)</f>
        <v>23.6</v>
      </c>
    </row>
    <row r="86" customFormat="false" ht="15" hidden="false" customHeight="false" outlineLevel="0" collapsed="false">
      <c r="E86" s="28"/>
      <c r="H86" s="28"/>
      <c r="K86" s="28"/>
    </row>
    <row r="87" customFormat="false" ht="15" hidden="false" customHeight="false" outlineLevel="0" collapsed="false">
      <c r="D87" s="29" t="s">
        <v>91</v>
      </c>
      <c r="E87" s="28"/>
      <c r="H87" s="28" t="n">
        <v>1.5</v>
      </c>
      <c r="I87" s="1" t="s">
        <v>92</v>
      </c>
      <c r="J87" s="1" t="n">
        <f aca="false">ROUND(H87/100*K85,5)</f>
        <v>0.354</v>
      </c>
      <c r="K87" s="28"/>
    </row>
    <row r="88" customFormat="false" ht="15" hidden="false" customHeight="false" outlineLevel="0" collapsed="false">
      <c r="D88" s="29" t="s">
        <v>93</v>
      </c>
      <c r="E88" s="28"/>
      <c r="H88" s="28"/>
      <c r="K88" s="30" t="n">
        <f aca="false">SUM(J82:J87)</f>
        <v>23.954</v>
      </c>
    </row>
    <row r="89" customFormat="false" ht="15" hidden="false" customHeight="false" outlineLevel="0" collapsed="false">
      <c r="D89" s="29" t="s">
        <v>94</v>
      </c>
      <c r="E89" s="28"/>
      <c r="H89" s="28" t="n">
        <v>6</v>
      </c>
      <c r="I89" s="1" t="s">
        <v>92</v>
      </c>
      <c r="K89" s="26" t="n">
        <f aca="false">ROUND(H89/100*K88,5)</f>
        <v>1.43724</v>
      </c>
    </row>
    <row r="90" customFormat="false" ht="15" hidden="false" customHeight="false" outlineLevel="0" collapsed="false">
      <c r="D90" s="29" t="s">
        <v>95</v>
      </c>
      <c r="E90" s="28"/>
      <c r="H90" s="28"/>
      <c r="K90" s="30" t="n">
        <f aca="false">SUM(K88:K89)</f>
        <v>25.39124</v>
      </c>
    </row>
    <row r="92" customFormat="false" ht="45" hidden="false" customHeight="true" outlineLevel="0" collapsed="false">
      <c r="A92" s="19" t="s">
        <v>138</v>
      </c>
      <c r="B92" s="19" t="s">
        <v>62</v>
      </c>
      <c r="C92" s="20" t="s">
        <v>63</v>
      </c>
      <c r="D92" s="21" t="s">
        <v>64</v>
      </c>
      <c r="E92" s="21"/>
      <c r="F92" s="21"/>
      <c r="G92" s="20"/>
      <c r="H92" s="22" t="s">
        <v>77</v>
      </c>
      <c r="I92" s="23" t="n">
        <v>1</v>
      </c>
      <c r="J92" s="23"/>
      <c r="K92" s="24" t="n">
        <f aca="false">ROUND(K98,2)</f>
        <v>10.89</v>
      </c>
      <c r="L92" s="21" t="s">
        <v>139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customFormat="false" ht="15" hidden="false" customHeight="false" outlineLevel="0" collapsed="false">
      <c r="B93" s="14" t="s">
        <v>103</v>
      </c>
    </row>
    <row r="94" customFormat="false" ht="15" hidden="false" customHeight="false" outlineLevel="0" collapsed="false">
      <c r="B94" s="1" t="s">
        <v>140</v>
      </c>
      <c r="C94" s="1" t="s">
        <v>81</v>
      </c>
      <c r="D94" s="1" t="s">
        <v>141</v>
      </c>
      <c r="E94" s="25" t="n">
        <v>0.179</v>
      </c>
      <c r="F94" s="1" t="s">
        <v>83</v>
      </c>
      <c r="G94" s="1" t="s">
        <v>84</v>
      </c>
      <c r="H94" s="26" t="n">
        <v>57.41</v>
      </c>
      <c r="I94" s="1" t="s">
        <v>85</v>
      </c>
      <c r="J94" s="27" t="n">
        <f aca="false">ROUND(E94/I92* H94,5)</f>
        <v>10.27639</v>
      </c>
      <c r="K94" s="28"/>
    </row>
    <row r="95" customFormat="false" ht="15" hidden="false" customHeight="false" outlineLevel="0" collapsed="false">
      <c r="D95" s="29" t="s">
        <v>106</v>
      </c>
      <c r="E95" s="28"/>
      <c r="H95" s="28"/>
      <c r="K95" s="26" t="n">
        <f aca="false">SUM(J94:J94)</f>
        <v>10.27639</v>
      </c>
    </row>
    <row r="96" customFormat="false" ht="15" hidden="false" customHeight="false" outlineLevel="0" collapsed="false">
      <c r="D96" s="29" t="s">
        <v>93</v>
      </c>
      <c r="E96" s="28"/>
      <c r="H96" s="28"/>
      <c r="K96" s="30" t="n">
        <f aca="false">SUM(J93:J95)</f>
        <v>10.27639</v>
      </c>
    </row>
    <row r="97" customFormat="false" ht="15" hidden="false" customHeight="false" outlineLevel="0" collapsed="false">
      <c r="D97" s="29" t="s">
        <v>94</v>
      </c>
      <c r="E97" s="28"/>
      <c r="H97" s="28" t="n">
        <v>6</v>
      </c>
      <c r="I97" s="1" t="s">
        <v>92</v>
      </c>
      <c r="K97" s="26" t="n">
        <f aca="false">ROUND(H97/100*K96,5)</f>
        <v>0.61658</v>
      </c>
    </row>
    <row r="98" customFormat="false" ht="15" hidden="false" customHeight="false" outlineLevel="0" collapsed="false">
      <c r="D98" s="29" t="s">
        <v>95</v>
      </c>
      <c r="E98" s="28"/>
      <c r="H98" s="28"/>
      <c r="K98" s="30" t="n">
        <f aca="false">SUM(K96:K97)</f>
        <v>10.89297</v>
      </c>
    </row>
    <row r="100" customFormat="false" ht="45" hidden="false" customHeight="true" outlineLevel="0" collapsed="false">
      <c r="A100" s="19" t="s">
        <v>142</v>
      </c>
      <c r="B100" s="19" t="s">
        <v>65</v>
      </c>
      <c r="C100" s="20" t="s">
        <v>63</v>
      </c>
      <c r="D100" s="21" t="s">
        <v>66</v>
      </c>
      <c r="E100" s="21"/>
      <c r="F100" s="21"/>
      <c r="G100" s="20"/>
      <c r="H100" s="22" t="s">
        <v>77</v>
      </c>
      <c r="I100" s="23" t="n">
        <v>1</v>
      </c>
      <c r="J100" s="23"/>
      <c r="K100" s="24" t="n">
        <f aca="false">ROUND(K106,2)</f>
        <v>27.4</v>
      </c>
      <c r="L100" s="21" t="s">
        <v>143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customFormat="false" ht="15" hidden="false" customHeight="false" outlineLevel="0" collapsed="false">
      <c r="B101" s="14" t="s">
        <v>107</v>
      </c>
    </row>
    <row r="102" customFormat="false" ht="15" hidden="false" customHeight="false" outlineLevel="0" collapsed="false">
      <c r="B102" s="1" t="s">
        <v>144</v>
      </c>
      <c r="C102" s="1" t="s">
        <v>145</v>
      </c>
      <c r="D102" s="1" t="s">
        <v>146</v>
      </c>
      <c r="E102" s="25" t="n">
        <v>1</v>
      </c>
      <c r="G102" s="1" t="s">
        <v>84</v>
      </c>
      <c r="H102" s="26" t="n">
        <v>25.85</v>
      </c>
      <c r="I102" s="1" t="s">
        <v>85</v>
      </c>
      <c r="J102" s="27" t="n">
        <f aca="false">ROUND(E102* H102,5)</f>
        <v>25.85</v>
      </c>
      <c r="K102" s="28"/>
    </row>
    <row r="103" customFormat="false" ht="15" hidden="false" customHeight="false" outlineLevel="0" collapsed="false">
      <c r="D103" s="29" t="s">
        <v>110</v>
      </c>
      <c r="E103" s="28"/>
      <c r="H103" s="28"/>
      <c r="K103" s="26" t="n">
        <f aca="false">SUM(J102:J102)</f>
        <v>25.85</v>
      </c>
    </row>
    <row r="104" customFormat="false" ht="15" hidden="false" customHeight="false" outlineLevel="0" collapsed="false">
      <c r="D104" s="29" t="s">
        <v>93</v>
      </c>
      <c r="E104" s="28"/>
      <c r="H104" s="28"/>
      <c r="K104" s="30" t="n">
        <f aca="false">SUM(J101:J103)</f>
        <v>25.85</v>
      </c>
    </row>
    <row r="105" customFormat="false" ht="15" hidden="false" customHeight="false" outlineLevel="0" collapsed="false">
      <c r="D105" s="29" t="s">
        <v>94</v>
      </c>
      <c r="E105" s="28"/>
      <c r="H105" s="28" t="n">
        <v>6</v>
      </c>
      <c r="I105" s="1" t="s">
        <v>92</v>
      </c>
      <c r="K105" s="26" t="n">
        <f aca="false">ROUND(H105/100*K104,5)</f>
        <v>1.551</v>
      </c>
    </row>
    <row r="106" customFormat="false" ht="15" hidden="false" customHeight="false" outlineLevel="0" collapsed="false">
      <c r="D106" s="29" t="s">
        <v>95</v>
      </c>
      <c r="E106" s="28"/>
      <c r="H106" s="28"/>
      <c r="K106" s="30" t="n">
        <f aca="false">SUM(K104:K105)</f>
        <v>27.401</v>
      </c>
    </row>
    <row r="108" customFormat="false" ht="45" hidden="false" customHeight="true" outlineLevel="0" collapsed="false">
      <c r="A108" s="19" t="s">
        <v>147</v>
      </c>
      <c r="B108" s="19" t="s">
        <v>52</v>
      </c>
      <c r="C108" s="20" t="s">
        <v>42</v>
      </c>
      <c r="D108" s="21" t="s">
        <v>53</v>
      </c>
      <c r="E108" s="21"/>
      <c r="F108" s="21"/>
      <c r="G108" s="20"/>
      <c r="H108" s="22" t="s">
        <v>77</v>
      </c>
      <c r="I108" s="23" t="n">
        <v>1</v>
      </c>
      <c r="J108" s="23"/>
      <c r="K108" s="24" t="n">
        <f aca="false">ROUND(K121,2)</f>
        <v>21.31</v>
      </c>
      <c r="L108" s="21" t="s">
        <v>148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customFormat="false" ht="15" hidden="false" customHeight="false" outlineLevel="0" collapsed="false">
      <c r="B109" s="14" t="s">
        <v>79</v>
      </c>
    </row>
    <row r="110" customFormat="false" ht="15" hidden="false" customHeight="false" outlineLevel="0" collapsed="false">
      <c r="B110" s="1" t="s">
        <v>99</v>
      </c>
      <c r="C110" s="1" t="s">
        <v>81</v>
      </c>
      <c r="D110" s="1" t="s">
        <v>100</v>
      </c>
      <c r="E110" s="25" t="n">
        <v>0.237</v>
      </c>
      <c r="F110" s="1" t="s">
        <v>83</v>
      </c>
      <c r="G110" s="1" t="s">
        <v>84</v>
      </c>
      <c r="H110" s="26" t="n">
        <v>32.16</v>
      </c>
      <c r="I110" s="1" t="s">
        <v>85</v>
      </c>
      <c r="J110" s="27" t="n">
        <f aca="false">ROUND(E110/I108* H110,5)</f>
        <v>7.62192</v>
      </c>
      <c r="K110" s="28"/>
    </row>
    <row r="111" customFormat="false" ht="15" hidden="false" customHeight="false" outlineLevel="0" collapsed="false">
      <c r="B111" s="1" t="s">
        <v>101</v>
      </c>
      <c r="C111" s="1" t="s">
        <v>81</v>
      </c>
      <c r="D111" s="1" t="s">
        <v>102</v>
      </c>
      <c r="E111" s="25" t="n">
        <v>0.237</v>
      </c>
      <c r="F111" s="1" t="s">
        <v>83</v>
      </c>
      <c r="G111" s="1" t="s">
        <v>84</v>
      </c>
      <c r="H111" s="26" t="n">
        <v>28.55</v>
      </c>
      <c r="I111" s="1" t="s">
        <v>85</v>
      </c>
      <c r="J111" s="27" t="n">
        <f aca="false">ROUND(E111/I108* H111,5)</f>
        <v>6.76635</v>
      </c>
      <c r="K111" s="28"/>
    </row>
    <row r="112" customFormat="false" ht="15" hidden="false" customHeight="false" outlineLevel="0" collapsed="false">
      <c r="D112" s="29" t="s">
        <v>90</v>
      </c>
      <c r="E112" s="28"/>
      <c r="H112" s="28"/>
      <c r="K112" s="26" t="n">
        <f aca="false">SUM(J110:J111)</f>
        <v>14.38827</v>
      </c>
    </row>
    <row r="113" customFormat="false" ht="15" hidden="false" customHeight="false" outlineLevel="0" collapsed="false">
      <c r="B113" s="14" t="s">
        <v>103</v>
      </c>
      <c r="E113" s="28"/>
      <c r="H113" s="28"/>
      <c r="K113" s="28"/>
    </row>
    <row r="114" customFormat="false" ht="15" hidden="false" customHeight="false" outlineLevel="0" collapsed="false">
      <c r="B114" s="1" t="s">
        <v>104</v>
      </c>
      <c r="C114" s="1" t="s">
        <v>81</v>
      </c>
      <c r="D114" s="1" t="s">
        <v>105</v>
      </c>
      <c r="E114" s="25" t="n">
        <v>0.237</v>
      </c>
      <c r="F114" s="1" t="s">
        <v>83</v>
      </c>
      <c r="G114" s="1" t="s">
        <v>84</v>
      </c>
      <c r="H114" s="26" t="n">
        <v>6.2</v>
      </c>
      <c r="I114" s="1" t="s">
        <v>85</v>
      </c>
      <c r="J114" s="27" t="n">
        <f aca="false">ROUND(E114/I108* H114,5)</f>
        <v>1.4694</v>
      </c>
      <c r="K114" s="28"/>
    </row>
    <row r="115" customFormat="false" ht="15" hidden="false" customHeight="false" outlineLevel="0" collapsed="false">
      <c r="D115" s="29" t="s">
        <v>106</v>
      </c>
      <c r="E115" s="28"/>
      <c r="H115" s="28"/>
      <c r="K115" s="26" t="n">
        <f aca="false">SUM(J114:J114)</f>
        <v>1.4694</v>
      </c>
    </row>
    <row r="116" customFormat="false" ht="15" hidden="false" customHeight="false" outlineLevel="0" collapsed="false">
      <c r="B116" s="14" t="s">
        <v>107</v>
      </c>
      <c r="E116" s="28"/>
      <c r="H116" s="28"/>
      <c r="K116" s="28"/>
    </row>
    <row r="117" customFormat="false" ht="15" hidden="false" customHeight="false" outlineLevel="0" collapsed="false">
      <c r="B117" s="1" t="s">
        <v>108</v>
      </c>
      <c r="C117" s="1" t="s">
        <v>63</v>
      </c>
      <c r="D117" s="31" t="s">
        <v>109</v>
      </c>
      <c r="E117" s="25" t="n">
        <v>0.021</v>
      </c>
      <c r="G117" s="1" t="s">
        <v>84</v>
      </c>
      <c r="H117" s="26" t="n">
        <v>202.26</v>
      </c>
      <c r="I117" s="1" t="s">
        <v>85</v>
      </c>
      <c r="J117" s="27" t="n">
        <f aca="false">ROUND(E117* H117,5)</f>
        <v>4.24746</v>
      </c>
      <c r="K117" s="28"/>
    </row>
    <row r="118" customFormat="false" ht="15" hidden="false" customHeight="false" outlineLevel="0" collapsed="false">
      <c r="D118" s="29" t="s">
        <v>110</v>
      </c>
      <c r="E118" s="28"/>
      <c r="H118" s="28"/>
      <c r="K118" s="26" t="n">
        <f aca="false">SUM(J117:J117)</f>
        <v>4.24746</v>
      </c>
    </row>
    <row r="119" customFormat="false" ht="15" hidden="false" customHeight="false" outlineLevel="0" collapsed="false">
      <c r="D119" s="29" t="s">
        <v>93</v>
      </c>
      <c r="E119" s="28"/>
      <c r="H119" s="28"/>
      <c r="K119" s="30" t="n">
        <f aca="false">SUM(J109:J118)</f>
        <v>20.10513</v>
      </c>
    </row>
    <row r="120" customFormat="false" ht="15" hidden="false" customHeight="false" outlineLevel="0" collapsed="false">
      <c r="D120" s="29" t="s">
        <v>94</v>
      </c>
      <c r="E120" s="28"/>
      <c r="H120" s="28" t="n">
        <v>6</v>
      </c>
      <c r="I120" s="1" t="s">
        <v>92</v>
      </c>
      <c r="K120" s="26" t="n">
        <f aca="false">ROUND(H120/100*K119,5)</f>
        <v>1.20631</v>
      </c>
    </row>
    <row r="121" customFormat="false" ht="15" hidden="false" customHeight="false" outlineLevel="0" collapsed="false">
      <c r="D121" s="29" t="s">
        <v>95</v>
      </c>
      <c r="E121" s="28"/>
      <c r="H121" s="28"/>
      <c r="K121" s="30" t="n">
        <f aca="false">SUM(K119:K120)</f>
        <v>21.31144</v>
      </c>
    </row>
    <row r="123" customFormat="false" ht="45" hidden="false" customHeight="true" outlineLevel="0" collapsed="false">
      <c r="A123" s="19" t="s">
        <v>149</v>
      </c>
      <c r="B123" s="19" t="s">
        <v>20</v>
      </c>
      <c r="C123" s="20" t="s">
        <v>12</v>
      </c>
      <c r="D123" s="21" t="s">
        <v>21</v>
      </c>
      <c r="E123" s="21"/>
      <c r="F123" s="21"/>
      <c r="G123" s="20"/>
      <c r="H123" s="22" t="s">
        <v>77</v>
      </c>
      <c r="I123" s="23" t="n">
        <v>1</v>
      </c>
      <c r="J123" s="23"/>
      <c r="K123" s="24" t="n">
        <f aca="false">ROUND(K138,2)</f>
        <v>1413.62</v>
      </c>
      <c r="L123" s="21" t="s">
        <v>150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customFormat="false" ht="15" hidden="false" customHeight="false" outlineLevel="0" collapsed="false">
      <c r="B124" s="14" t="s">
        <v>79</v>
      </c>
    </row>
    <row r="125" customFormat="false" ht="15" hidden="false" customHeight="false" outlineLevel="0" collapsed="false">
      <c r="B125" s="1" t="s">
        <v>114</v>
      </c>
      <c r="C125" s="1" t="s">
        <v>81</v>
      </c>
      <c r="D125" s="1" t="s">
        <v>115</v>
      </c>
      <c r="E125" s="25" t="n">
        <v>0.7</v>
      </c>
      <c r="F125" s="1" t="s">
        <v>83</v>
      </c>
      <c r="G125" s="1" t="s">
        <v>84</v>
      </c>
      <c r="H125" s="26" t="n">
        <v>33.24</v>
      </c>
      <c r="I125" s="1" t="s">
        <v>85</v>
      </c>
      <c r="J125" s="27" t="n">
        <f aca="false">ROUND(E125/I123* H125,5)</f>
        <v>23.268</v>
      </c>
      <c r="K125" s="28"/>
    </row>
    <row r="126" customFormat="false" ht="15" hidden="false" customHeight="false" outlineLevel="0" collapsed="false">
      <c r="B126" s="1" t="s">
        <v>116</v>
      </c>
      <c r="C126" s="1" t="s">
        <v>81</v>
      </c>
      <c r="D126" s="1" t="s">
        <v>117</v>
      </c>
      <c r="E126" s="25" t="n">
        <v>0.15</v>
      </c>
      <c r="F126" s="1" t="s">
        <v>83</v>
      </c>
      <c r="G126" s="1" t="s">
        <v>84</v>
      </c>
      <c r="H126" s="26" t="n">
        <v>28.55</v>
      </c>
      <c r="I126" s="1" t="s">
        <v>85</v>
      </c>
      <c r="J126" s="27" t="n">
        <f aca="false">ROUND(E126/I123* H126,5)</f>
        <v>4.2825</v>
      </c>
      <c r="K126" s="28"/>
    </row>
    <row r="127" customFormat="false" ht="15" hidden="false" customHeight="false" outlineLevel="0" collapsed="false">
      <c r="D127" s="29" t="s">
        <v>90</v>
      </c>
      <c r="E127" s="28"/>
      <c r="H127" s="28"/>
      <c r="K127" s="26" t="n">
        <f aca="false">SUM(J125:J126)</f>
        <v>27.5505</v>
      </c>
    </row>
    <row r="128" customFormat="false" ht="15" hidden="false" customHeight="false" outlineLevel="0" collapsed="false">
      <c r="B128" s="14" t="s">
        <v>107</v>
      </c>
      <c r="E128" s="28"/>
      <c r="H128" s="28"/>
      <c r="K128" s="28"/>
    </row>
    <row r="129" customFormat="false" ht="15" hidden="false" customHeight="false" outlineLevel="0" collapsed="false">
      <c r="B129" s="1" t="s">
        <v>151</v>
      </c>
      <c r="C129" s="1" t="s">
        <v>42</v>
      </c>
      <c r="D129" s="31" t="s">
        <v>152</v>
      </c>
      <c r="E129" s="25" t="n">
        <v>0.55</v>
      </c>
      <c r="G129" s="1" t="s">
        <v>84</v>
      </c>
      <c r="H129" s="26" t="n">
        <v>211.57</v>
      </c>
      <c r="I129" s="1" t="s">
        <v>85</v>
      </c>
      <c r="J129" s="27" t="n">
        <f aca="false">ROUND(E129* H129,5)</f>
        <v>116.3635</v>
      </c>
      <c r="K129" s="28"/>
    </row>
    <row r="130" customFormat="false" ht="15" hidden="false" customHeight="false" outlineLevel="0" collapsed="false">
      <c r="B130" s="1" t="s">
        <v>153</v>
      </c>
      <c r="C130" s="1" t="s">
        <v>42</v>
      </c>
      <c r="D130" s="31" t="s">
        <v>154</v>
      </c>
      <c r="E130" s="25" t="n">
        <v>3.72</v>
      </c>
      <c r="G130" s="1" t="s">
        <v>84</v>
      </c>
      <c r="H130" s="26" t="n">
        <v>315.08</v>
      </c>
      <c r="I130" s="1" t="s">
        <v>85</v>
      </c>
      <c r="J130" s="27" t="n">
        <f aca="false">ROUND(E130* H130,5)</f>
        <v>1172.0976</v>
      </c>
      <c r="K130" s="28"/>
    </row>
    <row r="131" customFormat="false" ht="15" hidden="false" customHeight="false" outlineLevel="0" collapsed="false">
      <c r="B131" s="1" t="s">
        <v>125</v>
      </c>
      <c r="C131" s="1" t="s">
        <v>123</v>
      </c>
      <c r="D131" s="31" t="s">
        <v>126</v>
      </c>
      <c r="E131" s="25" t="n">
        <v>0.18</v>
      </c>
      <c r="G131" s="1" t="s">
        <v>84</v>
      </c>
      <c r="H131" s="26" t="n">
        <v>27.82</v>
      </c>
      <c r="I131" s="1" t="s">
        <v>85</v>
      </c>
      <c r="J131" s="27" t="n">
        <f aca="false">ROUND(E131* H131,5)</f>
        <v>5.0076</v>
      </c>
      <c r="K131" s="28"/>
    </row>
    <row r="132" customFormat="false" ht="15" hidden="false" customHeight="false" outlineLevel="0" collapsed="false">
      <c r="B132" s="1" t="s">
        <v>122</v>
      </c>
      <c r="C132" s="1" t="s">
        <v>123</v>
      </c>
      <c r="D132" s="31" t="s">
        <v>124</v>
      </c>
      <c r="E132" s="25" t="n">
        <v>0.53</v>
      </c>
      <c r="G132" s="1" t="s">
        <v>84</v>
      </c>
      <c r="H132" s="26" t="n">
        <v>22.45</v>
      </c>
      <c r="I132" s="1" t="s">
        <v>85</v>
      </c>
      <c r="J132" s="27" t="n">
        <f aca="false">ROUND(E132* H132,5)</f>
        <v>11.8985</v>
      </c>
      <c r="K132" s="28"/>
    </row>
    <row r="133" customFormat="false" ht="15" hidden="false" customHeight="false" outlineLevel="0" collapsed="false">
      <c r="D133" s="29" t="s">
        <v>110</v>
      </c>
      <c r="E133" s="28"/>
      <c r="H133" s="28"/>
      <c r="K133" s="26" t="n">
        <f aca="false">SUM(J129:J132)</f>
        <v>1305.3672</v>
      </c>
    </row>
    <row r="134" customFormat="false" ht="15" hidden="false" customHeight="false" outlineLevel="0" collapsed="false">
      <c r="E134" s="28"/>
      <c r="H134" s="28"/>
      <c r="K134" s="28"/>
    </row>
    <row r="135" customFormat="false" ht="15" hidden="false" customHeight="false" outlineLevel="0" collapsed="false">
      <c r="D135" s="29" t="s">
        <v>91</v>
      </c>
      <c r="E135" s="28"/>
      <c r="H135" s="28" t="n">
        <v>2.5</v>
      </c>
      <c r="I135" s="1" t="s">
        <v>92</v>
      </c>
      <c r="J135" s="1" t="n">
        <f aca="false">ROUND(H135/100*K127,5)</f>
        <v>0.68876</v>
      </c>
      <c r="K135" s="28"/>
    </row>
    <row r="136" customFormat="false" ht="15" hidden="false" customHeight="false" outlineLevel="0" collapsed="false">
      <c r="D136" s="29" t="s">
        <v>93</v>
      </c>
      <c r="E136" s="28"/>
      <c r="H136" s="28"/>
      <c r="K136" s="30" t="n">
        <f aca="false">SUM(J124:J135)</f>
        <v>1333.60646</v>
      </c>
    </row>
    <row r="137" customFormat="false" ht="15" hidden="false" customHeight="false" outlineLevel="0" collapsed="false">
      <c r="D137" s="29" t="s">
        <v>94</v>
      </c>
      <c r="E137" s="28"/>
      <c r="H137" s="28" t="n">
        <v>6</v>
      </c>
      <c r="I137" s="1" t="s">
        <v>92</v>
      </c>
      <c r="K137" s="26" t="n">
        <f aca="false">ROUND(H137/100*K136,5)</f>
        <v>80.01639</v>
      </c>
    </row>
    <row r="138" customFormat="false" ht="15" hidden="false" customHeight="false" outlineLevel="0" collapsed="false">
      <c r="D138" s="29" t="s">
        <v>95</v>
      </c>
      <c r="E138" s="28"/>
      <c r="H138" s="28"/>
      <c r="K138" s="30" t="n">
        <f aca="false">SUM(K136:K137)</f>
        <v>1413.62285</v>
      </c>
    </row>
    <row r="140" customFormat="false" ht="45" hidden="false" customHeight="true" outlineLevel="0" collapsed="false">
      <c r="A140" s="19" t="s">
        <v>155</v>
      </c>
      <c r="B140" s="19" t="s">
        <v>28</v>
      </c>
      <c r="C140" s="20" t="s">
        <v>12</v>
      </c>
      <c r="D140" s="21" t="s">
        <v>29</v>
      </c>
      <c r="E140" s="21"/>
      <c r="F140" s="21"/>
      <c r="G140" s="20"/>
      <c r="H140" s="22" t="s">
        <v>77</v>
      </c>
      <c r="I140" s="23" t="n">
        <v>1</v>
      </c>
      <c r="J140" s="23"/>
      <c r="K140" s="24" t="n">
        <f aca="false">ROUND(K154,2)</f>
        <v>1264.89</v>
      </c>
      <c r="L140" s="21" t="s">
        <v>156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customFormat="false" ht="15" hidden="false" customHeight="false" outlineLevel="0" collapsed="false">
      <c r="B141" s="14" t="s">
        <v>79</v>
      </c>
    </row>
    <row r="142" customFormat="false" ht="15" hidden="false" customHeight="false" outlineLevel="0" collapsed="false">
      <c r="B142" s="1" t="s">
        <v>116</v>
      </c>
      <c r="C142" s="1" t="s">
        <v>81</v>
      </c>
      <c r="D142" s="1" t="s">
        <v>117</v>
      </c>
      <c r="E142" s="25" t="n">
        <v>0.15</v>
      </c>
      <c r="F142" s="1" t="s">
        <v>83</v>
      </c>
      <c r="G142" s="1" t="s">
        <v>84</v>
      </c>
      <c r="H142" s="26" t="n">
        <v>28.55</v>
      </c>
      <c r="I142" s="1" t="s">
        <v>85</v>
      </c>
      <c r="J142" s="27" t="n">
        <f aca="false">ROUND(E142/I140* H142,5)</f>
        <v>4.2825</v>
      </c>
      <c r="K142" s="28"/>
    </row>
    <row r="143" customFormat="false" ht="15" hidden="false" customHeight="false" outlineLevel="0" collapsed="false">
      <c r="B143" s="1" t="s">
        <v>114</v>
      </c>
      <c r="C143" s="1" t="s">
        <v>81</v>
      </c>
      <c r="D143" s="1" t="s">
        <v>115</v>
      </c>
      <c r="E143" s="25" t="n">
        <v>0.7</v>
      </c>
      <c r="F143" s="1" t="s">
        <v>83</v>
      </c>
      <c r="G143" s="1" t="s">
        <v>84</v>
      </c>
      <c r="H143" s="26" t="n">
        <v>33.24</v>
      </c>
      <c r="I143" s="1" t="s">
        <v>85</v>
      </c>
      <c r="J143" s="27" t="n">
        <f aca="false">ROUND(E143/I140* H143,5)</f>
        <v>23.268</v>
      </c>
      <c r="K143" s="28"/>
    </row>
    <row r="144" customFormat="false" ht="15" hidden="false" customHeight="false" outlineLevel="0" collapsed="false">
      <c r="D144" s="29" t="s">
        <v>90</v>
      </c>
      <c r="E144" s="28"/>
      <c r="H144" s="28"/>
      <c r="K144" s="26" t="n">
        <f aca="false">SUM(J142:J143)</f>
        <v>27.5505</v>
      </c>
    </row>
    <row r="145" customFormat="false" ht="15" hidden="false" customHeight="false" outlineLevel="0" collapsed="false">
      <c r="B145" s="14" t="s">
        <v>107</v>
      </c>
      <c r="E145" s="28"/>
      <c r="H145" s="28"/>
      <c r="K145" s="28"/>
    </row>
    <row r="146" customFormat="false" ht="15" hidden="false" customHeight="false" outlineLevel="0" collapsed="false">
      <c r="B146" s="1" t="s">
        <v>125</v>
      </c>
      <c r="C146" s="1" t="s">
        <v>123</v>
      </c>
      <c r="D146" s="31" t="s">
        <v>126</v>
      </c>
      <c r="E146" s="25" t="n">
        <v>0.18</v>
      </c>
      <c r="G146" s="1" t="s">
        <v>84</v>
      </c>
      <c r="H146" s="26" t="n">
        <v>27.82</v>
      </c>
      <c r="I146" s="1" t="s">
        <v>85</v>
      </c>
      <c r="J146" s="27" t="n">
        <f aca="false">ROUND(E146* H146,5)</f>
        <v>5.0076</v>
      </c>
      <c r="K146" s="28"/>
    </row>
    <row r="147" customFormat="false" ht="15" hidden="false" customHeight="false" outlineLevel="0" collapsed="false">
      <c r="B147" s="1" t="s">
        <v>122</v>
      </c>
      <c r="C147" s="1" t="s">
        <v>123</v>
      </c>
      <c r="D147" s="31" t="s">
        <v>124</v>
      </c>
      <c r="E147" s="25" t="n">
        <v>0.53</v>
      </c>
      <c r="G147" s="1" t="s">
        <v>84</v>
      </c>
      <c r="H147" s="26" t="n">
        <v>22.45</v>
      </c>
      <c r="I147" s="1" t="s">
        <v>85</v>
      </c>
      <c r="J147" s="27" t="n">
        <f aca="false">ROUND(E147* H147,5)</f>
        <v>11.8985</v>
      </c>
      <c r="K147" s="28"/>
    </row>
    <row r="148" customFormat="false" ht="15" hidden="false" customHeight="false" outlineLevel="0" collapsed="false">
      <c r="B148" s="1" t="s">
        <v>153</v>
      </c>
      <c r="C148" s="1" t="s">
        <v>42</v>
      </c>
      <c r="D148" s="31" t="s">
        <v>154</v>
      </c>
      <c r="E148" s="25" t="n">
        <v>3.644</v>
      </c>
      <c r="G148" s="1" t="s">
        <v>84</v>
      </c>
      <c r="H148" s="26" t="n">
        <v>315.08</v>
      </c>
      <c r="I148" s="1" t="s">
        <v>85</v>
      </c>
      <c r="J148" s="27" t="n">
        <f aca="false">ROUND(E148* H148,5)</f>
        <v>1148.15152</v>
      </c>
      <c r="K148" s="28"/>
    </row>
    <row r="149" customFormat="false" ht="15" hidden="false" customHeight="false" outlineLevel="0" collapsed="false">
      <c r="D149" s="29" t="s">
        <v>110</v>
      </c>
      <c r="E149" s="28"/>
      <c r="H149" s="28"/>
      <c r="K149" s="26" t="n">
        <f aca="false">SUM(J146:J148)</f>
        <v>1165.05762</v>
      </c>
    </row>
    <row r="150" customFormat="false" ht="15" hidden="false" customHeight="false" outlineLevel="0" collapsed="false">
      <c r="E150" s="28"/>
      <c r="H150" s="28"/>
      <c r="K150" s="28"/>
    </row>
    <row r="151" customFormat="false" ht="15" hidden="false" customHeight="false" outlineLevel="0" collapsed="false">
      <c r="D151" s="29" t="s">
        <v>91</v>
      </c>
      <c r="E151" s="28"/>
      <c r="H151" s="28" t="n">
        <v>2.5</v>
      </c>
      <c r="I151" s="1" t="s">
        <v>92</v>
      </c>
      <c r="J151" s="1" t="n">
        <f aca="false">ROUND(H151/100*K144,5)</f>
        <v>0.68876</v>
      </c>
      <c r="K151" s="28"/>
    </row>
    <row r="152" customFormat="false" ht="15" hidden="false" customHeight="false" outlineLevel="0" collapsed="false">
      <c r="D152" s="29" t="s">
        <v>93</v>
      </c>
      <c r="E152" s="28"/>
      <c r="H152" s="28"/>
      <c r="K152" s="30" t="n">
        <f aca="false">SUM(J141:J151)</f>
        <v>1193.29688</v>
      </c>
    </row>
    <row r="153" customFormat="false" ht="15" hidden="false" customHeight="false" outlineLevel="0" collapsed="false">
      <c r="D153" s="29" t="s">
        <v>94</v>
      </c>
      <c r="E153" s="28"/>
      <c r="H153" s="28" t="n">
        <v>6</v>
      </c>
      <c r="I153" s="1" t="s">
        <v>92</v>
      </c>
      <c r="K153" s="26" t="n">
        <f aca="false">ROUND(H153/100*K152,5)</f>
        <v>71.59781</v>
      </c>
    </row>
    <row r="154" customFormat="false" ht="15" hidden="false" customHeight="false" outlineLevel="0" collapsed="false">
      <c r="D154" s="29" t="s">
        <v>95</v>
      </c>
      <c r="E154" s="28"/>
      <c r="H154" s="28"/>
      <c r="K154" s="30" t="n">
        <f aca="false">SUM(K152:K153)</f>
        <v>1264.89469</v>
      </c>
    </row>
    <row r="156" customFormat="false" ht="45" hidden="false" customHeight="true" outlineLevel="0" collapsed="false">
      <c r="A156" s="19" t="s">
        <v>157</v>
      </c>
      <c r="B156" s="19" t="s">
        <v>30</v>
      </c>
      <c r="C156" s="20" t="s">
        <v>12</v>
      </c>
      <c r="D156" s="21" t="s">
        <v>31</v>
      </c>
      <c r="E156" s="21"/>
      <c r="F156" s="21"/>
      <c r="G156" s="20"/>
      <c r="H156" s="22" t="s">
        <v>77</v>
      </c>
      <c r="I156" s="23" t="n">
        <v>1</v>
      </c>
      <c r="J156" s="23"/>
      <c r="K156" s="24" t="n">
        <f aca="false">ROUND(K171,2)</f>
        <v>1380.22</v>
      </c>
      <c r="L156" s="21" t="s">
        <v>158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customFormat="false" ht="15" hidden="false" customHeight="false" outlineLevel="0" collapsed="false">
      <c r="B157" s="14" t="s">
        <v>79</v>
      </c>
    </row>
    <row r="158" customFormat="false" ht="15" hidden="false" customHeight="false" outlineLevel="0" collapsed="false">
      <c r="B158" s="1" t="s">
        <v>114</v>
      </c>
      <c r="C158" s="1" t="s">
        <v>81</v>
      </c>
      <c r="D158" s="1" t="s">
        <v>115</v>
      </c>
      <c r="E158" s="25" t="n">
        <v>0.7</v>
      </c>
      <c r="F158" s="1" t="s">
        <v>83</v>
      </c>
      <c r="G158" s="1" t="s">
        <v>84</v>
      </c>
      <c r="H158" s="26" t="n">
        <v>33.24</v>
      </c>
      <c r="I158" s="1" t="s">
        <v>85</v>
      </c>
      <c r="J158" s="27" t="n">
        <f aca="false">ROUND(E158/I156* H158,5)</f>
        <v>23.268</v>
      </c>
      <c r="K158" s="28"/>
    </row>
    <row r="159" customFormat="false" ht="15" hidden="false" customHeight="false" outlineLevel="0" collapsed="false">
      <c r="B159" s="1" t="s">
        <v>116</v>
      </c>
      <c r="C159" s="1" t="s">
        <v>81</v>
      </c>
      <c r="D159" s="1" t="s">
        <v>117</v>
      </c>
      <c r="E159" s="25" t="n">
        <v>0.15</v>
      </c>
      <c r="F159" s="1" t="s">
        <v>83</v>
      </c>
      <c r="G159" s="1" t="s">
        <v>84</v>
      </c>
      <c r="H159" s="26" t="n">
        <v>28.55</v>
      </c>
      <c r="I159" s="1" t="s">
        <v>85</v>
      </c>
      <c r="J159" s="27" t="n">
        <f aca="false">ROUND(E159/I156* H159,5)</f>
        <v>4.2825</v>
      </c>
      <c r="K159" s="28"/>
    </row>
    <row r="160" customFormat="false" ht="15" hidden="false" customHeight="false" outlineLevel="0" collapsed="false">
      <c r="D160" s="29" t="s">
        <v>90</v>
      </c>
      <c r="E160" s="28"/>
      <c r="H160" s="28"/>
      <c r="K160" s="26" t="n">
        <f aca="false">SUM(J158:J159)</f>
        <v>27.5505</v>
      </c>
    </row>
    <row r="161" customFormat="false" ht="15" hidden="false" customHeight="false" outlineLevel="0" collapsed="false">
      <c r="B161" s="14" t="s">
        <v>107</v>
      </c>
      <c r="E161" s="28"/>
      <c r="H161" s="28"/>
      <c r="K161" s="28"/>
    </row>
    <row r="162" customFormat="false" ht="15" hidden="false" customHeight="false" outlineLevel="0" collapsed="false">
      <c r="B162" s="1" t="s">
        <v>151</v>
      </c>
      <c r="C162" s="1" t="s">
        <v>42</v>
      </c>
      <c r="D162" s="31" t="s">
        <v>152</v>
      </c>
      <c r="E162" s="25" t="n">
        <v>0.55</v>
      </c>
      <c r="G162" s="1" t="s">
        <v>84</v>
      </c>
      <c r="H162" s="26" t="n">
        <v>211.57</v>
      </c>
      <c r="I162" s="1" t="s">
        <v>85</v>
      </c>
      <c r="J162" s="27" t="n">
        <f aca="false">ROUND(E162* H162,5)</f>
        <v>116.3635</v>
      </c>
      <c r="K162" s="28"/>
    </row>
    <row r="163" customFormat="false" ht="15" hidden="false" customHeight="false" outlineLevel="0" collapsed="false">
      <c r="B163" s="1" t="s">
        <v>153</v>
      </c>
      <c r="C163" s="1" t="s">
        <v>42</v>
      </c>
      <c r="D163" s="31" t="s">
        <v>154</v>
      </c>
      <c r="E163" s="25" t="n">
        <v>3.62</v>
      </c>
      <c r="G163" s="1" t="s">
        <v>84</v>
      </c>
      <c r="H163" s="26" t="n">
        <v>315.08</v>
      </c>
      <c r="I163" s="1" t="s">
        <v>85</v>
      </c>
      <c r="J163" s="27" t="n">
        <f aca="false">ROUND(E163* H163,5)</f>
        <v>1140.5896</v>
      </c>
      <c r="K163" s="28"/>
    </row>
    <row r="164" customFormat="false" ht="15" hidden="false" customHeight="false" outlineLevel="0" collapsed="false">
      <c r="B164" s="1" t="s">
        <v>125</v>
      </c>
      <c r="C164" s="1" t="s">
        <v>123</v>
      </c>
      <c r="D164" s="31" t="s">
        <v>126</v>
      </c>
      <c r="E164" s="25" t="n">
        <v>0.18</v>
      </c>
      <c r="G164" s="1" t="s">
        <v>84</v>
      </c>
      <c r="H164" s="26" t="n">
        <v>27.82</v>
      </c>
      <c r="I164" s="1" t="s">
        <v>85</v>
      </c>
      <c r="J164" s="27" t="n">
        <f aca="false">ROUND(E164* H164,5)</f>
        <v>5.0076</v>
      </c>
      <c r="K164" s="28"/>
    </row>
    <row r="165" customFormat="false" ht="15" hidden="false" customHeight="false" outlineLevel="0" collapsed="false">
      <c r="B165" s="1" t="s">
        <v>122</v>
      </c>
      <c r="C165" s="1" t="s">
        <v>123</v>
      </c>
      <c r="D165" s="31" t="s">
        <v>124</v>
      </c>
      <c r="E165" s="25" t="n">
        <v>0.53</v>
      </c>
      <c r="G165" s="1" t="s">
        <v>84</v>
      </c>
      <c r="H165" s="26" t="n">
        <v>22.45</v>
      </c>
      <c r="I165" s="1" t="s">
        <v>85</v>
      </c>
      <c r="J165" s="27" t="n">
        <f aca="false">ROUND(E165* H165,5)</f>
        <v>11.8985</v>
      </c>
      <c r="K165" s="28"/>
    </row>
    <row r="166" customFormat="false" ht="15" hidden="false" customHeight="false" outlineLevel="0" collapsed="false">
      <c r="D166" s="29" t="s">
        <v>110</v>
      </c>
      <c r="E166" s="28"/>
      <c r="H166" s="28"/>
      <c r="K166" s="26" t="n">
        <f aca="false">SUM(J162:J165)</f>
        <v>1273.8592</v>
      </c>
    </row>
    <row r="167" customFormat="false" ht="15" hidden="false" customHeight="false" outlineLevel="0" collapsed="false">
      <c r="E167" s="28"/>
      <c r="H167" s="28"/>
      <c r="K167" s="28"/>
    </row>
    <row r="168" customFormat="false" ht="15" hidden="false" customHeight="false" outlineLevel="0" collapsed="false">
      <c r="D168" s="29" t="s">
        <v>91</v>
      </c>
      <c r="E168" s="28"/>
      <c r="H168" s="28" t="n">
        <v>2.5</v>
      </c>
      <c r="I168" s="1" t="s">
        <v>92</v>
      </c>
      <c r="J168" s="1" t="n">
        <f aca="false">ROUND(H168/100*K160,5)</f>
        <v>0.68876</v>
      </c>
      <c r="K168" s="28"/>
    </row>
    <row r="169" customFormat="false" ht="15" hidden="false" customHeight="false" outlineLevel="0" collapsed="false">
      <c r="D169" s="29" t="s">
        <v>93</v>
      </c>
      <c r="E169" s="28"/>
      <c r="H169" s="28"/>
      <c r="K169" s="30" t="n">
        <f aca="false">SUM(J157:J168)</f>
        <v>1302.09846</v>
      </c>
    </row>
    <row r="170" customFormat="false" ht="15" hidden="false" customHeight="false" outlineLevel="0" collapsed="false">
      <c r="D170" s="29" t="s">
        <v>94</v>
      </c>
      <c r="E170" s="28"/>
      <c r="H170" s="28" t="n">
        <v>6</v>
      </c>
      <c r="I170" s="1" t="s">
        <v>92</v>
      </c>
      <c r="K170" s="26" t="n">
        <f aca="false">ROUND(H170/100*K169,5)</f>
        <v>78.12591</v>
      </c>
    </row>
    <row r="171" customFormat="false" ht="15" hidden="false" customHeight="false" outlineLevel="0" collapsed="false">
      <c r="D171" s="29" t="s">
        <v>95</v>
      </c>
      <c r="E171" s="28"/>
      <c r="H171" s="28"/>
      <c r="K171" s="30" t="n">
        <f aca="false">SUM(K169:K170)</f>
        <v>1380.22437</v>
      </c>
    </row>
    <row r="173" customFormat="false" ht="45" hidden="false" customHeight="true" outlineLevel="0" collapsed="false">
      <c r="A173" s="19" t="s">
        <v>159</v>
      </c>
      <c r="B173" s="19" t="s">
        <v>32</v>
      </c>
      <c r="C173" s="20" t="s">
        <v>12</v>
      </c>
      <c r="D173" s="21" t="s">
        <v>33</v>
      </c>
      <c r="E173" s="21"/>
      <c r="F173" s="21"/>
      <c r="G173" s="20"/>
      <c r="H173" s="22" t="s">
        <v>77</v>
      </c>
      <c r="I173" s="23" t="n">
        <v>1</v>
      </c>
      <c r="J173" s="23"/>
      <c r="K173" s="24" t="n">
        <f aca="false">ROUND(K188,2)</f>
        <v>1620.09</v>
      </c>
      <c r="L173" s="21" t="s">
        <v>160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customFormat="false" ht="15" hidden="false" customHeight="false" outlineLevel="0" collapsed="false">
      <c r="B174" s="14" t="s">
        <v>79</v>
      </c>
    </row>
    <row r="175" customFormat="false" ht="15" hidden="false" customHeight="false" outlineLevel="0" collapsed="false">
      <c r="B175" s="1" t="s">
        <v>116</v>
      </c>
      <c r="C175" s="1" t="s">
        <v>81</v>
      </c>
      <c r="D175" s="1" t="s">
        <v>117</v>
      </c>
      <c r="E175" s="25" t="n">
        <v>0.15</v>
      </c>
      <c r="F175" s="1" t="s">
        <v>83</v>
      </c>
      <c r="G175" s="1" t="s">
        <v>84</v>
      </c>
      <c r="H175" s="26" t="n">
        <v>28.55</v>
      </c>
      <c r="I175" s="1" t="s">
        <v>85</v>
      </c>
      <c r="J175" s="27" t="n">
        <f aca="false">ROUND(E175/I173* H175,5)</f>
        <v>4.2825</v>
      </c>
      <c r="K175" s="28"/>
    </row>
    <row r="176" customFormat="false" ht="15" hidden="false" customHeight="false" outlineLevel="0" collapsed="false">
      <c r="B176" s="1" t="s">
        <v>114</v>
      </c>
      <c r="C176" s="1" t="s">
        <v>81</v>
      </c>
      <c r="D176" s="1" t="s">
        <v>115</v>
      </c>
      <c r="E176" s="25" t="n">
        <v>0.7</v>
      </c>
      <c r="F176" s="1" t="s">
        <v>83</v>
      </c>
      <c r="G176" s="1" t="s">
        <v>84</v>
      </c>
      <c r="H176" s="26" t="n">
        <v>33.24</v>
      </c>
      <c r="I176" s="1" t="s">
        <v>85</v>
      </c>
      <c r="J176" s="27" t="n">
        <f aca="false">ROUND(E176/I173* H176,5)</f>
        <v>23.268</v>
      </c>
      <c r="K176" s="28"/>
    </row>
    <row r="177" customFormat="false" ht="15" hidden="false" customHeight="false" outlineLevel="0" collapsed="false">
      <c r="D177" s="29" t="s">
        <v>90</v>
      </c>
      <c r="E177" s="28"/>
      <c r="H177" s="28"/>
      <c r="K177" s="26" t="n">
        <f aca="false">SUM(J175:J176)</f>
        <v>27.5505</v>
      </c>
    </row>
    <row r="178" customFormat="false" ht="15" hidden="false" customHeight="false" outlineLevel="0" collapsed="false">
      <c r="B178" s="14" t="s">
        <v>107</v>
      </c>
      <c r="E178" s="28"/>
      <c r="H178" s="28"/>
      <c r="K178" s="28"/>
    </row>
    <row r="179" customFormat="false" ht="15" hidden="false" customHeight="false" outlineLevel="0" collapsed="false">
      <c r="B179" s="1" t="s">
        <v>153</v>
      </c>
      <c r="C179" s="1" t="s">
        <v>42</v>
      </c>
      <c r="D179" s="31" t="s">
        <v>154</v>
      </c>
      <c r="E179" s="25" t="n">
        <v>3.66</v>
      </c>
      <c r="G179" s="1" t="s">
        <v>84</v>
      </c>
      <c r="H179" s="26" t="n">
        <v>315.08</v>
      </c>
      <c r="I179" s="1" t="s">
        <v>85</v>
      </c>
      <c r="J179" s="27" t="n">
        <f aca="false">ROUND(E179* H179,5)</f>
        <v>1153.1928</v>
      </c>
      <c r="K179" s="28"/>
    </row>
    <row r="180" customFormat="false" ht="15" hidden="false" customHeight="false" outlineLevel="0" collapsed="false">
      <c r="B180" s="1" t="s">
        <v>125</v>
      </c>
      <c r="C180" s="1" t="s">
        <v>123</v>
      </c>
      <c r="D180" s="31" t="s">
        <v>126</v>
      </c>
      <c r="E180" s="25" t="n">
        <v>0.18</v>
      </c>
      <c r="G180" s="1" t="s">
        <v>84</v>
      </c>
      <c r="H180" s="26" t="n">
        <v>27.82</v>
      </c>
      <c r="I180" s="1" t="s">
        <v>85</v>
      </c>
      <c r="J180" s="27" t="n">
        <f aca="false">ROUND(E180* H180,5)</f>
        <v>5.0076</v>
      </c>
      <c r="K180" s="28"/>
    </row>
    <row r="181" customFormat="false" ht="15" hidden="false" customHeight="false" outlineLevel="0" collapsed="false">
      <c r="B181" s="1" t="s">
        <v>151</v>
      </c>
      <c r="C181" s="1" t="s">
        <v>42</v>
      </c>
      <c r="D181" s="31" t="s">
        <v>152</v>
      </c>
      <c r="E181" s="25" t="n">
        <v>1.56</v>
      </c>
      <c r="G181" s="1" t="s">
        <v>84</v>
      </c>
      <c r="H181" s="26" t="n">
        <v>211.57</v>
      </c>
      <c r="I181" s="1" t="s">
        <v>85</v>
      </c>
      <c r="J181" s="27" t="n">
        <f aca="false">ROUND(E181* H181,5)</f>
        <v>330.0492</v>
      </c>
      <c r="K181" s="28"/>
    </row>
    <row r="182" customFormat="false" ht="15" hidden="false" customHeight="false" outlineLevel="0" collapsed="false">
      <c r="B182" s="1" t="s">
        <v>122</v>
      </c>
      <c r="C182" s="1" t="s">
        <v>123</v>
      </c>
      <c r="D182" s="31" t="s">
        <v>124</v>
      </c>
      <c r="E182" s="25" t="n">
        <v>0.53</v>
      </c>
      <c r="G182" s="1" t="s">
        <v>84</v>
      </c>
      <c r="H182" s="26" t="n">
        <v>22.45</v>
      </c>
      <c r="I182" s="1" t="s">
        <v>85</v>
      </c>
      <c r="J182" s="27" t="n">
        <f aca="false">ROUND(E182* H182,5)</f>
        <v>11.8985</v>
      </c>
      <c r="K182" s="28"/>
    </row>
    <row r="183" customFormat="false" ht="15" hidden="false" customHeight="false" outlineLevel="0" collapsed="false">
      <c r="D183" s="29" t="s">
        <v>110</v>
      </c>
      <c r="E183" s="28"/>
      <c r="H183" s="28"/>
      <c r="K183" s="26" t="n">
        <f aca="false">SUM(J179:J182)</f>
        <v>1500.1481</v>
      </c>
    </row>
    <row r="184" customFormat="false" ht="15" hidden="false" customHeight="false" outlineLevel="0" collapsed="false">
      <c r="E184" s="28"/>
      <c r="H184" s="28"/>
      <c r="K184" s="28"/>
    </row>
    <row r="185" customFormat="false" ht="15" hidden="false" customHeight="false" outlineLevel="0" collapsed="false">
      <c r="D185" s="29" t="s">
        <v>91</v>
      </c>
      <c r="E185" s="28"/>
      <c r="H185" s="28" t="n">
        <v>2.5</v>
      </c>
      <c r="I185" s="1" t="s">
        <v>92</v>
      </c>
      <c r="J185" s="1" t="n">
        <f aca="false">ROUND(H185/100*K177,5)</f>
        <v>0.68876</v>
      </c>
      <c r="K185" s="28"/>
    </row>
    <row r="186" customFormat="false" ht="15" hidden="false" customHeight="false" outlineLevel="0" collapsed="false">
      <c r="D186" s="29" t="s">
        <v>93</v>
      </c>
      <c r="E186" s="28"/>
      <c r="H186" s="28"/>
      <c r="K186" s="30" t="n">
        <f aca="false">SUM(J174:J185)</f>
        <v>1528.38736</v>
      </c>
    </row>
    <row r="187" customFormat="false" ht="15" hidden="false" customHeight="false" outlineLevel="0" collapsed="false">
      <c r="D187" s="29" t="s">
        <v>94</v>
      </c>
      <c r="E187" s="28"/>
      <c r="H187" s="28" t="n">
        <v>6</v>
      </c>
      <c r="I187" s="1" t="s">
        <v>92</v>
      </c>
      <c r="K187" s="26" t="n">
        <f aca="false">ROUND(H187/100*K186,5)</f>
        <v>91.70324</v>
      </c>
    </row>
    <row r="188" customFormat="false" ht="15" hidden="false" customHeight="false" outlineLevel="0" collapsed="false">
      <c r="D188" s="29" t="s">
        <v>95</v>
      </c>
      <c r="E188" s="28"/>
      <c r="H188" s="28"/>
      <c r="K188" s="30" t="n">
        <f aca="false">SUM(K186:K187)</f>
        <v>1620.0906</v>
      </c>
    </row>
    <row r="190" customFormat="false" ht="45" hidden="false" customHeight="true" outlineLevel="0" collapsed="false">
      <c r="A190" s="19" t="s">
        <v>161</v>
      </c>
      <c r="B190" s="19" t="s">
        <v>36</v>
      </c>
      <c r="C190" s="20" t="s">
        <v>12</v>
      </c>
      <c r="D190" s="21" t="s">
        <v>37</v>
      </c>
      <c r="E190" s="21"/>
      <c r="F190" s="21"/>
      <c r="G190" s="20"/>
      <c r="H190" s="22" t="s">
        <v>77</v>
      </c>
      <c r="I190" s="23" t="n">
        <v>1</v>
      </c>
      <c r="J190" s="23"/>
      <c r="K190" s="24" t="n">
        <f aca="false">ROUND(K205,2)</f>
        <v>1468.25</v>
      </c>
      <c r="L190" s="21" t="s">
        <v>162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customFormat="false" ht="15" hidden="false" customHeight="false" outlineLevel="0" collapsed="false">
      <c r="B191" s="14" t="s">
        <v>79</v>
      </c>
    </row>
    <row r="192" customFormat="false" ht="15" hidden="false" customHeight="false" outlineLevel="0" collapsed="false">
      <c r="B192" s="1" t="s">
        <v>114</v>
      </c>
      <c r="C192" s="1" t="s">
        <v>81</v>
      </c>
      <c r="D192" s="1" t="s">
        <v>115</v>
      </c>
      <c r="E192" s="25" t="n">
        <v>0.7</v>
      </c>
      <c r="F192" s="1" t="s">
        <v>83</v>
      </c>
      <c r="G192" s="1" t="s">
        <v>84</v>
      </c>
      <c r="H192" s="26" t="n">
        <v>33.24</v>
      </c>
      <c r="I192" s="1" t="s">
        <v>85</v>
      </c>
      <c r="J192" s="27" t="n">
        <f aca="false">ROUND(E192/I190* H192,5)</f>
        <v>23.268</v>
      </c>
      <c r="K192" s="28"/>
    </row>
    <row r="193" customFormat="false" ht="15" hidden="false" customHeight="false" outlineLevel="0" collapsed="false">
      <c r="B193" s="1" t="s">
        <v>116</v>
      </c>
      <c r="C193" s="1" t="s">
        <v>81</v>
      </c>
      <c r="D193" s="1" t="s">
        <v>117</v>
      </c>
      <c r="E193" s="25" t="n">
        <v>0.15</v>
      </c>
      <c r="F193" s="1" t="s">
        <v>83</v>
      </c>
      <c r="G193" s="1" t="s">
        <v>84</v>
      </c>
      <c r="H193" s="26" t="n">
        <v>28.55</v>
      </c>
      <c r="I193" s="1" t="s">
        <v>85</v>
      </c>
      <c r="J193" s="27" t="n">
        <f aca="false">ROUND(E193/I190* H193,5)</f>
        <v>4.2825</v>
      </c>
      <c r="K193" s="28"/>
    </row>
    <row r="194" customFormat="false" ht="15" hidden="false" customHeight="false" outlineLevel="0" collapsed="false">
      <c r="D194" s="29" t="s">
        <v>90</v>
      </c>
      <c r="E194" s="28"/>
      <c r="H194" s="28"/>
      <c r="K194" s="26" t="n">
        <f aca="false">SUM(J192:J193)</f>
        <v>27.5505</v>
      </c>
    </row>
    <row r="195" customFormat="false" ht="15" hidden="false" customHeight="false" outlineLevel="0" collapsed="false">
      <c r="B195" s="14" t="s">
        <v>107</v>
      </c>
      <c r="E195" s="28"/>
      <c r="H195" s="28"/>
      <c r="K195" s="28"/>
    </row>
    <row r="196" customFormat="false" ht="15" hidden="false" customHeight="false" outlineLevel="0" collapsed="false">
      <c r="B196" s="1" t="s">
        <v>151</v>
      </c>
      <c r="C196" s="1" t="s">
        <v>42</v>
      </c>
      <c r="D196" s="31" t="s">
        <v>152</v>
      </c>
      <c r="E196" s="25" t="n">
        <v>0.6</v>
      </c>
      <c r="G196" s="1" t="s">
        <v>84</v>
      </c>
      <c r="H196" s="26" t="n">
        <v>211.57</v>
      </c>
      <c r="I196" s="1" t="s">
        <v>85</v>
      </c>
      <c r="J196" s="27" t="n">
        <f aca="false">ROUND(E196* H196,5)</f>
        <v>126.942</v>
      </c>
      <c r="K196" s="28"/>
    </row>
    <row r="197" customFormat="false" ht="15" hidden="false" customHeight="false" outlineLevel="0" collapsed="false">
      <c r="B197" s="1" t="s">
        <v>153</v>
      </c>
      <c r="C197" s="1" t="s">
        <v>42</v>
      </c>
      <c r="D197" s="31" t="s">
        <v>154</v>
      </c>
      <c r="E197" s="25" t="n">
        <v>3.85</v>
      </c>
      <c r="G197" s="1" t="s">
        <v>84</v>
      </c>
      <c r="H197" s="26" t="n">
        <v>315.08</v>
      </c>
      <c r="I197" s="1" t="s">
        <v>85</v>
      </c>
      <c r="J197" s="27" t="n">
        <f aca="false">ROUND(E197* H197,5)</f>
        <v>1213.058</v>
      </c>
      <c r="K197" s="28"/>
    </row>
    <row r="198" customFormat="false" ht="15" hidden="false" customHeight="false" outlineLevel="0" collapsed="false">
      <c r="B198" s="1" t="s">
        <v>125</v>
      </c>
      <c r="C198" s="1" t="s">
        <v>123</v>
      </c>
      <c r="D198" s="31" t="s">
        <v>126</v>
      </c>
      <c r="E198" s="25" t="n">
        <v>0.18</v>
      </c>
      <c r="G198" s="1" t="s">
        <v>84</v>
      </c>
      <c r="H198" s="26" t="n">
        <v>27.82</v>
      </c>
      <c r="I198" s="1" t="s">
        <v>85</v>
      </c>
      <c r="J198" s="27" t="n">
        <f aca="false">ROUND(E198* H198,5)</f>
        <v>5.0076</v>
      </c>
      <c r="K198" s="28"/>
    </row>
    <row r="199" customFormat="false" ht="15" hidden="false" customHeight="false" outlineLevel="0" collapsed="false">
      <c r="B199" s="1" t="s">
        <v>122</v>
      </c>
      <c r="C199" s="1" t="s">
        <v>123</v>
      </c>
      <c r="D199" s="31" t="s">
        <v>124</v>
      </c>
      <c r="E199" s="25" t="n">
        <v>0.53</v>
      </c>
      <c r="G199" s="1" t="s">
        <v>84</v>
      </c>
      <c r="H199" s="26" t="n">
        <v>22.45</v>
      </c>
      <c r="I199" s="1" t="s">
        <v>85</v>
      </c>
      <c r="J199" s="27" t="n">
        <f aca="false">ROUND(E199* H199,5)</f>
        <v>11.8985</v>
      </c>
      <c r="K199" s="28"/>
    </row>
    <row r="200" customFormat="false" ht="15" hidden="false" customHeight="false" outlineLevel="0" collapsed="false">
      <c r="D200" s="29" t="s">
        <v>110</v>
      </c>
      <c r="E200" s="28"/>
      <c r="H200" s="28"/>
      <c r="K200" s="26" t="n">
        <f aca="false">SUM(J196:J199)</f>
        <v>1356.9061</v>
      </c>
    </row>
    <row r="201" customFormat="false" ht="15" hidden="false" customHeight="false" outlineLevel="0" collapsed="false">
      <c r="E201" s="28"/>
      <c r="H201" s="28"/>
      <c r="K201" s="28"/>
    </row>
    <row r="202" customFormat="false" ht="15" hidden="false" customHeight="false" outlineLevel="0" collapsed="false">
      <c r="D202" s="29" t="s">
        <v>91</v>
      </c>
      <c r="E202" s="28"/>
      <c r="H202" s="28" t="n">
        <v>2.5</v>
      </c>
      <c r="I202" s="1" t="s">
        <v>92</v>
      </c>
      <c r="J202" s="1" t="n">
        <f aca="false">ROUND(H202/100*K194,5)</f>
        <v>0.68876</v>
      </c>
      <c r="K202" s="28"/>
    </row>
    <row r="203" customFormat="false" ht="15" hidden="false" customHeight="false" outlineLevel="0" collapsed="false">
      <c r="D203" s="29" t="s">
        <v>93</v>
      </c>
      <c r="E203" s="28"/>
      <c r="H203" s="28"/>
      <c r="K203" s="30" t="n">
        <f aca="false">SUM(J191:J202)</f>
        <v>1385.14536</v>
      </c>
    </row>
    <row r="204" customFormat="false" ht="15" hidden="false" customHeight="false" outlineLevel="0" collapsed="false">
      <c r="D204" s="29" t="s">
        <v>94</v>
      </c>
      <c r="E204" s="28"/>
      <c r="H204" s="28" t="n">
        <v>6</v>
      </c>
      <c r="I204" s="1" t="s">
        <v>92</v>
      </c>
      <c r="K204" s="26" t="n">
        <f aca="false">ROUND(H204/100*K203,5)</f>
        <v>83.10872</v>
      </c>
    </row>
    <row r="205" customFormat="false" ht="15" hidden="false" customHeight="false" outlineLevel="0" collapsed="false">
      <c r="D205" s="29" t="s">
        <v>95</v>
      </c>
      <c r="E205" s="28"/>
      <c r="H205" s="28"/>
      <c r="K205" s="30" t="n">
        <f aca="false">SUM(K203:K204)</f>
        <v>1468.25408</v>
      </c>
    </row>
    <row r="207" customFormat="false" ht="45" hidden="false" customHeight="true" outlineLevel="0" collapsed="false">
      <c r="A207" s="19" t="s">
        <v>163</v>
      </c>
      <c r="B207" s="19" t="s">
        <v>22</v>
      </c>
      <c r="C207" s="20" t="s">
        <v>12</v>
      </c>
      <c r="D207" s="21" t="s">
        <v>23</v>
      </c>
      <c r="E207" s="21"/>
      <c r="F207" s="21"/>
      <c r="G207" s="20"/>
      <c r="H207" s="22" t="s">
        <v>77</v>
      </c>
      <c r="I207" s="23" t="n">
        <v>1</v>
      </c>
      <c r="J207" s="23"/>
      <c r="K207" s="24" t="n">
        <f aca="false">ROUND(K221,2)</f>
        <v>940.68</v>
      </c>
      <c r="L207" s="21" t="s">
        <v>164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customFormat="false" ht="15" hidden="false" customHeight="false" outlineLevel="0" collapsed="false">
      <c r="B208" s="14" t="s">
        <v>79</v>
      </c>
    </row>
    <row r="209" customFormat="false" ht="15" hidden="false" customHeight="false" outlineLevel="0" collapsed="false">
      <c r="B209" s="1" t="s">
        <v>114</v>
      </c>
      <c r="C209" s="1" t="s">
        <v>81</v>
      </c>
      <c r="D209" s="1" t="s">
        <v>115</v>
      </c>
      <c r="E209" s="25" t="n">
        <v>0.8</v>
      </c>
      <c r="F209" s="1" t="s">
        <v>83</v>
      </c>
      <c r="G209" s="1" t="s">
        <v>84</v>
      </c>
      <c r="H209" s="26" t="n">
        <v>33.24</v>
      </c>
      <c r="I209" s="1" t="s">
        <v>85</v>
      </c>
      <c r="J209" s="27" t="n">
        <f aca="false">ROUND(E209/I207* H209,5)</f>
        <v>26.592</v>
      </c>
      <c r="K209" s="28"/>
    </row>
    <row r="210" customFormat="false" ht="15" hidden="false" customHeight="false" outlineLevel="0" collapsed="false">
      <c r="B210" s="1" t="s">
        <v>116</v>
      </c>
      <c r="C210" s="1" t="s">
        <v>81</v>
      </c>
      <c r="D210" s="1" t="s">
        <v>117</v>
      </c>
      <c r="E210" s="25" t="n">
        <v>0.2</v>
      </c>
      <c r="F210" s="1" t="s">
        <v>83</v>
      </c>
      <c r="G210" s="1" t="s">
        <v>84</v>
      </c>
      <c r="H210" s="26" t="n">
        <v>28.55</v>
      </c>
      <c r="I210" s="1" t="s">
        <v>85</v>
      </c>
      <c r="J210" s="27" t="n">
        <f aca="false">ROUND(E210/I207* H210,5)</f>
        <v>5.71</v>
      </c>
      <c r="K210" s="28"/>
    </row>
    <row r="211" customFormat="false" ht="15" hidden="false" customHeight="false" outlineLevel="0" collapsed="false">
      <c r="D211" s="29" t="s">
        <v>90</v>
      </c>
      <c r="E211" s="28"/>
      <c r="H211" s="28"/>
      <c r="K211" s="26" t="n">
        <f aca="false">SUM(J209:J210)</f>
        <v>32.302</v>
      </c>
    </row>
    <row r="212" customFormat="false" ht="15" hidden="false" customHeight="false" outlineLevel="0" collapsed="false">
      <c r="B212" s="14" t="s">
        <v>107</v>
      </c>
      <c r="E212" s="28"/>
      <c r="H212" s="28"/>
      <c r="K212" s="28"/>
    </row>
    <row r="213" customFormat="false" ht="15" hidden="false" customHeight="false" outlineLevel="0" collapsed="false">
      <c r="B213" s="1" t="s">
        <v>165</v>
      </c>
      <c r="C213" s="1" t="s">
        <v>42</v>
      </c>
      <c r="D213" s="31" t="s">
        <v>166</v>
      </c>
      <c r="E213" s="25" t="n">
        <v>3.4</v>
      </c>
      <c r="G213" s="1" t="s">
        <v>84</v>
      </c>
      <c r="H213" s="26" t="n">
        <v>246.86</v>
      </c>
      <c r="I213" s="1" t="s">
        <v>85</v>
      </c>
      <c r="J213" s="27" t="n">
        <f aca="false">ROUND(E213* H213,5)</f>
        <v>839.324</v>
      </c>
      <c r="K213" s="28"/>
    </row>
    <row r="214" customFormat="false" ht="15" hidden="false" customHeight="false" outlineLevel="0" collapsed="false">
      <c r="B214" s="1" t="s">
        <v>125</v>
      </c>
      <c r="C214" s="1" t="s">
        <v>123</v>
      </c>
      <c r="D214" s="31" t="s">
        <v>126</v>
      </c>
      <c r="E214" s="25" t="n">
        <v>0.16</v>
      </c>
      <c r="G214" s="1" t="s">
        <v>84</v>
      </c>
      <c r="H214" s="26" t="n">
        <v>27.82</v>
      </c>
      <c r="I214" s="1" t="s">
        <v>85</v>
      </c>
      <c r="J214" s="27" t="n">
        <f aca="false">ROUND(E214* H214,5)</f>
        <v>4.4512</v>
      </c>
      <c r="K214" s="28"/>
    </row>
    <row r="215" customFormat="false" ht="15" hidden="false" customHeight="false" outlineLevel="0" collapsed="false">
      <c r="B215" s="1" t="s">
        <v>122</v>
      </c>
      <c r="C215" s="1" t="s">
        <v>123</v>
      </c>
      <c r="D215" s="31" t="s">
        <v>124</v>
      </c>
      <c r="E215" s="25" t="n">
        <v>0.47</v>
      </c>
      <c r="G215" s="1" t="s">
        <v>84</v>
      </c>
      <c r="H215" s="26" t="n">
        <v>22.45</v>
      </c>
      <c r="I215" s="1" t="s">
        <v>85</v>
      </c>
      <c r="J215" s="27" t="n">
        <f aca="false">ROUND(E215* H215,5)</f>
        <v>10.5515</v>
      </c>
      <c r="K215" s="28"/>
    </row>
    <row r="216" customFormat="false" ht="15" hidden="false" customHeight="false" outlineLevel="0" collapsed="false">
      <c r="D216" s="29" t="s">
        <v>110</v>
      </c>
      <c r="E216" s="28"/>
      <c r="H216" s="28"/>
      <c r="K216" s="26" t="n">
        <f aca="false">SUM(J213:J215)</f>
        <v>854.3267</v>
      </c>
    </row>
    <row r="217" customFormat="false" ht="15" hidden="false" customHeight="false" outlineLevel="0" collapsed="false">
      <c r="E217" s="28"/>
      <c r="H217" s="28"/>
      <c r="K217" s="28"/>
    </row>
    <row r="218" customFormat="false" ht="15" hidden="false" customHeight="false" outlineLevel="0" collapsed="false">
      <c r="D218" s="29" t="s">
        <v>91</v>
      </c>
      <c r="E218" s="28"/>
      <c r="H218" s="28" t="n">
        <v>2.5</v>
      </c>
      <c r="I218" s="1" t="s">
        <v>92</v>
      </c>
      <c r="J218" s="1" t="n">
        <f aca="false">ROUND(H218/100*K211,5)</f>
        <v>0.80755</v>
      </c>
      <c r="K218" s="28"/>
    </row>
    <row r="219" customFormat="false" ht="15" hidden="false" customHeight="false" outlineLevel="0" collapsed="false">
      <c r="D219" s="29" t="s">
        <v>93</v>
      </c>
      <c r="E219" s="28"/>
      <c r="H219" s="28"/>
      <c r="K219" s="30" t="n">
        <f aca="false">SUM(J208:J218)</f>
        <v>887.43625</v>
      </c>
    </row>
    <row r="220" customFormat="false" ht="15" hidden="false" customHeight="false" outlineLevel="0" collapsed="false">
      <c r="D220" s="29" t="s">
        <v>94</v>
      </c>
      <c r="E220" s="28"/>
      <c r="H220" s="28" t="n">
        <v>6</v>
      </c>
      <c r="I220" s="1" t="s">
        <v>92</v>
      </c>
      <c r="K220" s="26" t="n">
        <f aca="false">ROUND(H220/100*K219,5)</f>
        <v>53.24618</v>
      </c>
    </row>
    <row r="221" customFormat="false" ht="15" hidden="false" customHeight="false" outlineLevel="0" collapsed="false">
      <c r="D221" s="29" t="s">
        <v>95</v>
      </c>
      <c r="E221" s="28"/>
      <c r="H221" s="28"/>
      <c r="K221" s="30" t="n">
        <f aca="false">SUM(K219:K220)</f>
        <v>940.68243</v>
      </c>
    </row>
    <row r="223" customFormat="false" ht="45" hidden="false" customHeight="true" outlineLevel="0" collapsed="false">
      <c r="A223" s="19" t="s">
        <v>167</v>
      </c>
      <c r="B223" s="19" t="s">
        <v>24</v>
      </c>
      <c r="C223" s="20" t="s">
        <v>12</v>
      </c>
      <c r="D223" s="21" t="s">
        <v>25</v>
      </c>
      <c r="E223" s="21"/>
      <c r="F223" s="21"/>
      <c r="G223" s="20"/>
      <c r="H223" s="22" t="s">
        <v>77</v>
      </c>
      <c r="I223" s="23" t="n">
        <v>1</v>
      </c>
      <c r="J223" s="23"/>
      <c r="K223" s="24" t="n">
        <f aca="false">ROUND(K237,2)</f>
        <v>196.68</v>
      </c>
      <c r="L223" s="21" t="s">
        <v>168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customFormat="false" ht="15" hidden="false" customHeight="false" outlineLevel="0" collapsed="false">
      <c r="B224" s="14" t="s">
        <v>79</v>
      </c>
    </row>
    <row r="225" customFormat="false" ht="15" hidden="false" customHeight="false" outlineLevel="0" collapsed="false">
      <c r="B225" s="1" t="s">
        <v>114</v>
      </c>
      <c r="C225" s="1" t="s">
        <v>81</v>
      </c>
      <c r="D225" s="1" t="s">
        <v>115</v>
      </c>
      <c r="E225" s="25" t="n">
        <v>0.6</v>
      </c>
      <c r="F225" s="1" t="s">
        <v>83</v>
      </c>
      <c r="G225" s="1" t="s">
        <v>84</v>
      </c>
      <c r="H225" s="26" t="n">
        <v>33.24</v>
      </c>
      <c r="I225" s="1" t="s">
        <v>85</v>
      </c>
      <c r="J225" s="27" t="n">
        <f aca="false">ROUND(E225/I223* H225,5)</f>
        <v>19.944</v>
      </c>
      <c r="K225" s="28"/>
    </row>
    <row r="226" customFormat="false" ht="15" hidden="false" customHeight="false" outlineLevel="0" collapsed="false">
      <c r="B226" s="1" t="s">
        <v>116</v>
      </c>
      <c r="C226" s="1" t="s">
        <v>81</v>
      </c>
      <c r="D226" s="1" t="s">
        <v>117</v>
      </c>
      <c r="E226" s="25" t="n">
        <v>0.15</v>
      </c>
      <c r="F226" s="1" t="s">
        <v>83</v>
      </c>
      <c r="G226" s="1" t="s">
        <v>84</v>
      </c>
      <c r="H226" s="26" t="n">
        <v>28.55</v>
      </c>
      <c r="I226" s="1" t="s">
        <v>85</v>
      </c>
      <c r="J226" s="27" t="n">
        <f aca="false">ROUND(E226/I223* H226,5)</f>
        <v>4.2825</v>
      </c>
      <c r="K226" s="28"/>
    </row>
    <row r="227" customFormat="false" ht="15" hidden="false" customHeight="false" outlineLevel="0" collapsed="false">
      <c r="D227" s="29" t="s">
        <v>90</v>
      </c>
      <c r="E227" s="28"/>
      <c r="H227" s="28"/>
      <c r="K227" s="26" t="n">
        <f aca="false">SUM(J225:J226)</f>
        <v>24.2265</v>
      </c>
    </row>
    <row r="228" customFormat="false" ht="15" hidden="false" customHeight="false" outlineLevel="0" collapsed="false">
      <c r="B228" s="14" t="s">
        <v>107</v>
      </c>
      <c r="E228" s="28"/>
      <c r="H228" s="28"/>
      <c r="K228" s="28"/>
    </row>
    <row r="229" customFormat="false" ht="15" hidden="false" customHeight="false" outlineLevel="0" collapsed="false">
      <c r="B229" s="1" t="s">
        <v>118</v>
      </c>
      <c r="C229" s="1" t="s">
        <v>42</v>
      </c>
      <c r="D229" s="31" t="s">
        <v>119</v>
      </c>
      <c r="E229" s="25" t="n">
        <v>0.8</v>
      </c>
      <c r="G229" s="1" t="s">
        <v>84</v>
      </c>
      <c r="H229" s="26" t="n">
        <v>187.53</v>
      </c>
      <c r="I229" s="1" t="s">
        <v>85</v>
      </c>
      <c r="J229" s="27" t="n">
        <f aca="false">ROUND(E229* H229,5)</f>
        <v>150.024</v>
      </c>
      <c r="K229" s="28"/>
    </row>
    <row r="230" customFormat="false" ht="15" hidden="false" customHeight="false" outlineLevel="0" collapsed="false">
      <c r="B230" s="1" t="s">
        <v>125</v>
      </c>
      <c r="C230" s="1" t="s">
        <v>123</v>
      </c>
      <c r="D230" s="31" t="s">
        <v>126</v>
      </c>
      <c r="E230" s="25" t="n">
        <v>0.11</v>
      </c>
      <c r="G230" s="1" t="s">
        <v>84</v>
      </c>
      <c r="H230" s="26" t="n">
        <v>27.82</v>
      </c>
      <c r="I230" s="1" t="s">
        <v>85</v>
      </c>
      <c r="J230" s="27" t="n">
        <f aca="false">ROUND(E230* H230,5)</f>
        <v>3.0602</v>
      </c>
      <c r="K230" s="28"/>
    </row>
    <row r="231" customFormat="false" ht="15" hidden="false" customHeight="false" outlineLevel="0" collapsed="false">
      <c r="B231" s="1" t="s">
        <v>122</v>
      </c>
      <c r="C231" s="1" t="s">
        <v>123</v>
      </c>
      <c r="D231" s="31" t="s">
        <v>124</v>
      </c>
      <c r="E231" s="25" t="n">
        <v>0.34</v>
      </c>
      <c r="G231" s="1" t="s">
        <v>84</v>
      </c>
      <c r="H231" s="26" t="n">
        <v>22.45</v>
      </c>
      <c r="I231" s="1" t="s">
        <v>85</v>
      </c>
      <c r="J231" s="27" t="n">
        <f aca="false">ROUND(E231* H231,5)</f>
        <v>7.633</v>
      </c>
      <c r="K231" s="28"/>
    </row>
    <row r="232" customFormat="false" ht="15" hidden="false" customHeight="false" outlineLevel="0" collapsed="false">
      <c r="D232" s="29" t="s">
        <v>110</v>
      </c>
      <c r="E232" s="28"/>
      <c r="H232" s="28"/>
      <c r="K232" s="26" t="n">
        <f aca="false">SUM(J229:J231)</f>
        <v>160.7172</v>
      </c>
    </row>
    <row r="233" customFormat="false" ht="15" hidden="false" customHeight="false" outlineLevel="0" collapsed="false">
      <c r="E233" s="28"/>
      <c r="H233" s="28"/>
      <c r="K233" s="28"/>
    </row>
    <row r="234" customFormat="false" ht="15" hidden="false" customHeight="false" outlineLevel="0" collapsed="false">
      <c r="D234" s="29" t="s">
        <v>91</v>
      </c>
      <c r="E234" s="28"/>
      <c r="H234" s="28" t="n">
        <v>2.5</v>
      </c>
      <c r="I234" s="1" t="s">
        <v>92</v>
      </c>
      <c r="J234" s="1" t="n">
        <f aca="false">ROUND(H234/100*K227,5)</f>
        <v>0.60566</v>
      </c>
      <c r="K234" s="28"/>
    </row>
    <row r="235" customFormat="false" ht="15" hidden="false" customHeight="false" outlineLevel="0" collapsed="false">
      <c r="D235" s="29" t="s">
        <v>93</v>
      </c>
      <c r="E235" s="28"/>
      <c r="H235" s="28"/>
      <c r="K235" s="30" t="n">
        <f aca="false">SUM(J224:J234)</f>
        <v>185.54936</v>
      </c>
    </row>
    <row r="236" customFormat="false" ht="15" hidden="false" customHeight="false" outlineLevel="0" collapsed="false">
      <c r="D236" s="29" t="s">
        <v>94</v>
      </c>
      <c r="E236" s="28"/>
      <c r="H236" s="28" t="n">
        <v>6</v>
      </c>
      <c r="I236" s="1" t="s">
        <v>92</v>
      </c>
      <c r="K236" s="26" t="n">
        <f aca="false">ROUND(H236/100*K235,5)</f>
        <v>11.13296</v>
      </c>
    </row>
    <row r="237" customFormat="false" ht="15" hidden="false" customHeight="false" outlineLevel="0" collapsed="false">
      <c r="D237" s="29" t="s">
        <v>95</v>
      </c>
      <c r="E237" s="28"/>
      <c r="H237" s="28"/>
      <c r="K237" s="30" t="n">
        <f aca="false">SUM(K235:K236)</f>
        <v>196.68232</v>
      </c>
    </row>
    <row r="239" customFormat="false" ht="45" hidden="false" customHeight="true" outlineLevel="0" collapsed="false">
      <c r="A239" s="19" t="s">
        <v>169</v>
      </c>
      <c r="B239" s="19" t="s">
        <v>34</v>
      </c>
      <c r="C239" s="20" t="s">
        <v>12</v>
      </c>
      <c r="D239" s="21" t="s">
        <v>35</v>
      </c>
      <c r="E239" s="21"/>
      <c r="F239" s="21"/>
      <c r="G239" s="20"/>
      <c r="H239" s="22" t="s">
        <v>77</v>
      </c>
      <c r="I239" s="23" t="n">
        <v>1</v>
      </c>
      <c r="J239" s="23"/>
      <c r="K239" s="24" t="n">
        <f aca="false">ROUND(K253,2)</f>
        <v>574.37</v>
      </c>
      <c r="L239" s="21" t="s">
        <v>170</v>
      </c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customFormat="false" ht="15" hidden="false" customHeight="false" outlineLevel="0" collapsed="false">
      <c r="B240" s="14" t="s">
        <v>79</v>
      </c>
    </row>
    <row r="241" customFormat="false" ht="15" hidden="false" customHeight="false" outlineLevel="0" collapsed="false">
      <c r="B241" s="1" t="s">
        <v>116</v>
      </c>
      <c r="C241" s="1" t="s">
        <v>81</v>
      </c>
      <c r="D241" s="1" t="s">
        <v>117</v>
      </c>
      <c r="E241" s="25" t="n">
        <v>0.15</v>
      </c>
      <c r="F241" s="1" t="s">
        <v>83</v>
      </c>
      <c r="G241" s="1" t="s">
        <v>84</v>
      </c>
      <c r="H241" s="26" t="n">
        <v>28.55</v>
      </c>
      <c r="I241" s="1" t="s">
        <v>85</v>
      </c>
      <c r="J241" s="27" t="n">
        <f aca="false">ROUND(E241/I239* H241,5)</f>
        <v>4.2825</v>
      </c>
      <c r="K241" s="28"/>
    </row>
    <row r="242" customFormat="false" ht="15" hidden="false" customHeight="false" outlineLevel="0" collapsed="false">
      <c r="B242" s="1" t="s">
        <v>114</v>
      </c>
      <c r="C242" s="1" t="s">
        <v>81</v>
      </c>
      <c r="D242" s="1" t="s">
        <v>115</v>
      </c>
      <c r="E242" s="25" t="n">
        <v>0.6</v>
      </c>
      <c r="F242" s="1" t="s">
        <v>83</v>
      </c>
      <c r="G242" s="1" t="s">
        <v>84</v>
      </c>
      <c r="H242" s="26" t="n">
        <v>33.24</v>
      </c>
      <c r="I242" s="1" t="s">
        <v>85</v>
      </c>
      <c r="J242" s="27" t="n">
        <f aca="false">ROUND(E242/I239* H242,5)</f>
        <v>19.944</v>
      </c>
      <c r="K242" s="28"/>
    </row>
    <row r="243" customFormat="false" ht="15" hidden="false" customHeight="false" outlineLevel="0" collapsed="false">
      <c r="D243" s="29" t="s">
        <v>90</v>
      </c>
      <c r="E243" s="28"/>
      <c r="H243" s="28"/>
      <c r="K243" s="26" t="n">
        <f aca="false">SUM(J241:J242)</f>
        <v>24.2265</v>
      </c>
    </row>
    <row r="244" customFormat="false" ht="15" hidden="false" customHeight="false" outlineLevel="0" collapsed="false">
      <c r="B244" s="14" t="s">
        <v>107</v>
      </c>
      <c r="E244" s="28"/>
      <c r="H244" s="28"/>
      <c r="K244" s="28"/>
    </row>
    <row r="245" customFormat="false" ht="15" hidden="false" customHeight="false" outlineLevel="0" collapsed="false">
      <c r="B245" s="1" t="s">
        <v>118</v>
      </c>
      <c r="C245" s="1" t="s">
        <v>42</v>
      </c>
      <c r="D245" s="31" t="s">
        <v>119</v>
      </c>
      <c r="E245" s="25" t="n">
        <v>2.7</v>
      </c>
      <c r="G245" s="1" t="s">
        <v>84</v>
      </c>
      <c r="H245" s="26" t="n">
        <v>187.53</v>
      </c>
      <c r="I245" s="1" t="s">
        <v>85</v>
      </c>
      <c r="J245" s="27" t="n">
        <f aca="false">ROUND(E245* H245,5)</f>
        <v>506.331</v>
      </c>
      <c r="K245" s="28"/>
    </row>
    <row r="246" customFormat="false" ht="15" hidden="false" customHeight="false" outlineLevel="0" collapsed="false">
      <c r="B246" s="1" t="s">
        <v>125</v>
      </c>
      <c r="C246" s="1" t="s">
        <v>123</v>
      </c>
      <c r="D246" s="31" t="s">
        <v>126</v>
      </c>
      <c r="E246" s="25" t="n">
        <v>0.11</v>
      </c>
      <c r="G246" s="1" t="s">
        <v>84</v>
      </c>
      <c r="H246" s="26" t="n">
        <v>27.82</v>
      </c>
      <c r="I246" s="1" t="s">
        <v>85</v>
      </c>
      <c r="J246" s="27" t="n">
        <f aca="false">ROUND(E246* H246,5)</f>
        <v>3.0602</v>
      </c>
      <c r="K246" s="28"/>
    </row>
    <row r="247" customFormat="false" ht="15" hidden="false" customHeight="false" outlineLevel="0" collapsed="false">
      <c r="B247" s="1" t="s">
        <v>122</v>
      </c>
      <c r="C247" s="1" t="s">
        <v>123</v>
      </c>
      <c r="D247" s="31" t="s">
        <v>124</v>
      </c>
      <c r="E247" s="25" t="n">
        <v>0.34</v>
      </c>
      <c r="G247" s="1" t="s">
        <v>84</v>
      </c>
      <c r="H247" s="26" t="n">
        <v>22.45</v>
      </c>
      <c r="I247" s="1" t="s">
        <v>85</v>
      </c>
      <c r="J247" s="27" t="n">
        <f aca="false">ROUND(E247* H247,5)</f>
        <v>7.633</v>
      </c>
      <c r="K247" s="28"/>
    </row>
    <row r="248" customFormat="false" ht="15" hidden="false" customHeight="false" outlineLevel="0" collapsed="false">
      <c r="D248" s="29" t="s">
        <v>110</v>
      </c>
      <c r="E248" s="28"/>
      <c r="H248" s="28"/>
      <c r="K248" s="26" t="n">
        <f aca="false">SUM(J245:J247)</f>
        <v>517.0242</v>
      </c>
    </row>
    <row r="249" customFormat="false" ht="15" hidden="false" customHeight="false" outlineLevel="0" collapsed="false">
      <c r="E249" s="28"/>
      <c r="H249" s="28"/>
      <c r="K249" s="28"/>
    </row>
    <row r="250" customFormat="false" ht="15" hidden="false" customHeight="false" outlineLevel="0" collapsed="false">
      <c r="D250" s="29" t="s">
        <v>91</v>
      </c>
      <c r="E250" s="28"/>
      <c r="H250" s="28" t="n">
        <v>2.5</v>
      </c>
      <c r="I250" s="1" t="s">
        <v>92</v>
      </c>
      <c r="J250" s="1" t="n">
        <f aca="false">ROUND(H250/100*K243,5)</f>
        <v>0.60566</v>
      </c>
      <c r="K250" s="28"/>
    </row>
    <row r="251" customFormat="false" ht="15" hidden="false" customHeight="false" outlineLevel="0" collapsed="false">
      <c r="D251" s="29" t="s">
        <v>93</v>
      </c>
      <c r="E251" s="28"/>
      <c r="H251" s="28"/>
      <c r="K251" s="30" t="n">
        <f aca="false">SUM(J240:J250)</f>
        <v>541.85636</v>
      </c>
    </row>
    <row r="252" customFormat="false" ht="15" hidden="false" customHeight="false" outlineLevel="0" collapsed="false">
      <c r="D252" s="29" t="s">
        <v>94</v>
      </c>
      <c r="E252" s="28"/>
      <c r="H252" s="28" t="n">
        <v>6</v>
      </c>
      <c r="I252" s="1" t="s">
        <v>92</v>
      </c>
      <c r="K252" s="26" t="n">
        <f aca="false">ROUND(H252/100*K251,5)</f>
        <v>32.51138</v>
      </c>
    </row>
    <row r="253" customFormat="false" ht="15" hidden="false" customHeight="false" outlineLevel="0" collapsed="false">
      <c r="D253" s="29" t="s">
        <v>95</v>
      </c>
      <c r="E253" s="28"/>
      <c r="H253" s="28"/>
      <c r="K253" s="30" t="n">
        <f aca="false">SUM(K251:K252)</f>
        <v>574.36774</v>
      </c>
    </row>
    <row r="255" customFormat="false" ht="45" hidden="false" customHeight="true" outlineLevel="0" collapsed="false">
      <c r="A255" s="19" t="s">
        <v>171</v>
      </c>
      <c r="B255" s="19" t="s">
        <v>26</v>
      </c>
      <c r="C255" s="20" t="s">
        <v>12</v>
      </c>
      <c r="D255" s="21" t="s">
        <v>27</v>
      </c>
      <c r="E255" s="21"/>
      <c r="F255" s="21"/>
      <c r="G255" s="20"/>
      <c r="H255" s="22" t="s">
        <v>77</v>
      </c>
      <c r="I255" s="23" t="n">
        <v>1</v>
      </c>
      <c r="J255" s="23"/>
      <c r="K255" s="24" t="n">
        <f aca="false">ROUND(K269,2)</f>
        <v>395.19</v>
      </c>
      <c r="L255" s="21" t="s">
        <v>172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customFormat="false" ht="15" hidden="false" customHeight="false" outlineLevel="0" collapsed="false">
      <c r="B256" s="14" t="s">
        <v>79</v>
      </c>
    </row>
    <row r="257" customFormat="false" ht="15" hidden="false" customHeight="false" outlineLevel="0" collapsed="false">
      <c r="B257" s="1" t="s">
        <v>116</v>
      </c>
      <c r="C257" s="1" t="s">
        <v>81</v>
      </c>
      <c r="D257" s="1" t="s">
        <v>117</v>
      </c>
      <c r="E257" s="25" t="n">
        <v>0.1</v>
      </c>
      <c r="F257" s="1" t="s">
        <v>83</v>
      </c>
      <c r="G257" s="1" t="s">
        <v>84</v>
      </c>
      <c r="H257" s="26" t="n">
        <v>28.55</v>
      </c>
      <c r="I257" s="1" t="s">
        <v>85</v>
      </c>
      <c r="J257" s="27" t="n">
        <f aca="false">ROUND(E257/I255* H257,5)</f>
        <v>2.855</v>
      </c>
      <c r="K257" s="28"/>
    </row>
    <row r="258" customFormat="false" ht="15" hidden="false" customHeight="false" outlineLevel="0" collapsed="false">
      <c r="B258" s="1" t="s">
        <v>114</v>
      </c>
      <c r="C258" s="1" t="s">
        <v>81</v>
      </c>
      <c r="D258" s="1" t="s">
        <v>115</v>
      </c>
      <c r="E258" s="25" t="n">
        <v>0.4</v>
      </c>
      <c r="F258" s="1" t="s">
        <v>83</v>
      </c>
      <c r="G258" s="1" t="s">
        <v>84</v>
      </c>
      <c r="H258" s="26" t="n">
        <v>33.24</v>
      </c>
      <c r="I258" s="1" t="s">
        <v>85</v>
      </c>
      <c r="J258" s="27" t="n">
        <f aca="false">ROUND(E258/I255* H258,5)</f>
        <v>13.296</v>
      </c>
      <c r="K258" s="28"/>
    </row>
    <row r="259" customFormat="false" ht="15" hidden="false" customHeight="false" outlineLevel="0" collapsed="false">
      <c r="D259" s="29" t="s">
        <v>90</v>
      </c>
      <c r="E259" s="28"/>
      <c r="H259" s="28"/>
      <c r="K259" s="26" t="n">
        <f aca="false">SUM(J257:J258)</f>
        <v>16.151</v>
      </c>
    </row>
    <row r="260" customFormat="false" ht="15" hidden="false" customHeight="false" outlineLevel="0" collapsed="false">
      <c r="B260" s="14" t="s">
        <v>107</v>
      </c>
      <c r="E260" s="28"/>
      <c r="H260" s="28"/>
      <c r="K260" s="28"/>
    </row>
    <row r="261" customFormat="false" ht="15" hidden="false" customHeight="false" outlineLevel="0" collapsed="false">
      <c r="B261" s="1" t="s">
        <v>122</v>
      </c>
      <c r="C261" s="1" t="s">
        <v>123</v>
      </c>
      <c r="D261" s="31" t="s">
        <v>124</v>
      </c>
      <c r="E261" s="25" t="n">
        <v>0.23</v>
      </c>
      <c r="G261" s="1" t="s">
        <v>84</v>
      </c>
      <c r="H261" s="26" t="n">
        <v>22.45</v>
      </c>
      <c r="I261" s="1" t="s">
        <v>85</v>
      </c>
      <c r="J261" s="27" t="n">
        <f aca="false">ROUND(E261* H261,5)</f>
        <v>5.1635</v>
      </c>
      <c r="K261" s="28"/>
    </row>
    <row r="262" customFormat="false" ht="15" hidden="false" customHeight="false" outlineLevel="0" collapsed="false">
      <c r="B262" s="1" t="s">
        <v>173</v>
      </c>
      <c r="C262" s="1" t="s">
        <v>42</v>
      </c>
      <c r="D262" s="31" t="s">
        <v>174</v>
      </c>
      <c r="E262" s="25" t="n">
        <v>1.275</v>
      </c>
      <c r="G262" s="1" t="s">
        <v>84</v>
      </c>
      <c r="H262" s="26" t="n">
        <v>273.63</v>
      </c>
      <c r="I262" s="1" t="s">
        <v>85</v>
      </c>
      <c r="J262" s="27" t="n">
        <f aca="false">ROUND(E262* H262,5)</f>
        <v>348.87825</v>
      </c>
      <c r="K262" s="28"/>
    </row>
    <row r="263" customFormat="false" ht="15" hidden="false" customHeight="false" outlineLevel="0" collapsed="false">
      <c r="B263" s="1" t="s">
        <v>125</v>
      </c>
      <c r="C263" s="1" t="s">
        <v>123</v>
      </c>
      <c r="D263" s="31" t="s">
        <v>126</v>
      </c>
      <c r="E263" s="25" t="n">
        <v>0.08</v>
      </c>
      <c r="G263" s="1" t="s">
        <v>84</v>
      </c>
      <c r="H263" s="26" t="n">
        <v>27.82</v>
      </c>
      <c r="I263" s="1" t="s">
        <v>85</v>
      </c>
      <c r="J263" s="27" t="n">
        <f aca="false">ROUND(E263* H263,5)</f>
        <v>2.2256</v>
      </c>
      <c r="K263" s="28"/>
    </row>
    <row r="264" customFormat="false" ht="15" hidden="false" customHeight="false" outlineLevel="0" collapsed="false">
      <c r="D264" s="29" t="s">
        <v>110</v>
      </c>
      <c r="E264" s="28"/>
      <c r="H264" s="28"/>
      <c r="K264" s="26" t="n">
        <f aca="false">SUM(J261:J263)</f>
        <v>356.26735</v>
      </c>
    </row>
    <row r="265" customFormat="false" ht="15" hidden="false" customHeight="false" outlineLevel="0" collapsed="false">
      <c r="E265" s="28"/>
      <c r="H265" s="28"/>
      <c r="K265" s="28"/>
    </row>
    <row r="266" customFormat="false" ht="15" hidden="false" customHeight="false" outlineLevel="0" collapsed="false">
      <c r="D266" s="29" t="s">
        <v>91</v>
      </c>
      <c r="E266" s="28"/>
      <c r="H266" s="28" t="n">
        <v>2.5</v>
      </c>
      <c r="I266" s="1" t="s">
        <v>92</v>
      </c>
      <c r="J266" s="1" t="n">
        <f aca="false">ROUND(H266/100*K259,5)</f>
        <v>0.40378</v>
      </c>
      <c r="K266" s="28"/>
    </row>
    <row r="267" customFormat="false" ht="15" hidden="false" customHeight="false" outlineLevel="0" collapsed="false">
      <c r="D267" s="29" t="s">
        <v>93</v>
      </c>
      <c r="E267" s="28"/>
      <c r="H267" s="28"/>
      <c r="K267" s="30" t="n">
        <f aca="false">SUM(J256:J266)</f>
        <v>372.82213</v>
      </c>
    </row>
    <row r="268" customFormat="false" ht="15" hidden="false" customHeight="false" outlineLevel="0" collapsed="false">
      <c r="D268" s="29" t="s">
        <v>94</v>
      </c>
      <c r="E268" s="28"/>
      <c r="H268" s="28" t="n">
        <v>6</v>
      </c>
      <c r="I268" s="1" t="s">
        <v>92</v>
      </c>
      <c r="K268" s="26" t="n">
        <f aca="false">ROUND(H268/100*K267,5)</f>
        <v>22.36933</v>
      </c>
    </row>
    <row r="269" customFormat="false" ht="15" hidden="false" customHeight="false" outlineLevel="0" collapsed="false">
      <c r="D269" s="29" t="s">
        <v>95</v>
      </c>
      <c r="E269" s="28"/>
      <c r="H269" s="28"/>
      <c r="K269" s="30" t="n">
        <f aca="false">SUM(K267:K268)</f>
        <v>395.19146</v>
      </c>
    </row>
    <row r="271" customFormat="false" ht="45" hidden="false" customHeight="true" outlineLevel="0" collapsed="false">
      <c r="A271" s="19" t="s">
        <v>175</v>
      </c>
      <c r="B271" s="19" t="s">
        <v>47</v>
      </c>
      <c r="C271" s="20" t="s">
        <v>42</v>
      </c>
      <c r="D271" s="21" t="s">
        <v>48</v>
      </c>
      <c r="E271" s="21"/>
      <c r="F271" s="21"/>
      <c r="G271" s="20"/>
      <c r="H271" s="22" t="s">
        <v>77</v>
      </c>
      <c r="I271" s="23" t="n">
        <v>1</v>
      </c>
      <c r="J271" s="23"/>
      <c r="K271" s="24" t="n">
        <f aca="false">ROUND(K283,2)</f>
        <v>90.04</v>
      </c>
      <c r="L271" s="21" t="s">
        <v>176</v>
      </c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customFormat="false" ht="15" hidden="false" customHeight="false" outlineLevel="0" collapsed="false">
      <c r="B272" s="14" t="s">
        <v>79</v>
      </c>
    </row>
    <row r="273" customFormat="false" ht="15" hidden="false" customHeight="false" outlineLevel="0" collapsed="false">
      <c r="B273" s="1" t="s">
        <v>99</v>
      </c>
      <c r="C273" s="1" t="s">
        <v>81</v>
      </c>
      <c r="D273" s="1" t="s">
        <v>100</v>
      </c>
      <c r="E273" s="25" t="n">
        <v>0.2</v>
      </c>
      <c r="F273" s="1" t="s">
        <v>83</v>
      </c>
      <c r="G273" s="1" t="s">
        <v>84</v>
      </c>
      <c r="H273" s="26" t="n">
        <v>32.16</v>
      </c>
      <c r="I273" s="1" t="s">
        <v>85</v>
      </c>
      <c r="J273" s="27" t="n">
        <f aca="false">ROUND(E273/I271* H273,5)</f>
        <v>6.432</v>
      </c>
      <c r="K273" s="28"/>
    </row>
    <row r="274" customFormat="false" ht="15" hidden="false" customHeight="false" outlineLevel="0" collapsed="false">
      <c r="B274" s="1" t="s">
        <v>101</v>
      </c>
      <c r="C274" s="1" t="s">
        <v>81</v>
      </c>
      <c r="D274" s="1" t="s">
        <v>102</v>
      </c>
      <c r="E274" s="25" t="n">
        <v>0.05</v>
      </c>
      <c r="F274" s="1" t="s">
        <v>83</v>
      </c>
      <c r="G274" s="1" t="s">
        <v>84</v>
      </c>
      <c r="H274" s="26" t="n">
        <v>28.55</v>
      </c>
      <c r="I274" s="1" t="s">
        <v>85</v>
      </c>
      <c r="J274" s="27" t="n">
        <f aca="false">ROUND(E274/I271* H274,5)</f>
        <v>1.4275</v>
      </c>
      <c r="K274" s="28"/>
    </row>
    <row r="275" customFormat="false" ht="15" hidden="false" customHeight="false" outlineLevel="0" collapsed="false">
      <c r="D275" s="29" t="s">
        <v>90</v>
      </c>
      <c r="E275" s="28"/>
      <c r="H275" s="28"/>
      <c r="K275" s="26" t="n">
        <f aca="false">SUM(J273:J274)</f>
        <v>7.8595</v>
      </c>
    </row>
    <row r="276" customFormat="false" ht="15" hidden="false" customHeight="false" outlineLevel="0" collapsed="false">
      <c r="B276" s="14" t="s">
        <v>107</v>
      </c>
      <c r="E276" s="28"/>
      <c r="H276" s="28"/>
      <c r="K276" s="28"/>
    </row>
    <row r="277" customFormat="false" ht="15" hidden="false" customHeight="false" outlineLevel="0" collapsed="false">
      <c r="B277" s="1" t="s">
        <v>177</v>
      </c>
      <c r="C277" s="1" t="s">
        <v>42</v>
      </c>
      <c r="D277" s="31" t="s">
        <v>178</v>
      </c>
      <c r="E277" s="25" t="n">
        <v>1</v>
      </c>
      <c r="G277" s="1" t="s">
        <v>84</v>
      </c>
      <c r="H277" s="26" t="n">
        <v>76.89</v>
      </c>
      <c r="I277" s="1" t="s">
        <v>85</v>
      </c>
      <c r="J277" s="27" t="n">
        <f aca="false">ROUND(E277* H277,5)</f>
        <v>76.89</v>
      </c>
      <c r="K277" s="28"/>
    </row>
    <row r="278" customFormat="false" ht="15" hidden="false" customHeight="false" outlineLevel="0" collapsed="false">
      <c r="D278" s="29" t="s">
        <v>110</v>
      </c>
      <c r="E278" s="28"/>
      <c r="H278" s="28"/>
      <c r="K278" s="26" t="n">
        <f aca="false">SUM(J277:J277)</f>
        <v>76.89</v>
      </c>
    </row>
    <row r="279" customFormat="false" ht="15" hidden="false" customHeight="false" outlineLevel="0" collapsed="false">
      <c r="E279" s="28"/>
      <c r="H279" s="28"/>
      <c r="K279" s="28"/>
    </row>
    <row r="280" customFormat="false" ht="15" hidden="false" customHeight="false" outlineLevel="0" collapsed="false">
      <c r="D280" s="29" t="s">
        <v>91</v>
      </c>
      <c r="E280" s="28"/>
      <c r="H280" s="28" t="n">
        <v>2.5</v>
      </c>
      <c r="I280" s="1" t="s">
        <v>92</v>
      </c>
      <c r="J280" s="1" t="n">
        <f aca="false">ROUND(H280/100*K275,5)</f>
        <v>0.19649</v>
      </c>
      <c r="K280" s="28"/>
    </row>
    <row r="281" customFormat="false" ht="15" hidden="false" customHeight="false" outlineLevel="0" collapsed="false">
      <c r="D281" s="29" t="s">
        <v>93</v>
      </c>
      <c r="E281" s="28"/>
      <c r="H281" s="28"/>
      <c r="K281" s="30" t="n">
        <f aca="false">SUM(J272:J280)</f>
        <v>84.94599</v>
      </c>
    </row>
    <row r="282" customFormat="false" ht="15" hidden="false" customHeight="false" outlineLevel="0" collapsed="false">
      <c r="D282" s="29" t="s">
        <v>94</v>
      </c>
      <c r="E282" s="28"/>
      <c r="H282" s="28" t="n">
        <v>6</v>
      </c>
      <c r="I282" s="1" t="s">
        <v>92</v>
      </c>
      <c r="K282" s="26" t="n">
        <f aca="false">ROUND(H282/100*K281,5)</f>
        <v>5.09676</v>
      </c>
    </row>
    <row r="283" customFormat="false" ht="15" hidden="false" customHeight="false" outlineLevel="0" collapsed="false">
      <c r="D283" s="29" t="s">
        <v>95</v>
      </c>
      <c r="E283" s="28"/>
      <c r="H283" s="28"/>
      <c r="K283" s="30" t="n">
        <f aca="false">SUM(K281:K282)</f>
        <v>90.04275</v>
      </c>
    </row>
    <row r="285" customFormat="false" ht="45" hidden="false" customHeight="true" outlineLevel="0" collapsed="false">
      <c r="A285" s="19" t="s">
        <v>179</v>
      </c>
      <c r="B285" s="19" t="s">
        <v>57</v>
      </c>
      <c r="C285" s="20" t="s">
        <v>42</v>
      </c>
      <c r="D285" s="21" t="s">
        <v>58</v>
      </c>
      <c r="E285" s="21"/>
      <c r="F285" s="21"/>
      <c r="G285" s="20"/>
      <c r="H285" s="22" t="s">
        <v>77</v>
      </c>
      <c r="I285" s="23" t="n">
        <v>1</v>
      </c>
      <c r="J285" s="23"/>
      <c r="K285" s="24" t="n">
        <f aca="false">ROUND(K297,2)</f>
        <v>20.45</v>
      </c>
      <c r="L285" s="21" t="s">
        <v>180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customFormat="false" ht="15" hidden="false" customHeight="false" outlineLevel="0" collapsed="false">
      <c r="B286" s="14" t="s">
        <v>79</v>
      </c>
    </row>
    <row r="287" customFormat="false" ht="15" hidden="false" customHeight="false" outlineLevel="0" collapsed="false">
      <c r="B287" s="1" t="s">
        <v>181</v>
      </c>
      <c r="C287" s="1" t="s">
        <v>81</v>
      </c>
      <c r="D287" s="1" t="s">
        <v>182</v>
      </c>
      <c r="E287" s="25" t="n">
        <v>0.3</v>
      </c>
      <c r="F287" s="1" t="s">
        <v>83</v>
      </c>
      <c r="G287" s="1" t="s">
        <v>84</v>
      </c>
      <c r="H287" s="26" t="n">
        <v>32.73</v>
      </c>
      <c r="I287" s="1" t="s">
        <v>85</v>
      </c>
      <c r="J287" s="27" t="n">
        <f aca="false">ROUND(E287/I285* H287,5)</f>
        <v>9.819</v>
      </c>
      <c r="K287" s="28"/>
    </row>
    <row r="288" customFormat="false" ht="15" hidden="false" customHeight="false" outlineLevel="0" collapsed="false">
      <c r="D288" s="29" t="s">
        <v>90</v>
      </c>
      <c r="E288" s="28"/>
      <c r="H288" s="28"/>
      <c r="K288" s="26" t="n">
        <f aca="false">SUM(J287:J287)</f>
        <v>9.819</v>
      </c>
    </row>
    <row r="289" customFormat="false" ht="15" hidden="false" customHeight="false" outlineLevel="0" collapsed="false">
      <c r="B289" s="14" t="s">
        <v>107</v>
      </c>
      <c r="E289" s="28"/>
      <c r="H289" s="28"/>
      <c r="K289" s="28"/>
    </row>
    <row r="290" customFormat="false" ht="15" hidden="false" customHeight="false" outlineLevel="0" collapsed="false">
      <c r="B290" s="1" t="s">
        <v>183</v>
      </c>
      <c r="C290" s="1" t="s">
        <v>12</v>
      </c>
      <c r="D290" s="1" t="s">
        <v>184</v>
      </c>
      <c r="E290" s="25" t="n">
        <v>1</v>
      </c>
      <c r="G290" s="1" t="s">
        <v>84</v>
      </c>
      <c r="H290" s="26" t="n">
        <v>9.05</v>
      </c>
      <c r="I290" s="1" t="s">
        <v>85</v>
      </c>
      <c r="J290" s="27" t="n">
        <f aca="false">ROUND(E290* H290,5)</f>
        <v>9.05</v>
      </c>
      <c r="K290" s="28"/>
    </row>
    <row r="291" customFormat="false" ht="15" hidden="false" customHeight="false" outlineLevel="0" collapsed="false">
      <c r="B291" s="1" t="s">
        <v>185</v>
      </c>
      <c r="C291" s="1" t="s">
        <v>186</v>
      </c>
      <c r="D291" s="31" t="s">
        <v>187</v>
      </c>
      <c r="E291" s="25" t="n">
        <v>0.06</v>
      </c>
      <c r="G291" s="1" t="s">
        <v>84</v>
      </c>
      <c r="H291" s="26" t="n">
        <v>4.59</v>
      </c>
      <c r="I291" s="1" t="s">
        <v>85</v>
      </c>
      <c r="J291" s="27" t="n">
        <f aca="false">ROUND(E291* H291,5)</f>
        <v>0.2754</v>
      </c>
      <c r="K291" s="28"/>
    </row>
    <row r="292" customFormat="false" ht="15" hidden="false" customHeight="false" outlineLevel="0" collapsed="false">
      <c r="D292" s="29" t="s">
        <v>110</v>
      </c>
      <c r="E292" s="28"/>
      <c r="H292" s="28"/>
      <c r="K292" s="26" t="n">
        <f aca="false">SUM(J290:J291)</f>
        <v>9.3254</v>
      </c>
    </row>
    <row r="293" customFormat="false" ht="15" hidden="false" customHeight="false" outlineLevel="0" collapsed="false">
      <c r="E293" s="28"/>
      <c r="H293" s="28"/>
      <c r="K293" s="28"/>
    </row>
    <row r="294" customFormat="false" ht="15" hidden="false" customHeight="false" outlineLevel="0" collapsed="false">
      <c r="D294" s="29" t="s">
        <v>91</v>
      </c>
      <c r="E294" s="28"/>
      <c r="H294" s="28" t="n">
        <v>1.5</v>
      </c>
      <c r="I294" s="1" t="s">
        <v>92</v>
      </c>
      <c r="J294" s="1" t="n">
        <f aca="false">ROUND(H294/100*K288,5)</f>
        <v>0.14729</v>
      </c>
      <c r="K294" s="28"/>
    </row>
    <row r="295" customFormat="false" ht="15" hidden="false" customHeight="false" outlineLevel="0" collapsed="false">
      <c r="D295" s="29" t="s">
        <v>93</v>
      </c>
      <c r="E295" s="28"/>
      <c r="H295" s="28"/>
      <c r="K295" s="30" t="n">
        <f aca="false">SUM(J286:J294)</f>
        <v>19.29169</v>
      </c>
    </row>
    <row r="296" customFormat="false" ht="15" hidden="false" customHeight="false" outlineLevel="0" collapsed="false">
      <c r="D296" s="29" t="s">
        <v>94</v>
      </c>
      <c r="E296" s="28"/>
      <c r="H296" s="28" t="n">
        <v>6</v>
      </c>
      <c r="I296" s="1" t="s">
        <v>92</v>
      </c>
      <c r="K296" s="26" t="n">
        <f aca="false">ROUND(H296/100*K295,5)</f>
        <v>1.1575</v>
      </c>
    </row>
    <row r="297" customFormat="false" ht="15" hidden="false" customHeight="false" outlineLevel="0" collapsed="false">
      <c r="D297" s="29" t="s">
        <v>95</v>
      </c>
      <c r="E297" s="28"/>
      <c r="H297" s="28"/>
      <c r="K297" s="30" t="n">
        <f aca="false">SUM(K295:K296)</f>
        <v>20.44919</v>
      </c>
    </row>
    <row r="299" customFormat="false" ht="45" hidden="false" customHeight="true" outlineLevel="0" collapsed="false">
      <c r="A299" s="19" t="s">
        <v>188</v>
      </c>
      <c r="B299" s="19" t="s">
        <v>41</v>
      </c>
      <c r="C299" s="20" t="s">
        <v>42</v>
      </c>
      <c r="D299" s="21" t="s">
        <v>43</v>
      </c>
      <c r="E299" s="21"/>
      <c r="F299" s="21"/>
      <c r="G299" s="20"/>
      <c r="H299" s="22" t="s">
        <v>77</v>
      </c>
      <c r="I299" s="23" t="n">
        <v>1</v>
      </c>
      <c r="J299" s="23"/>
      <c r="K299" s="24" t="n">
        <f aca="false">ROUND(K309,2)</f>
        <v>245.26</v>
      </c>
      <c r="L299" s="21" t="s">
        <v>189</v>
      </c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customFormat="false" ht="15" hidden="false" customHeight="false" outlineLevel="0" collapsed="false">
      <c r="B300" s="14" t="s">
        <v>79</v>
      </c>
    </row>
    <row r="301" customFormat="false" ht="15" hidden="false" customHeight="false" outlineLevel="0" collapsed="false">
      <c r="B301" s="1" t="s">
        <v>190</v>
      </c>
      <c r="C301" s="1" t="s">
        <v>81</v>
      </c>
      <c r="D301" s="1" t="s">
        <v>191</v>
      </c>
      <c r="E301" s="25" t="n">
        <v>0.6</v>
      </c>
      <c r="F301" s="1" t="s">
        <v>83</v>
      </c>
      <c r="G301" s="1" t="s">
        <v>84</v>
      </c>
      <c r="H301" s="26" t="n">
        <v>31.24</v>
      </c>
      <c r="I301" s="1" t="s">
        <v>85</v>
      </c>
      <c r="J301" s="27" t="n">
        <f aca="false">ROUND(E301/I299* H301,5)</f>
        <v>18.744</v>
      </c>
      <c r="K301" s="28"/>
    </row>
    <row r="302" customFormat="false" ht="15" hidden="false" customHeight="false" outlineLevel="0" collapsed="false">
      <c r="D302" s="29" t="s">
        <v>90</v>
      </c>
      <c r="E302" s="28"/>
      <c r="H302" s="28"/>
      <c r="K302" s="26" t="n">
        <f aca="false">SUM(J301:J301)</f>
        <v>18.744</v>
      </c>
    </row>
    <row r="303" customFormat="false" ht="15" hidden="false" customHeight="false" outlineLevel="0" collapsed="false">
      <c r="B303" s="14" t="s">
        <v>107</v>
      </c>
      <c r="E303" s="28"/>
      <c r="H303" s="28"/>
      <c r="K303" s="28"/>
    </row>
    <row r="304" customFormat="false" ht="15" hidden="false" customHeight="false" outlineLevel="0" collapsed="false">
      <c r="B304" s="1" t="s">
        <v>192</v>
      </c>
      <c r="C304" s="1" t="s">
        <v>42</v>
      </c>
      <c r="D304" s="31" t="s">
        <v>193</v>
      </c>
      <c r="E304" s="25" t="n">
        <v>1</v>
      </c>
      <c r="G304" s="1" t="s">
        <v>84</v>
      </c>
      <c r="H304" s="26" t="n">
        <v>212.35</v>
      </c>
      <c r="I304" s="1" t="s">
        <v>85</v>
      </c>
      <c r="J304" s="27" t="n">
        <f aca="false">ROUND(E304* H304,5)</f>
        <v>212.35</v>
      </c>
      <c r="K304" s="28"/>
    </row>
    <row r="305" customFormat="false" ht="15" hidden="false" customHeight="false" outlineLevel="0" collapsed="false">
      <c r="E305" s="28"/>
      <c r="H305" s="28"/>
      <c r="K305" s="28"/>
    </row>
    <row r="306" customFormat="false" ht="15" hidden="false" customHeight="false" outlineLevel="0" collapsed="false">
      <c r="D306" s="29" t="s">
        <v>91</v>
      </c>
      <c r="E306" s="28"/>
      <c r="H306" s="28" t="n">
        <v>1.5</v>
      </c>
      <c r="I306" s="1" t="s">
        <v>92</v>
      </c>
      <c r="J306" s="1" t="n">
        <f aca="false">ROUND(H306/100*K302,5)</f>
        <v>0.28116</v>
      </c>
      <c r="K306" s="28"/>
    </row>
    <row r="307" customFormat="false" ht="15" hidden="false" customHeight="false" outlineLevel="0" collapsed="false">
      <c r="D307" s="29" t="s">
        <v>93</v>
      </c>
      <c r="E307" s="28"/>
      <c r="H307" s="28"/>
      <c r="K307" s="30" t="n">
        <f aca="false">SUM(J300:J306)</f>
        <v>231.37516</v>
      </c>
    </row>
    <row r="308" customFormat="false" ht="15" hidden="false" customHeight="false" outlineLevel="0" collapsed="false">
      <c r="D308" s="29" t="s">
        <v>94</v>
      </c>
      <c r="E308" s="28"/>
      <c r="H308" s="28" t="n">
        <v>6</v>
      </c>
      <c r="I308" s="1" t="s">
        <v>92</v>
      </c>
      <c r="K308" s="26" t="n">
        <f aca="false">ROUND(H308/100*K307,5)</f>
        <v>13.88251</v>
      </c>
    </row>
    <row r="309" customFormat="false" ht="15" hidden="false" customHeight="false" outlineLevel="0" collapsed="false">
      <c r="D309" s="29" t="s">
        <v>95</v>
      </c>
      <c r="E309" s="28"/>
      <c r="H309" s="28"/>
      <c r="K309" s="30" t="n">
        <f aca="false">SUM(K307:K308)</f>
        <v>245.25767</v>
      </c>
    </row>
  </sheetData>
  <sheetProtection sheet="true"/>
  <mergeCells count="47">
    <mergeCell ref="A1:K1"/>
    <mergeCell ref="A2:K2"/>
    <mergeCell ref="A3:K3"/>
    <mergeCell ref="A4:K4"/>
    <mergeCell ref="A6:K6"/>
    <mergeCell ref="D11:F11"/>
    <mergeCell ref="I11:J11"/>
    <mergeCell ref="D23:F23"/>
    <mergeCell ref="I23:J23"/>
    <mergeCell ref="D40:F40"/>
    <mergeCell ref="I40:J40"/>
    <mergeCell ref="D57:F57"/>
    <mergeCell ref="I57:J57"/>
    <mergeCell ref="D71:F71"/>
    <mergeCell ref="I71:J71"/>
    <mergeCell ref="D81:F81"/>
    <mergeCell ref="I81:J81"/>
    <mergeCell ref="D92:F92"/>
    <mergeCell ref="I92:J92"/>
    <mergeCell ref="D100:F100"/>
    <mergeCell ref="I100:J100"/>
    <mergeCell ref="D108:F108"/>
    <mergeCell ref="I108:J108"/>
    <mergeCell ref="D123:F123"/>
    <mergeCell ref="I123:J123"/>
    <mergeCell ref="D140:F140"/>
    <mergeCell ref="I140:J140"/>
    <mergeCell ref="D156:F156"/>
    <mergeCell ref="I156:J156"/>
    <mergeCell ref="D173:F173"/>
    <mergeCell ref="I173:J173"/>
    <mergeCell ref="D190:F190"/>
    <mergeCell ref="I190:J190"/>
    <mergeCell ref="D207:F207"/>
    <mergeCell ref="I207:J207"/>
    <mergeCell ref="D223:F223"/>
    <mergeCell ref="I223:J223"/>
    <mergeCell ref="D239:F239"/>
    <mergeCell ref="I239:J239"/>
    <mergeCell ref="D255:F255"/>
    <mergeCell ref="I255:J255"/>
    <mergeCell ref="D271:F271"/>
    <mergeCell ref="I271:J271"/>
    <mergeCell ref="D285:F285"/>
    <mergeCell ref="I285:J285"/>
    <mergeCell ref="D299:F299"/>
    <mergeCell ref="I299:J299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6.21"/>
    <col collapsed="false" customWidth="true" hidden="false" outlineLevel="0" max="3" min="3" style="1" width="65.71"/>
    <col collapsed="false" customWidth="true" hidden="false" outlineLevel="0" max="4" min="4" style="1" width="13.71"/>
    <col collapsed="false" customWidth="true" hidden="false" outlineLevel="0" max="5" min="5" style="1" width="65.71"/>
    <col collapsed="false" customWidth="true" hidden="false" outlineLevel="0" max="7" min="6" style="1" width="13.71"/>
  </cols>
  <sheetData>
    <row r="1" customFormat="false" ht="15" hidden="false" customHeight="false" outlineLevel="0" collapsed="false">
      <c r="A1" s="16" t="s">
        <v>0</v>
      </c>
      <c r="B1" s="16" t="s">
        <v>0</v>
      </c>
      <c r="C1" s="16" t="s">
        <v>0</v>
      </c>
      <c r="D1" s="16" t="s">
        <v>0</v>
      </c>
    </row>
    <row r="2" customFormat="false" ht="15" hidden="false" customHeight="false" outlineLevel="0" collapsed="false">
      <c r="A2" s="16"/>
      <c r="B2" s="16"/>
      <c r="C2" s="16"/>
      <c r="D2" s="16"/>
    </row>
    <row r="3" customFormat="false" ht="15" hidden="false" customHeight="false" outlineLevel="0" collapsed="false">
      <c r="A3" s="16"/>
      <c r="B3" s="16"/>
      <c r="C3" s="16"/>
      <c r="D3" s="16"/>
    </row>
    <row r="4" customFormat="false" ht="15" hidden="false" customHeight="false" outlineLevel="0" collapsed="false">
      <c r="A4" s="16"/>
      <c r="B4" s="16"/>
      <c r="C4" s="16"/>
      <c r="D4" s="16"/>
    </row>
    <row r="6" customFormat="false" ht="15" hidden="false" customHeight="false" outlineLevel="0" collapsed="false">
      <c r="A6" s="4" t="s">
        <v>68</v>
      </c>
      <c r="B6" s="4" t="s">
        <v>68</v>
      </c>
      <c r="C6" s="4" t="s">
        <v>68</v>
      </c>
      <c r="D6" s="4" t="s">
        <v>68</v>
      </c>
    </row>
    <row r="8" customFormat="false" ht="15" hidden="false" customHeight="false" outlineLevel="0" collapsed="false">
      <c r="A8" s="17" t="s">
        <v>70</v>
      </c>
      <c r="B8" s="17" t="s">
        <v>71</v>
      </c>
      <c r="C8" s="17" t="s">
        <v>72</v>
      </c>
      <c r="D8" s="17" t="s">
        <v>2</v>
      </c>
      <c r="E8" s="17" t="s">
        <v>73</v>
      </c>
      <c r="F8" s="17" t="s">
        <v>194</v>
      </c>
      <c r="G8" s="17" t="s">
        <v>195</v>
      </c>
    </row>
    <row r="10" customFormat="false" ht="15" hidden="false" customHeight="false" outlineLevel="0" collapsed="false">
      <c r="A10" s="18" t="s">
        <v>79</v>
      </c>
    </row>
    <row r="11" customFormat="false" ht="15" hidden="false" customHeight="false" outlineLevel="0" collapsed="false">
      <c r="A11" s="1" t="s">
        <v>101</v>
      </c>
      <c r="B11" s="1" t="s">
        <v>81</v>
      </c>
      <c r="C11" s="1" t="s">
        <v>102</v>
      </c>
      <c r="D11" s="26" t="n">
        <v>28.55</v>
      </c>
      <c r="E11" s="1" t="s">
        <v>102</v>
      </c>
      <c r="F11" s="32" t="n">
        <v>0</v>
      </c>
      <c r="G11" s="32" t="n">
        <v>0</v>
      </c>
    </row>
    <row r="12" customFormat="false" ht="15" hidden="false" customHeight="false" outlineLevel="0" collapsed="false">
      <c r="A12" s="1" t="s">
        <v>80</v>
      </c>
      <c r="B12" s="1" t="s">
        <v>81</v>
      </c>
      <c r="C12" s="1" t="s">
        <v>82</v>
      </c>
      <c r="D12" s="26" t="n">
        <v>28.66</v>
      </c>
      <c r="E12" s="1" t="s">
        <v>82</v>
      </c>
      <c r="F12" s="32" t="n">
        <v>0</v>
      </c>
      <c r="G12" s="32" t="n">
        <v>0</v>
      </c>
    </row>
    <row r="13" customFormat="false" ht="15" hidden="false" customHeight="false" outlineLevel="0" collapsed="false">
      <c r="A13" s="1" t="s">
        <v>116</v>
      </c>
      <c r="B13" s="1" t="s">
        <v>81</v>
      </c>
      <c r="C13" s="1" t="s">
        <v>117</v>
      </c>
      <c r="D13" s="26" t="n">
        <v>28.55</v>
      </c>
      <c r="E13" s="1" t="s">
        <v>117</v>
      </c>
      <c r="F13" s="32" t="n">
        <v>0</v>
      </c>
      <c r="G13" s="32" t="n">
        <v>0</v>
      </c>
    </row>
    <row r="14" customFormat="false" ht="15" hidden="false" customHeight="false" outlineLevel="0" collapsed="false">
      <c r="A14" s="1" t="s">
        <v>86</v>
      </c>
      <c r="B14" s="1" t="s">
        <v>81</v>
      </c>
      <c r="C14" s="1" t="s">
        <v>87</v>
      </c>
      <c r="D14" s="26" t="n">
        <v>26.84</v>
      </c>
      <c r="E14" s="1" t="s">
        <v>87</v>
      </c>
      <c r="F14" s="32" t="n">
        <v>0</v>
      </c>
      <c r="G14" s="32" t="n">
        <v>0</v>
      </c>
    </row>
    <row r="15" customFormat="false" ht="15" hidden="false" customHeight="false" outlineLevel="0" collapsed="false">
      <c r="A15" s="1" t="s">
        <v>136</v>
      </c>
      <c r="B15" s="1" t="s">
        <v>81</v>
      </c>
      <c r="C15" s="1" t="s">
        <v>137</v>
      </c>
      <c r="D15" s="26" t="n">
        <v>32.16</v>
      </c>
      <c r="E15" s="1" t="s">
        <v>137</v>
      </c>
      <c r="F15" s="32" t="n">
        <v>0</v>
      </c>
      <c r="G15" s="32" t="n">
        <v>0</v>
      </c>
    </row>
    <row r="16" customFormat="false" ht="15" hidden="false" customHeight="false" outlineLevel="0" collapsed="false">
      <c r="A16" s="1" t="s">
        <v>99</v>
      </c>
      <c r="B16" s="1" t="s">
        <v>81</v>
      </c>
      <c r="C16" s="1" t="s">
        <v>100</v>
      </c>
      <c r="D16" s="26" t="n">
        <v>32.16</v>
      </c>
      <c r="E16" s="1" t="s">
        <v>100</v>
      </c>
      <c r="F16" s="32" t="n">
        <v>0</v>
      </c>
      <c r="G16" s="32" t="n">
        <v>0</v>
      </c>
    </row>
    <row r="17" customFormat="false" ht="15" hidden="false" customHeight="false" outlineLevel="0" collapsed="false">
      <c r="A17" s="1" t="s">
        <v>181</v>
      </c>
      <c r="B17" s="1" t="s">
        <v>81</v>
      </c>
      <c r="C17" s="1" t="s">
        <v>182</v>
      </c>
      <c r="D17" s="26" t="n">
        <v>32.73</v>
      </c>
      <c r="E17" s="1" t="s">
        <v>182</v>
      </c>
      <c r="F17" s="32" t="n">
        <v>0</v>
      </c>
      <c r="G17" s="32" t="n">
        <v>0</v>
      </c>
    </row>
    <row r="18" customFormat="false" ht="15" hidden="false" customHeight="false" outlineLevel="0" collapsed="false">
      <c r="A18" s="1" t="s">
        <v>88</v>
      </c>
      <c r="B18" s="1" t="s">
        <v>81</v>
      </c>
      <c r="C18" s="1" t="s">
        <v>89</v>
      </c>
      <c r="D18" s="26" t="n">
        <v>32.66</v>
      </c>
      <c r="E18" s="1" t="s">
        <v>89</v>
      </c>
      <c r="F18" s="32" t="n">
        <v>0</v>
      </c>
      <c r="G18" s="32" t="n">
        <v>0</v>
      </c>
    </row>
    <row r="19" customFormat="false" ht="15" hidden="false" customHeight="false" outlineLevel="0" collapsed="false">
      <c r="A19" s="1" t="s">
        <v>114</v>
      </c>
      <c r="B19" s="1" t="s">
        <v>81</v>
      </c>
      <c r="C19" s="1" t="s">
        <v>115</v>
      </c>
      <c r="D19" s="26" t="n">
        <v>33.24</v>
      </c>
      <c r="E19" s="1" t="s">
        <v>115</v>
      </c>
      <c r="F19" s="32" t="n">
        <v>0</v>
      </c>
      <c r="G19" s="32" t="n">
        <v>0</v>
      </c>
    </row>
    <row r="20" customFormat="false" ht="15" hidden="false" customHeight="false" outlineLevel="0" collapsed="false">
      <c r="A20" s="1" t="s">
        <v>190</v>
      </c>
      <c r="B20" s="1" t="s">
        <v>81</v>
      </c>
      <c r="C20" s="1" t="s">
        <v>191</v>
      </c>
      <c r="D20" s="26" t="n">
        <v>31.24</v>
      </c>
      <c r="E20" s="1" t="s">
        <v>191</v>
      </c>
      <c r="F20" s="32" t="n">
        <v>0</v>
      </c>
      <c r="G20" s="32" t="n">
        <v>0</v>
      </c>
    </row>
    <row r="21" customFormat="false" ht="15" hidden="false" customHeight="false" outlineLevel="0" collapsed="false">
      <c r="A21" s="18" t="s">
        <v>103</v>
      </c>
    </row>
    <row r="22" customFormat="false" ht="15" hidden="false" customHeight="false" outlineLevel="0" collapsed="false">
      <c r="A22" s="1" t="s">
        <v>140</v>
      </c>
      <c r="B22" s="1" t="s">
        <v>81</v>
      </c>
      <c r="C22" s="1" t="s">
        <v>141</v>
      </c>
      <c r="D22" s="26" t="n">
        <v>57.41</v>
      </c>
      <c r="E22" s="1" t="s">
        <v>196</v>
      </c>
      <c r="F22" s="32" t="n">
        <v>61.498127</v>
      </c>
      <c r="G22" s="32" t="n">
        <v>964.422505</v>
      </c>
    </row>
    <row r="23" customFormat="false" ht="15" hidden="false" customHeight="false" outlineLevel="0" collapsed="false">
      <c r="A23" s="1" t="s">
        <v>104</v>
      </c>
      <c r="B23" s="1" t="s">
        <v>81</v>
      </c>
      <c r="C23" s="1" t="s">
        <v>105</v>
      </c>
      <c r="D23" s="26" t="n">
        <v>6.2</v>
      </c>
      <c r="E23" s="1" t="s">
        <v>197</v>
      </c>
      <c r="F23" s="32" t="n">
        <v>8.0316354443795</v>
      </c>
      <c r="G23" s="32" t="n">
        <v>195.22430996127</v>
      </c>
    </row>
    <row r="24" customFormat="false" ht="15" hidden="false" customHeight="false" outlineLevel="0" collapsed="false">
      <c r="A24" s="18" t="s">
        <v>107</v>
      </c>
    </row>
    <row r="25" customFormat="false" ht="15" hidden="false" customHeight="false" outlineLevel="0" collapsed="false">
      <c r="A25" s="1" t="s">
        <v>198</v>
      </c>
      <c r="B25" s="1" t="s">
        <v>199</v>
      </c>
      <c r="C25" s="31" t="s">
        <v>200</v>
      </c>
      <c r="D25" s="26" t="n">
        <v>6.76</v>
      </c>
      <c r="E25" s="1" t="s">
        <v>201</v>
      </c>
      <c r="F25" s="32" t="n">
        <v>2.3895873438277</v>
      </c>
      <c r="G25" s="32" t="n">
        <v>81.305734394831</v>
      </c>
    </row>
    <row r="26" customFormat="false" ht="15" hidden="false" customHeight="false" outlineLevel="0" collapsed="false">
      <c r="A26" s="1" t="s">
        <v>185</v>
      </c>
      <c r="B26" s="1" t="s">
        <v>186</v>
      </c>
      <c r="C26" s="31" t="s">
        <v>187</v>
      </c>
      <c r="D26" s="26" t="n">
        <v>4.59</v>
      </c>
      <c r="E26" s="1" t="s">
        <v>202</v>
      </c>
      <c r="F26" s="32" t="n">
        <v>1.6152840241063</v>
      </c>
      <c r="G26" s="32" t="n">
        <v>16.991657023942</v>
      </c>
    </row>
    <row r="27" customFormat="false" ht="15" hidden="false" customHeight="false" outlineLevel="0" collapsed="false">
      <c r="A27" s="1" t="s">
        <v>144</v>
      </c>
      <c r="B27" s="1" t="s">
        <v>145</v>
      </c>
      <c r="C27" s="1" t="s">
        <v>146</v>
      </c>
      <c r="D27" s="26" t="n">
        <v>25.85</v>
      </c>
      <c r="E27" s="1" t="s">
        <v>143</v>
      </c>
      <c r="F27" s="32" t="n">
        <v>-9999999999</v>
      </c>
      <c r="G27" s="32" t="n">
        <v>-9999999999</v>
      </c>
    </row>
    <row r="28" customFormat="false" ht="15" hidden="false" customHeight="false" outlineLevel="0" collapsed="false">
      <c r="A28" s="1" t="s">
        <v>108</v>
      </c>
      <c r="B28" s="1" t="s">
        <v>63</v>
      </c>
      <c r="C28" s="31" t="s">
        <v>109</v>
      </c>
      <c r="D28" s="26" t="n">
        <v>202.26</v>
      </c>
      <c r="E28" s="1" t="s">
        <v>203</v>
      </c>
      <c r="F28" s="32" t="n">
        <v>185.34602499353</v>
      </c>
      <c r="G28" s="32" t="n">
        <v>3568.4129341786</v>
      </c>
    </row>
    <row r="29" customFormat="false" ht="15" hidden="false" customHeight="false" outlineLevel="0" collapsed="false">
      <c r="A29" s="1" t="s">
        <v>204</v>
      </c>
      <c r="B29" s="1" t="s">
        <v>42</v>
      </c>
      <c r="C29" s="31" t="s">
        <v>205</v>
      </c>
      <c r="D29" s="26" t="n">
        <v>5.09</v>
      </c>
      <c r="E29" s="1" t="s">
        <v>206</v>
      </c>
      <c r="F29" s="32" t="n">
        <v>3.5032490500557</v>
      </c>
      <c r="G29" s="32" t="n">
        <v>86.806897137255</v>
      </c>
    </row>
    <row r="30" customFormat="false" ht="15" hidden="false" customHeight="false" outlineLevel="0" collapsed="false">
      <c r="A30" s="1" t="s">
        <v>122</v>
      </c>
      <c r="B30" s="1" t="s">
        <v>123</v>
      </c>
      <c r="C30" s="31" t="s">
        <v>124</v>
      </c>
      <c r="D30" s="26" t="n">
        <v>22.45</v>
      </c>
      <c r="E30" s="1" t="s">
        <v>207</v>
      </c>
      <c r="F30" s="32" t="n">
        <v>7.4138409997411</v>
      </c>
      <c r="G30" s="32" t="n">
        <v>142.73651736714</v>
      </c>
    </row>
    <row r="31" customFormat="false" ht="15" hidden="false" customHeight="false" outlineLevel="0" collapsed="false">
      <c r="A31" s="1" t="s">
        <v>125</v>
      </c>
      <c r="B31" s="1" t="s">
        <v>123</v>
      </c>
      <c r="C31" s="31" t="s">
        <v>126</v>
      </c>
      <c r="D31" s="26" t="n">
        <v>27.82</v>
      </c>
      <c r="E31" s="1" t="s">
        <v>208</v>
      </c>
      <c r="F31" s="32" t="n">
        <v>3.0428294217696</v>
      </c>
      <c r="G31" s="32" t="n">
        <v>56.718412364779</v>
      </c>
    </row>
    <row r="32" customFormat="false" ht="15" hidden="false" customHeight="false" outlineLevel="0" collapsed="false">
      <c r="A32" s="1" t="s">
        <v>153</v>
      </c>
      <c r="B32" s="1" t="s">
        <v>42</v>
      </c>
      <c r="C32" s="31" t="s">
        <v>154</v>
      </c>
      <c r="D32" s="26" t="n">
        <v>315.08</v>
      </c>
      <c r="E32" s="1" t="s">
        <v>209</v>
      </c>
      <c r="F32" s="32" t="n">
        <v>139.27482574651</v>
      </c>
      <c r="G32" s="32" t="n">
        <v>2186.4059944157</v>
      </c>
    </row>
    <row r="33" customFormat="false" ht="15" hidden="false" customHeight="false" outlineLevel="0" collapsed="false">
      <c r="A33" s="1" t="s">
        <v>165</v>
      </c>
      <c r="B33" s="1" t="s">
        <v>42</v>
      </c>
      <c r="C33" s="31" t="s">
        <v>166</v>
      </c>
      <c r="D33" s="26" t="n">
        <v>246.86</v>
      </c>
      <c r="E33" s="1" t="s">
        <v>210</v>
      </c>
      <c r="F33" s="32" t="n">
        <v>177.21552557656</v>
      </c>
      <c r="G33" s="32" t="n">
        <v>2781.3342136484</v>
      </c>
    </row>
    <row r="34" customFormat="false" ht="15" hidden="false" customHeight="false" outlineLevel="0" collapsed="false">
      <c r="A34" s="1" t="s">
        <v>120</v>
      </c>
      <c r="B34" s="1" t="s">
        <v>42</v>
      </c>
      <c r="C34" s="31" t="s">
        <v>121</v>
      </c>
      <c r="D34" s="26" t="n">
        <v>304.3</v>
      </c>
      <c r="E34" s="1" t="s">
        <v>211</v>
      </c>
      <c r="F34" s="32" t="n">
        <v>177.21552557656</v>
      </c>
      <c r="G34" s="32" t="n">
        <v>2781.3342136484</v>
      </c>
    </row>
    <row r="35" customFormat="false" ht="15" hidden="false" customHeight="false" outlineLevel="0" collapsed="false">
      <c r="A35" s="1" t="s">
        <v>173</v>
      </c>
      <c r="B35" s="1" t="s">
        <v>42</v>
      </c>
      <c r="C35" s="31" t="s">
        <v>174</v>
      </c>
      <c r="D35" s="26" t="n">
        <v>273.63</v>
      </c>
      <c r="E35" s="1" t="s">
        <v>212</v>
      </c>
      <c r="F35" s="32" t="n">
        <v>205.30076919375</v>
      </c>
      <c r="G35" s="32" t="n">
        <v>3212.4179945361</v>
      </c>
    </row>
    <row r="36" customFormat="false" ht="15" hidden="false" customHeight="false" outlineLevel="0" collapsed="false">
      <c r="A36" s="1" t="s">
        <v>118</v>
      </c>
      <c r="B36" s="1" t="s">
        <v>42</v>
      </c>
      <c r="C36" s="31" t="s">
        <v>119</v>
      </c>
      <c r="D36" s="26" t="n">
        <v>187.53</v>
      </c>
      <c r="E36" s="1" t="s">
        <v>213</v>
      </c>
      <c r="F36" s="32" t="n">
        <v>205.30076919375</v>
      </c>
      <c r="G36" s="32" t="n">
        <v>3212.4179945361</v>
      </c>
    </row>
    <row r="37" customFormat="false" ht="15" hidden="false" customHeight="false" outlineLevel="0" collapsed="false">
      <c r="A37" s="1" t="s">
        <v>151</v>
      </c>
      <c r="B37" s="1" t="s">
        <v>42</v>
      </c>
      <c r="C37" s="31" t="s">
        <v>152</v>
      </c>
      <c r="D37" s="26" t="n">
        <v>211.57</v>
      </c>
      <c r="E37" s="1" t="s">
        <v>214</v>
      </c>
      <c r="F37" s="32" t="n">
        <v>205.30076919375</v>
      </c>
      <c r="G37" s="32" t="n">
        <v>3212.4179945361</v>
      </c>
    </row>
    <row r="38" customFormat="false" ht="15" hidden="false" customHeight="false" outlineLevel="0" collapsed="false">
      <c r="A38" s="1" t="s">
        <v>177</v>
      </c>
      <c r="B38" s="1" t="s">
        <v>42</v>
      </c>
      <c r="C38" s="31" t="s">
        <v>178</v>
      </c>
      <c r="D38" s="26" t="n">
        <v>76.89</v>
      </c>
      <c r="E38" s="1" t="s">
        <v>215</v>
      </c>
      <c r="F38" s="32" t="n">
        <v>23.103046282687</v>
      </c>
      <c r="G38" s="32" t="n">
        <v>385.00589456574</v>
      </c>
    </row>
    <row r="39" customFormat="false" ht="15" hidden="false" customHeight="false" outlineLevel="0" collapsed="false">
      <c r="A39" s="1" t="s">
        <v>130</v>
      </c>
      <c r="B39" s="1" t="s">
        <v>42</v>
      </c>
      <c r="C39" s="31" t="s">
        <v>131</v>
      </c>
      <c r="D39" s="26" t="n">
        <v>196.74</v>
      </c>
      <c r="E39" s="1" t="s">
        <v>216</v>
      </c>
      <c r="F39" s="32" t="n">
        <v>34.377119577704</v>
      </c>
      <c r="G39" s="32" t="n">
        <v>488.29421701369</v>
      </c>
    </row>
    <row r="40" customFormat="false" ht="15" hidden="false" customHeight="false" outlineLevel="0" collapsed="false">
      <c r="A40" s="1" t="s">
        <v>183</v>
      </c>
      <c r="B40" s="1" t="s">
        <v>12</v>
      </c>
      <c r="C40" s="1" t="s">
        <v>184</v>
      </c>
      <c r="D40" s="26" t="n">
        <v>9.05</v>
      </c>
      <c r="E40" s="1" t="s">
        <v>217</v>
      </c>
      <c r="F40" s="32" t="n">
        <v>1.1266264833618</v>
      </c>
      <c r="G40" s="32" t="n">
        <v>26.07193024185</v>
      </c>
    </row>
    <row r="41" customFormat="false" ht="15" hidden="false" customHeight="false" outlineLevel="0" collapsed="false">
      <c r="A41" s="1" t="s">
        <v>218</v>
      </c>
      <c r="B41" s="1" t="s">
        <v>12</v>
      </c>
      <c r="C41" s="31" t="s">
        <v>219</v>
      </c>
      <c r="D41" s="26" t="n">
        <v>4.27</v>
      </c>
      <c r="E41" s="1" t="s">
        <v>220</v>
      </c>
      <c r="F41" s="32" t="n">
        <v>2.3556735561201</v>
      </c>
      <c r="G41" s="32" t="n">
        <v>54.514035960231</v>
      </c>
    </row>
    <row r="42" customFormat="false" ht="15" hidden="false" customHeight="false" outlineLevel="0" collapsed="false">
      <c r="A42" s="1" t="s">
        <v>192</v>
      </c>
      <c r="B42" s="1" t="s">
        <v>42</v>
      </c>
      <c r="C42" s="31" t="s">
        <v>193</v>
      </c>
      <c r="D42" s="26" t="n">
        <v>212.35</v>
      </c>
      <c r="E42" s="1" t="s">
        <v>221</v>
      </c>
      <c r="F42" s="32" t="n">
        <v>14.499462477748</v>
      </c>
      <c r="G42" s="32" t="n">
        <v>192.3939803803</v>
      </c>
    </row>
  </sheetData>
  <sheetProtection sheet="true"/>
  <mergeCells count="5">
    <mergeCell ref="A1:D1"/>
    <mergeCell ref="A2:D2"/>
    <mergeCell ref="A3:D3"/>
    <mergeCell ref="A4:D4"/>
    <mergeCell ref="A6:D6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53125" defaultRowHeight="15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3.42"/>
    <col collapsed="false" customWidth="true" hidden="false" outlineLevel="0" max="7" min="3" style="1" width="13.71"/>
    <col collapsed="false" customWidth="true" hidden="false" outlineLevel="0" max="8" min="8" style="1" width="25.71"/>
  </cols>
  <sheetData>
    <row r="1" customFormat="false" ht="15" hidden="false" customHeight="false" outlineLevel="0" collapsed="false">
      <c r="E1" s="2" t="s">
        <v>0</v>
      </c>
      <c r="F1" s="2" t="s">
        <v>0</v>
      </c>
      <c r="G1" s="2" t="s">
        <v>0</v>
      </c>
      <c r="H1" s="2" t="s">
        <v>0</v>
      </c>
    </row>
    <row r="2" customFormat="false" ht="15" hidden="false" customHeight="false" outlineLevel="0" collapsed="false">
      <c r="E2" s="2"/>
      <c r="F2" s="2"/>
      <c r="G2" s="2"/>
      <c r="H2" s="2"/>
    </row>
    <row r="3" customFormat="false" ht="15" hidden="false" customHeight="false" outlineLevel="0" collapsed="false">
      <c r="E3" s="2"/>
      <c r="F3" s="2"/>
      <c r="G3" s="2"/>
      <c r="H3" s="2"/>
    </row>
    <row r="4" customFormat="false" ht="15" hidden="false" customHeight="false" outlineLevel="0" collapsed="false">
      <c r="E4" s="2"/>
      <c r="F4" s="2"/>
      <c r="G4" s="2"/>
      <c r="H4" s="2"/>
    </row>
    <row r="6" customFormat="false" ht="15" hidden="false" customHeight="false" outlineLevel="0" collapsed="false">
      <c r="C6" s="4" t="s">
        <v>222</v>
      </c>
      <c r="D6" s="4" t="s">
        <v>222</v>
      </c>
      <c r="E6" s="4" t="s">
        <v>222</v>
      </c>
      <c r="F6" s="4" t="s">
        <v>222</v>
      </c>
      <c r="G6" s="4" t="s">
        <v>222</v>
      </c>
    </row>
    <row r="10" customFormat="false" ht="15" hidden="false" customHeight="false" outlineLevel="0" collapsed="false">
      <c r="B10" s="1" t="s">
        <v>223</v>
      </c>
      <c r="C10" s="6" t="s">
        <v>5</v>
      </c>
      <c r="D10" s="7" t="s">
        <v>6</v>
      </c>
      <c r="E10" s="6" t="s">
        <v>7</v>
      </c>
    </row>
    <row r="11" customFormat="false" ht="15" hidden="false" customHeight="false" outlineLevel="0" collapsed="false">
      <c r="B11" s="1" t="s">
        <v>223</v>
      </c>
      <c r="C11" s="6" t="s">
        <v>8</v>
      </c>
      <c r="D11" s="7" t="s">
        <v>6</v>
      </c>
      <c r="E11" s="6" t="s">
        <v>9</v>
      </c>
    </row>
    <row r="13" customFormat="false" ht="45" hidden="false" customHeight="true" outlineLevel="0" collapsed="false">
      <c r="A13" s="19" t="s">
        <v>224</v>
      </c>
      <c r="B13" s="19" t="s">
        <v>225</v>
      </c>
      <c r="C13" s="19" t="s">
        <v>11</v>
      </c>
      <c r="D13" s="33" t="s">
        <v>12</v>
      </c>
      <c r="E13" s="34" t="s">
        <v>13</v>
      </c>
      <c r="F13" s="34" t="s">
        <v>13</v>
      </c>
      <c r="G13" s="35" t="n">
        <f aca="false">SUM(G14:G21)</f>
        <v>94</v>
      </c>
    </row>
    <row r="14" customFormat="false" ht="15" hidden="false" customHeight="false" outlineLevel="0" collapsed="false">
      <c r="A14" s="36" t="s">
        <v>226</v>
      </c>
      <c r="B14" s="36"/>
      <c r="C14" s="37" t="n">
        <v>47</v>
      </c>
      <c r="D14" s="37"/>
      <c r="E14" s="37"/>
      <c r="F14" s="37"/>
      <c r="G14" s="37" t="n">
        <f aca="false">PRODUCT(C14:F14)</f>
        <v>47</v>
      </c>
    </row>
    <row r="15" customFormat="false" ht="15" hidden="false" customHeight="false" outlineLevel="0" collapsed="false">
      <c r="A15" s="36" t="s">
        <v>227</v>
      </c>
      <c r="B15" s="36"/>
      <c r="C15" s="37" t="n">
        <v>3</v>
      </c>
      <c r="D15" s="37"/>
      <c r="E15" s="37"/>
      <c r="F15" s="37"/>
      <c r="G15" s="37" t="n">
        <f aca="false">PRODUCT(C15:F15)</f>
        <v>3</v>
      </c>
    </row>
    <row r="16" customFormat="false" ht="15" hidden="false" customHeight="false" outlineLevel="0" collapsed="false">
      <c r="A16" s="36" t="s">
        <v>228</v>
      </c>
      <c r="B16" s="36"/>
      <c r="C16" s="37" t="n">
        <v>4</v>
      </c>
      <c r="D16" s="37"/>
      <c r="E16" s="37"/>
      <c r="F16" s="37"/>
      <c r="G16" s="37" t="n">
        <f aca="false">PRODUCT(C16:F16)</f>
        <v>4</v>
      </c>
    </row>
    <row r="17" customFormat="false" ht="15" hidden="false" customHeight="false" outlineLevel="0" collapsed="false">
      <c r="A17" s="36" t="s">
        <v>229</v>
      </c>
      <c r="B17" s="36"/>
      <c r="C17" s="37" t="n">
        <v>22</v>
      </c>
      <c r="D17" s="37"/>
      <c r="E17" s="37"/>
      <c r="F17" s="37"/>
      <c r="G17" s="37" t="n">
        <f aca="false">PRODUCT(C17:F17)</f>
        <v>22</v>
      </c>
    </row>
    <row r="18" customFormat="false" ht="15" hidden="false" customHeight="false" outlineLevel="0" collapsed="false">
      <c r="A18" s="36" t="s">
        <v>230</v>
      </c>
      <c r="B18" s="36"/>
      <c r="C18" s="37" t="n">
        <v>5</v>
      </c>
      <c r="D18" s="37"/>
      <c r="E18" s="37"/>
      <c r="F18" s="37"/>
      <c r="G18" s="37" t="n">
        <f aca="false">PRODUCT(C18:F18)</f>
        <v>5</v>
      </c>
    </row>
    <row r="19" customFormat="false" ht="15" hidden="false" customHeight="false" outlineLevel="0" collapsed="false">
      <c r="A19" s="36" t="s">
        <v>231</v>
      </c>
      <c r="B19" s="36"/>
      <c r="C19" s="37" t="n">
        <v>6</v>
      </c>
      <c r="D19" s="37"/>
      <c r="E19" s="37"/>
      <c r="F19" s="37"/>
      <c r="G19" s="37" t="n">
        <f aca="false">PRODUCT(C19:F19)</f>
        <v>6</v>
      </c>
    </row>
    <row r="20" customFormat="false" ht="15" hidden="false" customHeight="false" outlineLevel="0" collapsed="false">
      <c r="A20" s="36" t="s">
        <v>232</v>
      </c>
      <c r="B20" s="36"/>
      <c r="C20" s="37" t="n">
        <v>3</v>
      </c>
      <c r="D20" s="37"/>
      <c r="E20" s="37"/>
      <c r="F20" s="37"/>
      <c r="G20" s="37" t="n">
        <f aca="false">PRODUCT(C20:F20)</f>
        <v>3</v>
      </c>
    </row>
    <row r="21" customFormat="false" ht="15" hidden="false" customHeight="false" outlineLevel="0" collapsed="false">
      <c r="A21" s="36" t="s">
        <v>233</v>
      </c>
      <c r="B21" s="36"/>
      <c r="C21" s="37" t="n">
        <v>4</v>
      </c>
      <c r="D21" s="37"/>
      <c r="E21" s="37"/>
      <c r="F21" s="37"/>
      <c r="G21" s="37" t="n">
        <f aca="false">PRODUCT(C21:F21)</f>
        <v>4</v>
      </c>
    </row>
    <row r="23" customFormat="false" ht="45" hidden="false" customHeight="true" outlineLevel="0" collapsed="false">
      <c r="A23" s="19" t="s">
        <v>234</v>
      </c>
      <c r="B23" s="19" t="s">
        <v>225</v>
      </c>
      <c r="C23" s="19" t="s">
        <v>14</v>
      </c>
      <c r="D23" s="33" t="s">
        <v>12</v>
      </c>
      <c r="E23" s="34" t="s">
        <v>15</v>
      </c>
      <c r="F23" s="34" t="s">
        <v>15</v>
      </c>
      <c r="G23" s="35" t="n">
        <f aca="false">SUM(G24:G33)</f>
        <v>110</v>
      </c>
    </row>
    <row r="24" customFormat="false" ht="15" hidden="false" customHeight="false" outlineLevel="0" collapsed="false">
      <c r="A24" s="36" t="s">
        <v>226</v>
      </c>
      <c r="B24" s="36"/>
      <c r="C24" s="37" t="n">
        <v>47</v>
      </c>
      <c r="D24" s="37"/>
      <c r="E24" s="37"/>
      <c r="F24" s="37"/>
      <c r="G24" s="37" t="n">
        <f aca="false">PRODUCT(C24:F24)</f>
        <v>47</v>
      </c>
    </row>
    <row r="25" customFormat="false" ht="15" hidden="false" customHeight="false" outlineLevel="0" collapsed="false">
      <c r="A25" s="36" t="s">
        <v>227</v>
      </c>
      <c r="B25" s="36"/>
      <c r="C25" s="37" t="n">
        <v>3</v>
      </c>
      <c r="D25" s="37"/>
      <c r="E25" s="37"/>
      <c r="F25" s="37"/>
      <c r="G25" s="37" t="n">
        <f aca="false">PRODUCT(C25:F25)</f>
        <v>3</v>
      </c>
    </row>
    <row r="26" customFormat="false" ht="15" hidden="false" customHeight="false" outlineLevel="0" collapsed="false">
      <c r="A26" s="36" t="s">
        <v>228</v>
      </c>
      <c r="B26" s="36"/>
      <c r="C26" s="37" t="n">
        <v>4</v>
      </c>
      <c r="D26" s="37"/>
      <c r="E26" s="37"/>
      <c r="F26" s="37"/>
      <c r="G26" s="37" t="n">
        <f aca="false">PRODUCT(C26:F26)</f>
        <v>4</v>
      </c>
    </row>
    <row r="27" customFormat="false" ht="15" hidden="false" customHeight="false" outlineLevel="0" collapsed="false">
      <c r="A27" s="36" t="s">
        <v>235</v>
      </c>
      <c r="B27" s="36"/>
      <c r="C27" s="37" t="n">
        <v>15</v>
      </c>
      <c r="D27" s="37"/>
      <c r="E27" s="37"/>
      <c r="F27" s="37"/>
      <c r="G27" s="37" t="n">
        <f aca="false">PRODUCT(C27:F27)</f>
        <v>15</v>
      </c>
    </row>
    <row r="28" customFormat="false" ht="15" hidden="false" customHeight="false" outlineLevel="0" collapsed="false">
      <c r="A28" s="36" t="s">
        <v>229</v>
      </c>
      <c r="B28" s="36"/>
      <c r="C28" s="37" t="n">
        <v>22</v>
      </c>
      <c r="D28" s="37"/>
      <c r="E28" s="37"/>
      <c r="F28" s="37"/>
      <c r="G28" s="37" t="n">
        <f aca="false">PRODUCT(C28:F28)</f>
        <v>22</v>
      </c>
    </row>
    <row r="29" customFormat="false" ht="15" hidden="false" customHeight="false" outlineLevel="0" collapsed="false">
      <c r="A29" s="36" t="s">
        <v>230</v>
      </c>
      <c r="B29" s="36"/>
      <c r="C29" s="37" t="n">
        <v>5</v>
      </c>
      <c r="D29" s="37"/>
      <c r="E29" s="37"/>
      <c r="F29" s="37"/>
      <c r="G29" s="37" t="n">
        <f aca="false">PRODUCT(C29:F29)</f>
        <v>5</v>
      </c>
    </row>
    <row r="30" customFormat="false" ht="15" hidden="false" customHeight="false" outlineLevel="0" collapsed="false">
      <c r="A30" s="36" t="s">
        <v>231</v>
      </c>
      <c r="B30" s="36"/>
      <c r="C30" s="37" t="n">
        <v>6</v>
      </c>
      <c r="D30" s="37"/>
      <c r="E30" s="37"/>
      <c r="F30" s="37"/>
      <c r="G30" s="37" t="n">
        <f aca="false">PRODUCT(C30:F30)</f>
        <v>6</v>
      </c>
    </row>
    <row r="31" customFormat="false" ht="15" hidden="false" customHeight="false" outlineLevel="0" collapsed="false">
      <c r="A31" s="36" t="s">
        <v>232</v>
      </c>
      <c r="B31" s="36"/>
      <c r="C31" s="37" t="n">
        <v>3</v>
      </c>
      <c r="D31" s="37"/>
      <c r="E31" s="37"/>
      <c r="F31" s="37"/>
      <c r="G31" s="37" t="n">
        <f aca="false">PRODUCT(C31:F31)</f>
        <v>3</v>
      </c>
    </row>
    <row r="32" customFormat="false" ht="15" hidden="false" customHeight="false" outlineLevel="0" collapsed="false">
      <c r="A32" s="36" t="s">
        <v>236</v>
      </c>
      <c r="B32" s="36"/>
      <c r="C32" s="37" t="n">
        <v>1</v>
      </c>
      <c r="D32" s="37"/>
      <c r="E32" s="37"/>
      <c r="F32" s="37"/>
      <c r="G32" s="37" t="n">
        <f aca="false">PRODUCT(C32:F32)</f>
        <v>1</v>
      </c>
    </row>
    <row r="33" customFormat="false" ht="15" hidden="false" customHeight="false" outlineLevel="0" collapsed="false">
      <c r="A33" s="36" t="s">
        <v>233</v>
      </c>
      <c r="B33" s="36"/>
      <c r="C33" s="37" t="n">
        <v>4</v>
      </c>
      <c r="D33" s="37"/>
      <c r="E33" s="37"/>
      <c r="F33" s="37"/>
      <c r="G33" s="37" t="n">
        <f aca="false">PRODUCT(C33:F33)</f>
        <v>4</v>
      </c>
    </row>
    <row r="35" customFormat="false" ht="15" hidden="false" customHeight="false" outlineLevel="0" collapsed="false">
      <c r="B35" s="1" t="s">
        <v>223</v>
      </c>
      <c r="C35" s="6" t="s">
        <v>5</v>
      </c>
      <c r="D35" s="7" t="s">
        <v>6</v>
      </c>
      <c r="E35" s="6" t="s">
        <v>7</v>
      </c>
    </row>
    <row r="36" customFormat="false" ht="15" hidden="false" customHeight="false" outlineLevel="0" collapsed="false">
      <c r="B36" s="1" t="s">
        <v>223</v>
      </c>
      <c r="C36" s="6" t="s">
        <v>8</v>
      </c>
      <c r="D36" s="7" t="s">
        <v>17</v>
      </c>
      <c r="E36" s="6" t="s">
        <v>18</v>
      </c>
    </row>
    <row r="38" customFormat="false" ht="45" hidden="false" customHeight="true" outlineLevel="0" collapsed="false">
      <c r="A38" s="19" t="s">
        <v>237</v>
      </c>
      <c r="B38" s="19" t="s">
        <v>225</v>
      </c>
      <c r="C38" s="19" t="s">
        <v>20</v>
      </c>
      <c r="D38" s="33" t="s">
        <v>12</v>
      </c>
      <c r="E38" s="34" t="s">
        <v>21</v>
      </c>
      <c r="F38" s="34" t="s">
        <v>21</v>
      </c>
      <c r="G38" s="35" t="n">
        <f aca="false">SUM(G39:G40)</f>
        <v>50</v>
      </c>
    </row>
    <row r="39" customFormat="false" ht="15" hidden="false" customHeight="false" outlineLevel="0" collapsed="false">
      <c r="A39" s="36" t="s">
        <v>226</v>
      </c>
      <c r="B39" s="36"/>
      <c r="C39" s="37" t="n">
        <v>47</v>
      </c>
      <c r="D39" s="37"/>
      <c r="E39" s="37"/>
      <c r="F39" s="37"/>
      <c r="G39" s="37" t="n">
        <f aca="false">PRODUCT(C39:F39)</f>
        <v>47</v>
      </c>
    </row>
    <row r="40" customFormat="false" ht="15" hidden="false" customHeight="false" outlineLevel="0" collapsed="false">
      <c r="A40" s="36" t="s">
        <v>227</v>
      </c>
      <c r="B40" s="36"/>
      <c r="C40" s="37" t="n">
        <v>3</v>
      </c>
      <c r="D40" s="37"/>
      <c r="E40" s="37"/>
      <c r="F40" s="37"/>
      <c r="G40" s="37" t="n">
        <f aca="false">PRODUCT(C40:F40)</f>
        <v>3</v>
      </c>
    </row>
    <row r="42" customFormat="false" ht="45" hidden="false" customHeight="true" outlineLevel="0" collapsed="false">
      <c r="A42" s="19" t="s">
        <v>238</v>
      </c>
      <c r="B42" s="19" t="s">
        <v>225</v>
      </c>
      <c r="C42" s="19" t="s">
        <v>22</v>
      </c>
      <c r="D42" s="33" t="s">
        <v>12</v>
      </c>
      <c r="E42" s="34" t="s">
        <v>23</v>
      </c>
      <c r="F42" s="34" t="s">
        <v>23</v>
      </c>
      <c r="G42" s="35" t="n">
        <f aca="false">SUM(G43:G43)</f>
        <v>4</v>
      </c>
    </row>
    <row r="43" customFormat="false" ht="15" hidden="false" customHeight="false" outlineLevel="0" collapsed="false">
      <c r="A43" s="36" t="s">
        <v>228</v>
      </c>
      <c r="B43" s="36"/>
      <c r="C43" s="37" t="n">
        <v>4</v>
      </c>
      <c r="D43" s="37"/>
      <c r="E43" s="37"/>
      <c r="F43" s="37"/>
      <c r="G43" s="37" t="n">
        <f aca="false">PRODUCT(C43:F43)</f>
        <v>4</v>
      </c>
    </row>
    <row r="45" customFormat="false" ht="45" hidden="false" customHeight="true" outlineLevel="0" collapsed="false">
      <c r="A45" s="19" t="s">
        <v>239</v>
      </c>
      <c r="B45" s="19" t="s">
        <v>225</v>
      </c>
      <c r="C45" s="19" t="s">
        <v>24</v>
      </c>
      <c r="D45" s="33" t="s">
        <v>12</v>
      </c>
      <c r="E45" s="34" t="s">
        <v>25</v>
      </c>
      <c r="F45" s="34" t="s">
        <v>25</v>
      </c>
      <c r="G45" s="35" t="n">
        <f aca="false">SUM(G46:G46)</f>
        <v>15</v>
      </c>
    </row>
    <row r="46" customFormat="false" ht="15" hidden="false" customHeight="false" outlineLevel="0" collapsed="false">
      <c r="A46" s="36" t="s">
        <v>235</v>
      </c>
      <c r="B46" s="36"/>
      <c r="C46" s="37" t="n">
        <v>15</v>
      </c>
      <c r="D46" s="37"/>
      <c r="E46" s="37"/>
      <c r="F46" s="37"/>
      <c r="G46" s="37" t="n">
        <f aca="false">PRODUCT(C46:F46)</f>
        <v>15</v>
      </c>
    </row>
    <row r="48" customFormat="false" ht="45" hidden="false" customHeight="true" outlineLevel="0" collapsed="false">
      <c r="A48" s="19" t="s">
        <v>240</v>
      </c>
      <c r="B48" s="19" t="s">
        <v>225</v>
      </c>
      <c r="C48" s="19" t="s">
        <v>26</v>
      </c>
      <c r="D48" s="33" t="s">
        <v>12</v>
      </c>
      <c r="E48" s="34" t="s">
        <v>27</v>
      </c>
      <c r="F48" s="34" t="s">
        <v>27</v>
      </c>
      <c r="G48" s="35" t="n">
        <f aca="false">SUM(G49:G49)</f>
        <v>22</v>
      </c>
    </row>
    <row r="49" customFormat="false" ht="15" hidden="false" customHeight="false" outlineLevel="0" collapsed="false">
      <c r="A49" s="36" t="s">
        <v>229</v>
      </c>
      <c r="B49" s="36"/>
      <c r="C49" s="37" t="n">
        <v>22</v>
      </c>
      <c r="D49" s="37"/>
      <c r="E49" s="37"/>
      <c r="F49" s="37"/>
      <c r="G49" s="37" t="n">
        <f aca="false">PRODUCT(C49:F49)</f>
        <v>22</v>
      </c>
    </row>
    <row r="51" customFormat="false" ht="45" hidden="false" customHeight="true" outlineLevel="0" collapsed="false">
      <c r="A51" s="19" t="s">
        <v>241</v>
      </c>
      <c r="B51" s="19" t="s">
        <v>225</v>
      </c>
      <c r="C51" s="19" t="s">
        <v>28</v>
      </c>
      <c r="D51" s="33" t="s">
        <v>12</v>
      </c>
      <c r="E51" s="34" t="s">
        <v>29</v>
      </c>
      <c r="F51" s="34" t="s">
        <v>29</v>
      </c>
      <c r="G51" s="35" t="n">
        <f aca="false">SUM(G52:G52)</f>
        <v>5</v>
      </c>
    </row>
    <row r="52" customFormat="false" ht="15" hidden="false" customHeight="false" outlineLevel="0" collapsed="false">
      <c r="A52" s="36" t="s">
        <v>230</v>
      </c>
      <c r="B52" s="36"/>
      <c r="C52" s="37" t="n">
        <v>5</v>
      </c>
      <c r="D52" s="37"/>
      <c r="E52" s="37"/>
      <c r="F52" s="37"/>
      <c r="G52" s="37" t="n">
        <f aca="false">PRODUCT(C52:F52)</f>
        <v>5</v>
      </c>
    </row>
    <row r="54" customFormat="false" ht="45" hidden="false" customHeight="true" outlineLevel="0" collapsed="false">
      <c r="A54" s="19" t="s">
        <v>242</v>
      </c>
      <c r="B54" s="19" t="s">
        <v>225</v>
      </c>
      <c r="C54" s="19" t="s">
        <v>30</v>
      </c>
      <c r="D54" s="33" t="s">
        <v>12</v>
      </c>
      <c r="E54" s="34" t="s">
        <v>31</v>
      </c>
      <c r="F54" s="34" t="s">
        <v>31</v>
      </c>
      <c r="G54" s="35" t="n">
        <f aca="false">SUM(G55:G55)</f>
        <v>6</v>
      </c>
    </row>
    <row r="55" customFormat="false" ht="15" hidden="false" customHeight="false" outlineLevel="0" collapsed="false">
      <c r="A55" s="36" t="s">
        <v>231</v>
      </c>
      <c r="B55" s="36"/>
      <c r="C55" s="37" t="n">
        <v>6</v>
      </c>
      <c r="D55" s="37"/>
      <c r="E55" s="37"/>
      <c r="F55" s="37"/>
      <c r="G55" s="37" t="n">
        <f aca="false">PRODUCT(C55:F55)</f>
        <v>6</v>
      </c>
    </row>
    <row r="57" customFormat="false" ht="45" hidden="false" customHeight="true" outlineLevel="0" collapsed="false">
      <c r="A57" s="19" t="s">
        <v>243</v>
      </c>
      <c r="B57" s="19" t="s">
        <v>225</v>
      </c>
      <c r="C57" s="19" t="s">
        <v>32</v>
      </c>
      <c r="D57" s="33" t="s">
        <v>12</v>
      </c>
      <c r="E57" s="34" t="s">
        <v>33</v>
      </c>
      <c r="F57" s="34" t="s">
        <v>33</v>
      </c>
      <c r="G57" s="35" t="n">
        <f aca="false">SUM(G58:G58)</f>
        <v>3</v>
      </c>
    </row>
    <row r="58" customFormat="false" ht="15" hidden="false" customHeight="false" outlineLevel="0" collapsed="false">
      <c r="A58" s="36" t="s">
        <v>232</v>
      </c>
      <c r="B58" s="36"/>
      <c r="C58" s="37" t="n">
        <v>3</v>
      </c>
      <c r="D58" s="37"/>
      <c r="E58" s="37"/>
      <c r="F58" s="37"/>
      <c r="G58" s="37" t="n">
        <f aca="false">PRODUCT(C58:F58)</f>
        <v>3</v>
      </c>
    </row>
    <row r="60" customFormat="false" ht="45" hidden="false" customHeight="true" outlineLevel="0" collapsed="false">
      <c r="A60" s="19" t="s">
        <v>244</v>
      </c>
      <c r="B60" s="19" t="s">
        <v>225</v>
      </c>
      <c r="C60" s="19" t="s">
        <v>34</v>
      </c>
      <c r="D60" s="33" t="s">
        <v>12</v>
      </c>
      <c r="E60" s="34" t="s">
        <v>35</v>
      </c>
      <c r="F60" s="34" t="s">
        <v>35</v>
      </c>
      <c r="G60" s="35" t="n">
        <f aca="false">SUM(G61:G61)</f>
        <v>1</v>
      </c>
    </row>
    <row r="61" customFormat="false" ht="15" hidden="false" customHeight="false" outlineLevel="0" collapsed="false">
      <c r="A61" s="36" t="s">
        <v>236</v>
      </c>
      <c r="B61" s="36"/>
      <c r="C61" s="37" t="n">
        <v>1</v>
      </c>
      <c r="D61" s="37"/>
      <c r="E61" s="37"/>
      <c r="F61" s="37"/>
      <c r="G61" s="37" t="n">
        <f aca="false">PRODUCT(C61:F61)</f>
        <v>1</v>
      </c>
    </row>
    <row r="63" customFormat="false" ht="45" hidden="false" customHeight="true" outlineLevel="0" collapsed="false">
      <c r="A63" s="19" t="s">
        <v>245</v>
      </c>
      <c r="B63" s="19" t="s">
        <v>225</v>
      </c>
      <c r="C63" s="19" t="s">
        <v>36</v>
      </c>
      <c r="D63" s="33" t="s">
        <v>12</v>
      </c>
      <c r="E63" s="34" t="s">
        <v>37</v>
      </c>
      <c r="F63" s="34" t="s">
        <v>37</v>
      </c>
      <c r="G63" s="35" t="n">
        <f aca="false">SUM(G64:G64)</f>
        <v>3</v>
      </c>
    </row>
    <row r="64" customFormat="false" ht="15" hidden="false" customHeight="false" outlineLevel="0" collapsed="false">
      <c r="A64" s="36" t="s">
        <v>232</v>
      </c>
      <c r="B64" s="36"/>
      <c r="C64" s="37" t="n">
        <v>3</v>
      </c>
      <c r="D64" s="37"/>
      <c r="E64" s="37"/>
      <c r="F64" s="37"/>
      <c r="G64" s="37" t="n">
        <f aca="false">PRODUCT(C64:F64)</f>
        <v>3</v>
      </c>
    </row>
    <row r="66" customFormat="false" ht="15" hidden="false" customHeight="false" outlineLevel="0" collapsed="false">
      <c r="B66" s="1" t="s">
        <v>223</v>
      </c>
      <c r="C66" s="6" t="s">
        <v>5</v>
      </c>
      <c r="D66" s="7" t="s">
        <v>6</v>
      </c>
      <c r="E66" s="6" t="s">
        <v>7</v>
      </c>
    </row>
    <row r="67" customFormat="false" ht="15" hidden="false" customHeight="false" outlineLevel="0" collapsed="false">
      <c r="B67" s="1" t="s">
        <v>223</v>
      </c>
      <c r="C67" s="6" t="s">
        <v>8</v>
      </c>
      <c r="D67" s="7" t="s">
        <v>38</v>
      </c>
      <c r="E67" s="6" t="s">
        <v>39</v>
      </c>
    </row>
    <row r="69" customFormat="false" ht="45" hidden="false" customHeight="true" outlineLevel="0" collapsed="false">
      <c r="A69" s="19" t="s">
        <v>246</v>
      </c>
      <c r="B69" s="19" t="s">
        <v>225</v>
      </c>
      <c r="C69" s="19" t="s">
        <v>41</v>
      </c>
      <c r="D69" s="33" t="s">
        <v>42</v>
      </c>
      <c r="E69" s="34" t="s">
        <v>43</v>
      </c>
      <c r="F69" s="34" t="s">
        <v>43</v>
      </c>
      <c r="G69" s="35" t="n">
        <f aca="false">SUM(G70:G79)</f>
        <v>334.259</v>
      </c>
    </row>
    <row r="70" customFormat="false" ht="15" hidden="false" customHeight="false" outlineLevel="0" collapsed="false">
      <c r="A70" s="36" t="s">
        <v>226</v>
      </c>
      <c r="B70" s="36"/>
      <c r="C70" s="37" t="n">
        <v>47</v>
      </c>
      <c r="D70" s="37" t="n">
        <v>1.73</v>
      </c>
      <c r="E70" s="37" t="n">
        <v>2.37</v>
      </c>
      <c r="F70" s="37"/>
      <c r="G70" s="37" t="n">
        <f aca="false">PRODUCT(C70:F70)</f>
        <v>192.7047</v>
      </c>
    </row>
    <row r="71" customFormat="false" ht="15" hidden="false" customHeight="false" outlineLevel="0" collapsed="false">
      <c r="A71" s="36" t="s">
        <v>227</v>
      </c>
      <c r="B71" s="36"/>
      <c r="C71" s="37" t="n">
        <v>3</v>
      </c>
      <c r="D71" s="37" t="n">
        <v>1.73</v>
      </c>
      <c r="E71" s="37" t="n">
        <v>2.37</v>
      </c>
      <c r="F71" s="37"/>
      <c r="G71" s="37" t="n">
        <f aca="false">PRODUCT(C71:F71)</f>
        <v>12.3003</v>
      </c>
    </row>
    <row r="72" customFormat="false" ht="15" hidden="false" customHeight="false" outlineLevel="0" collapsed="false">
      <c r="A72" s="36" t="s">
        <v>228</v>
      </c>
      <c r="B72" s="36"/>
      <c r="C72" s="37" t="n">
        <v>4</v>
      </c>
      <c r="D72" s="37" t="n">
        <v>2.12</v>
      </c>
      <c r="E72" s="37" t="n">
        <v>1.6</v>
      </c>
      <c r="F72" s="37"/>
      <c r="G72" s="37" t="n">
        <f aca="false">PRODUCT(C72:F72)</f>
        <v>13.568</v>
      </c>
    </row>
    <row r="73" customFormat="false" ht="15" hidden="false" customHeight="false" outlineLevel="0" collapsed="false">
      <c r="A73" s="36" t="s">
        <v>235</v>
      </c>
      <c r="B73" s="36"/>
      <c r="C73" s="37" t="n">
        <v>15</v>
      </c>
      <c r="D73" s="37" t="n">
        <v>0.9</v>
      </c>
      <c r="E73" s="37" t="n">
        <v>0.9</v>
      </c>
      <c r="F73" s="37"/>
      <c r="G73" s="37" t="n">
        <f aca="false">PRODUCT(C73:F73)</f>
        <v>12.15</v>
      </c>
    </row>
    <row r="74" customFormat="false" ht="15" hidden="false" customHeight="false" outlineLevel="0" collapsed="false">
      <c r="A74" s="36" t="s">
        <v>229</v>
      </c>
      <c r="B74" s="36"/>
      <c r="C74" s="37" t="n">
        <v>22</v>
      </c>
      <c r="D74" s="37" t="n">
        <v>0.76</v>
      </c>
      <c r="E74" s="37" t="n">
        <v>1.7</v>
      </c>
      <c r="F74" s="37"/>
      <c r="G74" s="37" t="n">
        <f aca="false">PRODUCT(C74:F74)</f>
        <v>28.424</v>
      </c>
    </row>
    <row r="75" customFormat="false" ht="15" hidden="false" customHeight="false" outlineLevel="0" collapsed="false">
      <c r="A75" s="36" t="s">
        <v>230</v>
      </c>
      <c r="B75" s="36"/>
      <c r="C75" s="37" t="n">
        <v>5</v>
      </c>
      <c r="D75" s="37" t="n">
        <v>1.72</v>
      </c>
      <c r="E75" s="37" t="n">
        <v>1.97</v>
      </c>
      <c r="F75" s="37"/>
      <c r="G75" s="37" t="n">
        <f aca="false">PRODUCT(C75:F75)</f>
        <v>16.942</v>
      </c>
    </row>
    <row r="76" customFormat="false" ht="15" hidden="false" customHeight="false" outlineLevel="0" collapsed="false">
      <c r="A76" s="36" t="s">
        <v>231</v>
      </c>
      <c r="B76" s="36"/>
      <c r="C76" s="37" t="n">
        <v>6</v>
      </c>
      <c r="D76" s="37" t="n">
        <v>1.68</v>
      </c>
      <c r="E76" s="37" t="n">
        <v>2.37</v>
      </c>
      <c r="F76" s="37"/>
      <c r="G76" s="37" t="n">
        <f aca="false">PRODUCT(C76:F76)</f>
        <v>23.8896</v>
      </c>
    </row>
    <row r="77" customFormat="false" ht="15" hidden="false" customHeight="false" outlineLevel="0" collapsed="false">
      <c r="A77" s="36" t="s">
        <v>232</v>
      </c>
      <c r="B77" s="36"/>
      <c r="C77" s="37" t="n">
        <v>3</v>
      </c>
      <c r="D77" s="37" t="n">
        <v>1.72</v>
      </c>
      <c r="E77" s="37" t="n">
        <v>2.85</v>
      </c>
      <c r="F77" s="37"/>
      <c r="G77" s="37" t="n">
        <f aca="false">PRODUCT(C77:F77)</f>
        <v>14.706</v>
      </c>
    </row>
    <row r="78" customFormat="false" ht="15" hidden="false" customHeight="false" outlineLevel="0" collapsed="false">
      <c r="A78" s="36" t="s">
        <v>236</v>
      </c>
      <c r="B78" s="36"/>
      <c r="C78" s="37" t="n">
        <v>1</v>
      </c>
      <c r="D78" s="37" t="n">
        <v>0.9</v>
      </c>
      <c r="E78" s="37" t="n">
        <v>3</v>
      </c>
      <c r="F78" s="37"/>
      <c r="G78" s="37" t="n">
        <f aca="false">PRODUCT(C78:F78)</f>
        <v>2.7</v>
      </c>
    </row>
    <row r="79" customFormat="false" ht="15" hidden="false" customHeight="false" outlineLevel="0" collapsed="false">
      <c r="A79" s="36" t="s">
        <v>233</v>
      </c>
      <c r="B79" s="36"/>
      <c r="C79" s="37" t="n">
        <v>4</v>
      </c>
      <c r="D79" s="37" t="n">
        <v>1.78</v>
      </c>
      <c r="E79" s="37" t="n">
        <v>2.37</v>
      </c>
      <c r="F79" s="37"/>
      <c r="G79" s="37" t="n">
        <f aca="false">PRODUCT(C79:F79)</f>
        <v>16.8744</v>
      </c>
    </row>
    <row r="81" customFormat="false" ht="15" hidden="false" customHeight="false" outlineLevel="0" collapsed="false">
      <c r="B81" s="1" t="s">
        <v>223</v>
      </c>
      <c r="C81" s="6" t="s">
        <v>5</v>
      </c>
      <c r="D81" s="7" t="s">
        <v>6</v>
      </c>
      <c r="E81" s="6" t="s">
        <v>7</v>
      </c>
    </row>
    <row r="82" customFormat="false" ht="15" hidden="false" customHeight="false" outlineLevel="0" collapsed="false">
      <c r="B82" s="1" t="s">
        <v>223</v>
      </c>
      <c r="C82" s="6" t="s">
        <v>8</v>
      </c>
      <c r="D82" s="7" t="s">
        <v>44</v>
      </c>
      <c r="E82" s="6" t="s">
        <v>45</v>
      </c>
    </row>
    <row r="84" customFormat="false" ht="45" hidden="false" customHeight="true" outlineLevel="0" collapsed="false">
      <c r="A84" s="19" t="s">
        <v>247</v>
      </c>
      <c r="B84" s="19" t="s">
        <v>225</v>
      </c>
      <c r="C84" s="19" t="s">
        <v>47</v>
      </c>
      <c r="D84" s="33" t="s">
        <v>42</v>
      </c>
      <c r="E84" s="34" t="s">
        <v>48</v>
      </c>
      <c r="F84" s="34" t="s">
        <v>48</v>
      </c>
      <c r="G84" s="35" t="n">
        <f aca="false">SUM(G85:G92)</f>
        <v>355.6025</v>
      </c>
    </row>
    <row r="85" customFormat="false" ht="15" hidden="false" customHeight="false" outlineLevel="0" collapsed="false">
      <c r="A85" s="36" t="s">
        <v>226</v>
      </c>
      <c r="B85" s="36"/>
      <c r="C85" s="37" t="n">
        <v>47</v>
      </c>
      <c r="D85" s="37" t="n">
        <v>1.9</v>
      </c>
      <c r="E85" s="37" t="n">
        <v>2.6</v>
      </c>
      <c r="F85" s="37"/>
      <c r="G85" s="37" t="n">
        <f aca="false">PRODUCT(C85:F85)</f>
        <v>232.18</v>
      </c>
    </row>
    <row r="86" customFormat="false" ht="15" hidden="false" customHeight="false" outlineLevel="0" collapsed="false">
      <c r="A86" s="36" t="s">
        <v>227</v>
      </c>
      <c r="B86" s="36"/>
      <c r="C86" s="37" t="n">
        <v>3</v>
      </c>
      <c r="D86" s="37" t="n">
        <v>1.9</v>
      </c>
      <c r="E86" s="37" t="n">
        <v>2.65</v>
      </c>
      <c r="F86" s="37"/>
      <c r="G86" s="37" t="n">
        <f aca="false">PRODUCT(C86:F86)</f>
        <v>15.105</v>
      </c>
    </row>
    <row r="87" customFormat="false" ht="15" hidden="false" customHeight="false" outlineLevel="0" collapsed="false">
      <c r="A87" s="36" t="s">
        <v>228</v>
      </c>
      <c r="B87" s="36"/>
      <c r="C87" s="37" t="n">
        <v>4</v>
      </c>
      <c r="D87" s="37" t="n">
        <v>2.15</v>
      </c>
      <c r="E87" s="37" t="n">
        <v>1.8</v>
      </c>
      <c r="F87" s="37"/>
      <c r="G87" s="37" t="n">
        <f aca="false">PRODUCT(C87:F87)</f>
        <v>15.48</v>
      </c>
    </row>
    <row r="88" customFormat="false" ht="15" hidden="false" customHeight="false" outlineLevel="0" collapsed="false">
      <c r="A88" s="36" t="s">
        <v>229</v>
      </c>
      <c r="B88" s="36"/>
      <c r="C88" s="37" t="n">
        <v>22</v>
      </c>
      <c r="D88" s="37" t="n">
        <v>0.8</v>
      </c>
      <c r="E88" s="37" t="n">
        <v>1.9</v>
      </c>
      <c r="F88" s="37"/>
      <c r="G88" s="37" t="n">
        <f aca="false">PRODUCT(C88:F88)</f>
        <v>33.44</v>
      </c>
    </row>
    <row r="89" customFormat="false" ht="15" hidden="false" customHeight="false" outlineLevel="0" collapsed="false">
      <c r="A89" s="36" t="s">
        <v>230</v>
      </c>
      <c r="B89" s="36"/>
      <c r="C89" s="37" t="n">
        <v>5</v>
      </c>
      <c r="D89" s="37" t="n">
        <v>1.75</v>
      </c>
      <c r="E89" s="37" t="n">
        <v>2.2</v>
      </c>
      <c r="F89" s="37"/>
      <c r="G89" s="37" t="n">
        <f aca="false">PRODUCT(C89:F89)</f>
        <v>19.25</v>
      </c>
    </row>
    <row r="90" customFormat="false" ht="15" hidden="false" customHeight="false" outlineLevel="0" collapsed="false">
      <c r="A90" s="36" t="s">
        <v>231</v>
      </c>
      <c r="B90" s="36"/>
      <c r="C90" s="37" t="n">
        <v>6</v>
      </c>
      <c r="D90" s="37" t="n">
        <v>1.85</v>
      </c>
      <c r="E90" s="37" t="n">
        <v>2.6</v>
      </c>
      <c r="F90" s="37"/>
      <c r="G90" s="37" t="n">
        <f aca="false">PRODUCT(C90:F90)</f>
        <v>28.86</v>
      </c>
    </row>
    <row r="91" customFormat="false" ht="15" hidden="false" customHeight="false" outlineLevel="0" collapsed="false">
      <c r="A91" s="36" t="s">
        <v>232</v>
      </c>
      <c r="B91" s="36"/>
      <c r="C91" s="37" t="n">
        <v>3</v>
      </c>
      <c r="D91" s="37" t="n">
        <v>1.75</v>
      </c>
      <c r="E91" s="37" t="n">
        <v>2.15</v>
      </c>
      <c r="F91" s="37"/>
      <c r="G91" s="37" t="n">
        <f aca="false">PRODUCT(C91:F91)</f>
        <v>11.2875</v>
      </c>
    </row>
    <row r="92" customFormat="false" ht="15" hidden="false" customHeight="false" outlineLevel="0" collapsed="false">
      <c r="A92" s="36" t="s">
        <v>233</v>
      </c>
      <c r="B92" s="36"/>
      <c r="C92" s="37" t="n">
        <v>4</v>
      </c>
      <c r="D92" s="37" t="n">
        <v>1.8</v>
      </c>
      <c r="E92" s="37" t="n">
        <v>2.6</v>
      </c>
      <c r="F92" s="37" t="n">
        <v>0</v>
      </c>
      <c r="G92" s="37" t="n">
        <f aca="false">PRODUCT(C92:F92)</f>
        <v>0</v>
      </c>
    </row>
    <row r="94" customFormat="false" ht="15" hidden="false" customHeight="false" outlineLevel="0" collapsed="false">
      <c r="B94" s="1" t="s">
        <v>223</v>
      </c>
      <c r="C94" s="6" t="s">
        <v>5</v>
      </c>
      <c r="D94" s="7" t="s">
        <v>6</v>
      </c>
      <c r="E94" s="6" t="s">
        <v>7</v>
      </c>
    </row>
    <row r="95" customFormat="false" ht="15" hidden="false" customHeight="false" outlineLevel="0" collapsed="false">
      <c r="B95" s="1" t="s">
        <v>223</v>
      </c>
      <c r="C95" s="6" t="s">
        <v>8</v>
      </c>
      <c r="D95" s="7" t="s">
        <v>49</v>
      </c>
      <c r="E95" s="6" t="s">
        <v>50</v>
      </c>
    </row>
    <row r="97" customFormat="false" ht="45" hidden="false" customHeight="true" outlineLevel="0" collapsed="false">
      <c r="A97" s="19" t="s">
        <v>248</v>
      </c>
      <c r="B97" s="19" t="s">
        <v>225</v>
      </c>
      <c r="C97" s="19" t="s">
        <v>52</v>
      </c>
      <c r="D97" s="33" t="s">
        <v>42</v>
      </c>
      <c r="E97" s="34" t="s">
        <v>53</v>
      </c>
      <c r="F97" s="34" t="s">
        <v>53</v>
      </c>
      <c r="G97" s="35" t="n">
        <f aca="false">SUM(G98:G128)</f>
        <v>163.5453</v>
      </c>
    </row>
    <row r="98" customFormat="false" ht="15" hidden="false" customHeight="false" outlineLevel="0" collapsed="false">
      <c r="A98" s="36" t="s">
        <v>226</v>
      </c>
      <c r="B98" s="36"/>
      <c r="C98" s="37" t="n">
        <v>47</v>
      </c>
      <c r="D98" s="37" t="n">
        <v>0.48</v>
      </c>
      <c r="E98" s="37" t="n">
        <v>0.3</v>
      </c>
      <c r="F98" s="37" t="n">
        <v>2</v>
      </c>
      <c r="G98" s="37" t="n">
        <f aca="false">PRODUCT(C98:F98)</f>
        <v>13.536</v>
      </c>
    </row>
    <row r="99" customFormat="false" ht="15" hidden="false" customHeight="false" outlineLevel="0" collapsed="false">
      <c r="A99" s="36"/>
      <c r="B99" s="36"/>
      <c r="C99" s="37" t="n">
        <v>47</v>
      </c>
      <c r="D99" s="37" t="n">
        <v>0.4</v>
      </c>
      <c r="E99" s="37" t="n">
        <v>2.26</v>
      </c>
      <c r="F99" s="37"/>
      <c r="G99" s="37" t="n">
        <f aca="false">PRODUCT(C99:F99)</f>
        <v>42.488</v>
      </c>
    </row>
    <row r="100" customFormat="false" ht="15" hidden="false" customHeight="false" outlineLevel="0" collapsed="false">
      <c r="A100" s="36"/>
      <c r="B100" s="36"/>
      <c r="C100" s="37" t="n">
        <v>47</v>
      </c>
      <c r="D100" s="37" t="n">
        <v>0.3</v>
      </c>
      <c r="E100" s="37" t="n">
        <v>2.26</v>
      </c>
      <c r="F100" s="37"/>
      <c r="G100" s="37" t="n">
        <f aca="false">PRODUCT(C100:F100)</f>
        <v>31.866</v>
      </c>
    </row>
    <row r="101" customFormat="false" ht="15" hidden="false" customHeight="false" outlineLevel="0" collapsed="false">
      <c r="A101" s="36" t="s">
        <v>249</v>
      </c>
      <c r="B101" s="36"/>
      <c r="C101" s="37"/>
      <c r="D101" s="37"/>
      <c r="E101" s="37"/>
      <c r="F101" s="37"/>
      <c r="G101" s="37"/>
    </row>
    <row r="102" customFormat="false" ht="15" hidden="false" customHeight="false" outlineLevel="0" collapsed="false">
      <c r="A102" s="36" t="s">
        <v>227</v>
      </c>
      <c r="B102" s="36"/>
      <c r="C102" s="37" t="n">
        <v>3</v>
      </c>
      <c r="D102" s="37" t="n">
        <v>0.51</v>
      </c>
      <c r="E102" s="37" t="n">
        <v>0.3</v>
      </c>
      <c r="F102" s="37" t="n">
        <v>2</v>
      </c>
      <c r="G102" s="37" t="n">
        <f aca="false">PRODUCT(C102:F102)</f>
        <v>0.918</v>
      </c>
    </row>
    <row r="103" customFormat="false" ht="15" hidden="false" customHeight="false" outlineLevel="0" collapsed="false">
      <c r="A103" s="36"/>
      <c r="B103" s="36"/>
      <c r="C103" s="37" t="n">
        <v>3</v>
      </c>
      <c r="D103" s="37" t="n">
        <v>0.51</v>
      </c>
      <c r="E103" s="37" t="n">
        <v>2.26</v>
      </c>
      <c r="F103" s="37"/>
      <c r="G103" s="37" t="n">
        <f aca="false">PRODUCT(C103:F103)</f>
        <v>3.4578</v>
      </c>
    </row>
    <row r="104" customFormat="false" ht="15" hidden="false" customHeight="false" outlineLevel="0" collapsed="false">
      <c r="A104" s="36"/>
      <c r="B104" s="36"/>
      <c r="C104" s="37" t="n">
        <v>3</v>
      </c>
      <c r="D104" s="37" t="n">
        <v>0.3</v>
      </c>
      <c r="E104" s="37" t="n">
        <v>2.26</v>
      </c>
      <c r="F104" s="37"/>
      <c r="G104" s="37" t="n">
        <f aca="false">PRODUCT(C104:F104)</f>
        <v>2.034</v>
      </c>
    </row>
    <row r="105" customFormat="false" ht="15" hidden="false" customHeight="false" outlineLevel="0" collapsed="false">
      <c r="A105" s="36" t="s">
        <v>249</v>
      </c>
      <c r="B105" s="36"/>
      <c r="C105" s="37"/>
      <c r="D105" s="37"/>
      <c r="E105" s="37"/>
      <c r="F105" s="37"/>
      <c r="G105" s="37" t="n">
        <f aca="false">PRODUCT(C105:F105)</f>
        <v>0</v>
      </c>
    </row>
    <row r="106" customFormat="false" ht="15" hidden="false" customHeight="false" outlineLevel="0" collapsed="false">
      <c r="A106" s="36" t="s">
        <v>228</v>
      </c>
      <c r="B106" s="36"/>
      <c r="C106" s="37" t="n">
        <v>4</v>
      </c>
      <c r="D106" s="37" t="n">
        <v>0.4</v>
      </c>
      <c r="E106" s="37" t="n">
        <v>0.3</v>
      </c>
      <c r="F106" s="37" t="n">
        <v>2</v>
      </c>
      <c r="G106" s="37" t="n">
        <f aca="false">PRODUCT(C106:F106)</f>
        <v>0.96</v>
      </c>
    </row>
    <row r="107" customFormat="false" ht="15" hidden="false" customHeight="false" outlineLevel="0" collapsed="false">
      <c r="A107" s="36"/>
      <c r="B107" s="36"/>
      <c r="C107" s="37" t="n">
        <v>4</v>
      </c>
      <c r="D107" s="37" t="n">
        <v>0.4</v>
      </c>
      <c r="E107" s="37" t="n">
        <v>2.65</v>
      </c>
      <c r="F107" s="37"/>
      <c r="G107" s="37" t="n">
        <f aca="false">PRODUCT(C107:F107)</f>
        <v>4.24</v>
      </c>
    </row>
    <row r="108" customFormat="false" ht="15" hidden="false" customHeight="false" outlineLevel="0" collapsed="false">
      <c r="A108" s="36"/>
      <c r="B108" s="36"/>
      <c r="C108" s="37" t="n">
        <v>4</v>
      </c>
      <c r="D108" s="37" t="n">
        <v>0.3</v>
      </c>
      <c r="E108" s="37" t="n">
        <v>2.65</v>
      </c>
      <c r="F108" s="37"/>
      <c r="G108" s="37" t="n">
        <f aca="false">PRODUCT(C108:F108)</f>
        <v>3.18</v>
      </c>
    </row>
    <row r="109" customFormat="false" ht="15" hidden="false" customHeight="false" outlineLevel="0" collapsed="false">
      <c r="A109" s="36" t="s">
        <v>249</v>
      </c>
      <c r="B109" s="36"/>
      <c r="C109" s="37"/>
      <c r="D109" s="37"/>
      <c r="E109" s="37"/>
      <c r="F109" s="37"/>
      <c r="G109" s="37"/>
    </row>
    <row r="110" customFormat="false" ht="15" hidden="false" customHeight="false" outlineLevel="0" collapsed="false">
      <c r="A110" s="36" t="s">
        <v>229</v>
      </c>
      <c r="B110" s="36"/>
      <c r="C110" s="37" t="n">
        <v>22</v>
      </c>
      <c r="D110" s="37" t="n">
        <v>0.4</v>
      </c>
      <c r="E110" s="37" t="n">
        <v>0.3</v>
      </c>
      <c r="F110" s="37" t="n">
        <v>2</v>
      </c>
      <c r="G110" s="37" t="n">
        <f aca="false">PRODUCT(C110:F110)</f>
        <v>5.28</v>
      </c>
    </row>
    <row r="111" customFormat="false" ht="15" hidden="false" customHeight="false" outlineLevel="0" collapsed="false">
      <c r="A111" s="36"/>
      <c r="B111" s="36"/>
      <c r="C111" s="37" t="n">
        <v>22</v>
      </c>
      <c r="D111" s="37" t="n">
        <v>0.4</v>
      </c>
      <c r="E111" s="37" t="n">
        <v>1.29</v>
      </c>
      <c r="F111" s="37"/>
      <c r="G111" s="37" t="n">
        <f aca="false">PRODUCT(C111:F111)</f>
        <v>11.352</v>
      </c>
    </row>
    <row r="112" customFormat="false" ht="15" hidden="false" customHeight="false" outlineLevel="0" collapsed="false">
      <c r="A112" s="36"/>
      <c r="B112" s="36"/>
      <c r="C112" s="37" t="n">
        <v>22</v>
      </c>
      <c r="D112" s="37" t="n">
        <v>0.3</v>
      </c>
      <c r="E112" s="37" t="n">
        <v>1.29</v>
      </c>
      <c r="F112" s="37"/>
      <c r="G112" s="37" t="n">
        <f aca="false">PRODUCT(C112:F112)</f>
        <v>8.514</v>
      </c>
    </row>
    <row r="113" customFormat="false" ht="15" hidden="false" customHeight="false" outlineLevel="0" collapsed="false">
      <c r="A113" s="36" t="s">
        <v>249</v>
      </c>
      <c r="B113" s="36"/>
      <c r="C113" s="37"/>
      <c r="D113" s="37"/>
      <c r="E113" s="37"/>
      <c r="F113" s="37"/>
      <c r="G113" s="37"/>
    </row>
    <row r="114" customFormat="false" ht="15" hidden="false" customHeight="false" outlineLevel="0" collapsed="false">
      <c r="A114" s="36" t="s">
        <v>230</v>
      </c>
      <c r="B114" s="36"/>
      <c r="C114" s="37" t="n">
        <v>5</v>
      </c>
      <c r="D114" s="37" t="n">
        <v>0.4</v>
      </c>
      <c r="E114" s="37" t="n">
        <v>0.3</v>
      </c>
      <c r="F114" s="37" t="n">
        <v>2</v>
      </c>
      <c r="G114" s="37" t="n">
        <f aca="false">PRODUCT(C114:F114)</f>
        <v>1.2</v>
      </c>
    </row>
    <row r="115" customFormat="false" ht="15" hidden="false" customHeight="false" outlineLevel="0" collapsed="false">
      <c r="A115" s="36"/>
      <c r="B115" s="36"/>
      <c r="C115" s="37" t="n">
        <v>5</v>
      </c>
      <c r="D115" s="37" t="n">
        <v>0.4</v>
      </c>
      <c r="E115" s="37" t="n">
        <v>2.25</v>
      </c>
      <c r="F115" s="37"/>
      <c r="G115" s="37" t="n">
        <f aca="false">PRODUCT(C115:F115)</f>
        <v>4.5</v>
      </c>
    </row>
    <row r="116" customFormat="false" ht="15" hidden="false" customHeight="false" outlineLevel="0" collapsed="false">
      <c r="A116" s="36"/>
      <c r="B116" s="36"/>
      <c r="C116" s="37" t="n">
        <v>5</v>
      </c>
      <c r="D116" s="37" t="n">
        <v>0.3</v>
      </c>
      <c r="E116" s="37" t="n">
        <v>2.25</v>
      </c>
      <c r="F116" s="37"/>
      <c r="G116" s="37" t="n">
        <f aca="false">PRODUCT(C116:F116)</f>
        <v>3.375</v>
      </c>
    </row>
    <row r="117" customFormat="false" ht="15" hidden="false" customHeight="false" outlineLevel="0" collapsed="false">
      <c r="A117" s="36" t="s">
        <v>249</v>
      </c>
      <c r="B117" s="36"/>
      <c r="C117" s="37"/>
      <c r="D117" s="37"/>
      <c r="E117" s="37"/>
      <c r="F117" s="37"/>
      <c r="G117" s="37"/>
    </row>
    <row r="118" customFormat="false" ht="15" hidden="false" customHeight="false" outlineLevel="0" collapsed="false">
      <c r="A118" s="36" t="s">
        <v>231</v>
      </c>
      <c r="B118" s="36"/>
      <c r="C118" s="37" t="n">
        <v>6</v>
      </c>
      <c r="D118" s="37" t="n">
        <v>0.48</v>
      </c>
      <c r="E118" s="37" t="n">
        <v>0.3</v>
      </c>
      <c r="F118" s="37" t="n">
        <v>2</v>
      </c>
      <c r="G118" s="37" t="n">
        <f aca="false">PRODUCT(C118:F118)</f>
        <v>1.728</v>
      </c>
    </row>
    <row r="119" customFormat="false" ht="15" hidden="false" customHeight="false" outlineLevel="0" collapsed="false">
      <c r="A119" s="36"/>
      <c r="B119" s="36"/>
      <c r="C119" s="37" t="n">
        <v>6</v>
      </c>
      <c r="D119" s="37" t="n">
        <v>0.48</v>
      </c>
      <c r="E119" s="37" t="n">
        <v>2.21</v>
      </c>
      <c r="F119" s="37"/>
      <c r="G119" s="37" t="n">
        <f aca="false">PRODUCT(C119:F119)</f>
        <v>6.3648</v>
      </c>
    </row>
    <row r="120" customFormat="false" ht="15" hidden="false" customHeight="false" outlineLevel="0" collapsed="false">
      <c r="A120" s="36"/>
      <c r="B120" s="36"/>
      <c r="C120" s="37" t="n">
        <v>6</v>
      </c>
      <c r="D120" s="37" t="n">
        <v>0.3</v>
      </c>
      <c r="E120" s="37" t="n">
        <v>2.21</v>
      </c>
      <c r="F120" s="37"/>
      <c r="G120" s="37" t="n">
        <f aca="false">PRODUCT(C120:F120)</f>
        <v>3.978</v>
      </c>
    </row>
    <row r="121" customFormat="false" ht="15" hidden="false" customHeight="false" outlineLevel="0" collapsed="false">
      <c r="A121" s="36" t="s">
        <v>249</v>
      </c>
      <c r="B121" s="36"/>
      <c r="C121" s="37"/>
      <c r="D121" s="37"/>
      <c r="E121" s="37"/>
      <c r="F121" s="37"/>
      <c r="G121" s="37"/>
    </row>
    <row r="122" customFormat="false" ht="15" hidden="false" customHeight="false" outlineLevel="0" collapsed="false">
      <c r="A122" s="36" t="s">
        <v>232</v>
      </c>
      <c r="B122" s="36"/>
      <c r="C122" s="37" t="n">
        <v>3</v>
      </c>
      <c r="D122" s="37" t="n">
        <v>0.49</v>
      </c>
      <c r="E122" s="37" t="n">
        <v>0.3</v>
      </c>
      <c r="F122" s="37" t="n">
        <v>2</v>
      </c>
      <c r="G122" s="37" t="n">
        <f aca="false">PRODUCT(C122:F122)</f>
        <v>0.882</v>
      </c>
    </row>
    <row r="123" customFormat="false" ht="15" hidden="false" customHeight="false" outlineLevel="0" collapsed="false">
      <c r="A123" s="36"/>
      <c r="B123" s="36"/>
      <c r="C123" s="37" t="n">
        <v>3</v>
      </c>
      <c r="D123" s="37" t="n">
        <v>0.49</v>
      </c>
      <c r="E123" s="37" t="n">
        <v>2.25</v>
      </c>
      <c r="F123" s="37"/>
      <c r="G123" s="37" t="n">
        <f aca="false">PRODUCT(C123:F123)</f>
        <v>3.3075</v>
      </c>
    </row>
    <row r="124" customFormat="false" ht="15" hidden="false" customHeight="false" outlineLevel="0" collapsed="false">
      <c r="A124" s="36"/>
      <c r="B124" s="36"/>
      <c r="C124" s="37" t="n">
        <v>3</v>
      </c>
      <c r="D124" s="37" t="n">
        <v>0.3</v>
      </c>
      <c r="E124" s="37" t="n">
        <v>2.25</v>
      </c>
      <c r="F124" s="37"/>
      <c r="G124" s="37" t="n">
        <f aca="false">PRODUCT(C124:F124)</f>
        <v>2.025</v>
      </c>
    </row>
    <row r="125" customFormat="false" ht="15" hidden="false" customHeight="false" outlineLevel="0" collapsed="false">
      <c r="A125" s="36" t="s">
        <v>249</v>
      </c>
      <c r="B125" s="36"/>
      <c r="C125" s="37"/>
      <c r="D125" s="37"/>
      <c r="E125" s="37"/>
      <c r="F125" s="37"/>
      <c r="G125" s="37"/>
    </row>
    <row r="126" customFormat="false" ht="15" hidden="false" customHeight="false" outlineLevel="0" collapsed="false">
      <c r="A126" s="36" t="s">
        <v>233</v>
      </c>
      <c r="B126" s="36"/>
      <c r="C126" s="37" t="n">
        <v>4</v>
      </c>
      <c r="D126" s="37" t="n">
        <v>0.48</v>
      </c>
      <c r="E126" s="37" t="n">
        <v>0.3</v>
      </c>
      <c r="F126" s="37" t="n">
        <v>2</v>
      </c>
      <c r="G126" s="37" t="n">
        <f aca="false">PRODUCT(C126:F126)</f>
        <v>1.152</v>
      </c>
    </row>
    <row r="127" customFormat="false" ht="15" hidden="false" customHeight="false" outlineLevel="0" collapsed="false">
      <c r="A127" s="36"/>
      <c r="B127" s="36"/>
      <c r="C127" s="37" t="n">
        <v>4</v>
      </c>
      <c r="D127" s="37" t="n">
        <v>0.48</v>
      </c>
      <c r="E127" s="37" t="n">
        <v>2.31</v>
      </c>
      <c r="F127" s="37"/>
      <c r="G127" s="37" t="n">
        <f aca="false">PRODUCT(C127:F127)</f>
        <v>4.4352</v>
      </c>
    </row>
    <row r="128" customFormat="false" ht="15" hidden="false" customHeight="false" outlineLevel="0" collapsed="false">
      <c r="A128" s="36"/>
      <c r="B128" s="36"/>
      <c r="C128" s="37" t="n">
        <v>4</v>
      </c>
      <c r="D128" s="37" t="n">
        <v>0.3</v>
      </c>
      <c r="E128" s="37" t="n">
        <v>2.31</v>
      </c>
      <c r="F128" s="37"/>
      <c r="G128" s="37" t="n">
        <f aca="false">PRODUCT(C128:F128)</f>
        <v>2.772</v>
      </c>
    </row>
    <row r="130" customFormat="false" ht="15" hidden="false" customHeight="false" outlineLevel="0" collapsed="false">
      <c r="B130" s="1" t="s">
        <v>223</v>
      </c>
      <c r="C130" s="6" t="s">
        <v>5</v>
      </c>
      <c r="D130" s="7" t="s">
        <v>6</v>
      </c>
      <c r="E130" s="6" t="s">
        <v>7</v>
      </c>
    </row>
    <row r="131" customFormat="false" ht="15" hidden="false" customHeight="false" outlineLevel="0" collapsed="false">
      <c r="B131" s="1" t="s">
        <v>223</v>
      </c>
      <c r="C131" s="6" t="s">
        <v>8</v>
      </c>
      <c r="D131" s="7" t="s">
        <v>54</v>
      </c>
      <c r="E131" s="6" t="s">
        <v>55</v>
      </c>
    </row>
    <row r="133" customFormat="false" ht="45" hidden="false" customHeight="true" outlineLevel="0" collapsed="false">
      <c r="A133" s="19" t="s">
        <v>250</v>
      </c>
      <c r="B133" s="19" t="s">
        <v>225</v>
      </c>
      <c r="C133" s="19" t="s">
        <v>57</v>
      </c>
      <c r="D133" s="33" t="s">
        <v>42</v>
      </c>
      <c r="E133" s="34" t="s">
        <v>58</v>
      </c>
      <c r="F133" s="34" t="s">
        <v>58</v>
      </c>
      <c r="G133" s="35" t="n">
        <f aca="false">SUM(G134:G179)</f>
        <v>117.1864</v>
      </c>
    </row>
    <row r="134" customFormat="false" ht="15" hidden="false" customHeight="false" outlineLevel="0" collapsed="false">
      <c r="A134" s="38" t="s">
        <v>251</v>
      </c>
      <c r="B134" s="38" t="s">
        <v>252</v>
      </c>
      <c r="C134" s="39"/>
      <c r="D134" s="39"/>
      <c r="E134" s="39"/>
      <c r="F134" s="39"/>
      <c r="G134" s="40"/>
    </row>
    <row r="135" customFormat="false" ht="15" hidden="false" customHeight="false" outlineLevel="0" collapsed="false">
      <c r="A135" s="36" t="s">
        <v>253</v>
      </c>
      <c r="B135" s="36"/>
      <c r="C135" s="37" t="n">
        <v>1</v>
      </c>
      <c r="D135" s="37" t="n">
        <v>9.25</v>
      </c>
      <c r="E135" s="37" t="n">
        <v>0.4</v>
      </c>
      <c r="F135" s="37"/>
      <c r="G135" s="37" t="n">
        <f aca="false">PRODUCT(C135:F135)</f>
        <v>3.7</v>
      </c>
    </row>
    <row r="136" customFormat="false" ht="15" hidden="false" customHeight="false" outlineLevel="0" collapsed="false">
      <c r="A136" s="36" t="s">
        <v>254</v>
      </c>
      <c r="B136" s="36"/>
      <c r="C136" s="37" t="n">
        <v>1</v>
      </c>
      <c r="D136" s="37" t="n">
        <v>2.98</v>
      </c>
      <c r="E136" s="37" t="n">
        <v>0.4</v>
      </c>
      <c r="F136" s="37"/>
      <c r="G136" s="37" t="n">
        <f aca="false">PRODUCT(C136:F136)</f>
        <v>1.192</v>
      </c>
    </row>
    <row r="137" customFormat="false" ht="15" hidden="false" customHeight="false" outlineLevel="0" collapsed="false">
      <c r="A137" s="36" t="s">
        <v>255</v>
      </c>
      <c r="B137" s="36"/>
      <c r="C137" s="37" t="n">
        <v>1</v>
      </c>
      <c r="D137" s="37" t="n">
        <v>3.55</v>
      </c>
      <c r="E137" s="37" t="n">
        <v>0.4</v>
      </c>
      <c r="F137" s="37"/>
      <c r="G137" s="37" t="n">
        <f aca="false">PRODUCT(C137:F137)</f>
        <v>1.42</v>
      </c>
    </row>
    <row r="138" customFormat="false" ht="15" hidden="false" customHeight="false" outlineLevel="0" collapsed="false">
      <c r="A138" s="36" t="s">
        <v>256</v>
      </c>
      <c r="B138" s="36"/>
      <c r="C138" s="37" t="n">
        <v>1</v>
      </c>
      <c r="D138" s="37" t="n">
        <v>3.26</v>
      </c>
      <c r="E138" s="37" t="n">
        <v>0.4</v>
      </c>
      <c r="F138" s="37"/>
      <c r="G138" s="37" t="n">
        <f aca="false">PRODUCT(C138:F138)</f>
        <v>1.304</v>
      </c>
    </row>
    <row r="139" customFormat="false" ht="15" hidden="false" customHeight="false" outlineLevel="0" collapsed="false">
      <c r="A139" s="36" t="s">
        <v>257</v>
      </c>
      <c r="B139" s="36"/>
      <c r="C139" s="37" t="n">
        <v>1</v>
      </c>
      <c r="D139" s="37" t="n">
        <v>10.71</v>
      </c>
      <c r="E139" s="37" t="n">
        <v>0.4</v>
      </c>
      <c r="F139" s="37"/>
      <c r="G139" s="37" t="n">
        <f aca="false">PRODUCT(C139:F139)</f>
        <v>4.284</v>
      </c>
    </row>
    <row r="140" customFormat="false" ht="15" hidden="false" customHeight="false" outlineLevel="0" collapsed="false">
      <c r="A140" s="36" t="s">
        <v>258</v>
      </c>
      <c r="B140" s="36"/>
      <c r="C140" s="37" t="n">
        <v>1</v>
      </c>
      <c r="D140" s="37" t="n">
        <v>5.48</v>
      </c>
      <c r="E140" s="37" t="n">
        <v>0.4</v>
      </c>
      <c r="F140" s="37"/>
      <c r="G140" s="37" t="n">
        <f aca="false">PRODUCT(C140:F140)</f>
        <v>2.192</v>
      </c>
    </row>
    <row r="141" customFormat="false" ht="15" hidden="false" customHeight="false" outlineLevel="0" collapsed="false">
      <c r="A141" s="36" t="s">
        <v>249</v>
      </c>
      <c r="B141" s="36"/>
      <c r="C141" s="37"/>
      <c r="D141" s="37"/>
      <c r="E141" s="37"/>
      <c r="F141" s="37"/>
      <c r="G141" s="37"/>
    </row>
    <row r="142" customFormat="false" ht="15" hidden="false" customHeight="false" outlineLevel="0" collapsed="false">
      <c r="A142" s="38" t="s">
        <v>259</v>
      </c>
      <c r="B142" s="38" t="s">
        <v>252</v>
      </c>
      <c r="C142" s="39"/>
      <c r="D142" s="39"/>
      <c r="E142" s="39"/>
      <c r="F142" s="39"/>
      <c r="G142" s="40"/>
    </row>
    <row r="143" customFormat="false" ht="15" hidden="false" customHeight="false" outlineLevel="0" collapsed="false">
      <c r="A143" s="36" t="s">
        <v>260</v>
      </c>
      <c r="B143" s="36"/>
      <c r="C143" s="37" t="n">
        <v>1</v>
      </c>
      <c r="D143" s="37" t="n">
        <v>7.4</v>
      </c>
      <c r="E143" s="37" t="n">
        <v>0.48</v>
      </c>
      <c r="F143" s="37"/>
      <c r="G143" s="37" t="n">
        <f aca="false">PRODUCT(C143:F143)</f>
        <v>3.552</v>
      </c>
    </row>
    <row r="144" customFormat="false" ht="15" hidden="false" customHeight="false" outlineLevel="0" collapsed="false">
      <c r="A144" s="36" t="s">
        <v>261</v>
      </c>
      <c r="B144" s="36"/>
      <c r="C144" s="37" t="n">
        <v>1</v>
      </c>
      <c r="D144" s="37" t="n">
        <v>2.65</v>
      </c>
      <c r="E144" s="37" t="n">
        <v>0.48</v>
      </c>
      <c r="F144" s="37"/>
      <c r="G144" s="37" t="n">
        <f aca="false">PRODUCT(C144:F144)</f>
        <v>1.272</v>
      </c>
    </row>
    <row r="145" customFormat="false" ht="15" hidden="false" customHeight="false" outlineLevel="0" collapsed="false">
      <c r="A145" s="36" t="s">
        <v>262</v>
      </c>
      <c r="B145" s="36"/>
      <c r="C145" s="37" t="n">
        <v>1</v>
      </c>
      <c r="D145" s="37" t="n">
        <v>4.85</v>
      </c>
      <c r="E145" s="37" t="n">
        <v>0.4</v>
      </c>
      <c r="F145" s="37"/>
      <c r="G145" s="37" t="n">
        <f aca="false">PRODUCT(C145:F145)</f>
        <v>1.94</v>
      </c>
    </row>
    <row r="146" customFormat="false" ht="15" hidden="false" customHeight="false" outlineLevel="0" collapsed="false">
      <c r="A146" s="36" t="s">
        <v>263</v>
      </c>
      <c r="B146" s="36"/>
      <c r="C146" s="37" t="n">
        <v>1</v>
      </c>
      <c r="D146" s="37" t="n">
        <v>7.3</v>
      </c>
      <c r="E146" s="37" t="n">
        <v>0.4</v>
      </c>
      <c r="F146" s="37"/>
      <c r="G146" s="37" t="n">
        <f aca="false">PRODUCT(C146:F146)</f>
        <v>2.92</v>
      </c>
    </row>
    <row r="147" customFormat="false" ht="15" hidden="false" customHeight="false" outlineLevel="0" collapsed="false">
      <c r="A147" s="36" t="s">
        <v>264</v>
      </c>
      <c r="B147" s="36"/>
      <c r="C147" s="37" t="n">
        <v>1</v>
      </c>
      <c r="D147" s="37" t="n">
        <v>2.5</v>
      </c>
      <c r="E147" s="37" t="n">
        <v>0.48</v>
      </c>
      <c r="F147" s="37"/>
      <c r="G147" s="37" t="n">
        <f aca="false">PRODUCT(C147:F147)</f>
        <v>1.2</v>
      </c>
    </row>
    <row r="148" customFormat="false" ht="15" hidden="false" customHeight="false" outlineLevel="0" collapsed="false">
      <c r="A148" s="36"/>
      <c r="B148" s="36"/>
      <c r="C148" s="37" t="n">
        <v>1</v>
      </c>
      <c r="D148" s="37" t="n">
        <v>4.9</v>
      </c>
      <c r="E148" s="37" t="n">
        <v>0.48</v>
      </c>
      <c r="F148" s="37"/>
      <c r="G148" s="37" t="n">
        <f aca="false">PRODUCT(C148:F148)</f>
        <v>2.352</v>
      </c>
    </row>
    <row r="149" customFormat="false" ht="15" hidden="false" customHeight="false" outlineLevel="0" collapsed="false">
      <c r="A149" s="36" t="s">
        <v>265</v>
      </c>
      <c r="B149" s="36"/>
      <c r="C149" s="37" t="n">
        <v>1</v>
      </c>
      <c r="D149" s="37" t="n">
        <v>7.5</v>
      </c>
      <c r="E149" s="37" t="n">
        <v>0.4</v>
      </c>
      <c r="F149" s="37"/>
      <c r="G149" s="37" t="n">
        <f aca="false">PRODUCT(C149:F149)</f>
        <v>3</v>
      </c>
    </row>
    <row r="150" customFormat="false" ht="15" hidden="false" customHeight="false" outlineLevel="0" collapsed="false">
      <c r="A150" s="36" t="s">
        <v>266</v>
      </c>
      <c r="B150" s="36"/>
      <c r="C150" s="37" t="n">
        <v>1</v>
      </c>
      <c r="D150" s="37" t="n">
        <v>2.5</v>
      </c>
      <c r="E150" s="37" t="n">
        <v>0.48</v>
      </c>
      <c r="F150" s="37"/>
      <c r="G150" s="37" t="n">
        <f aca="false">PRODUCT(C150:F150)</f>
        <v>1.2</v>
      </c>
    </row>
    <row r="151" customFormat="false" ht="15" hidden="false" customHeight="false" outlineLevel="0" collapsed="false">
      <c r="A151" s="36"/>
      <c r="B151" s="36"/>
      <c r="C151" s="37" t="n">
        <v>1</v>
      </c>
      <c r="D151" s="37" t="n">
        <v>4.9</v>
      </c>
      <c r="E151" s="37" t="n">
        <v>0.48</v>
      </c>
      <c r="F151" s="37"/>
      <c r="G151" s="37" t="n">
        <f aca="false">PRODUCT(C151:F151)</f>
        <v>2.352</v>
      </c>
    </row>
    <row r="152" customFormat="false" ht="15" hidden="false" customHeight="false" outlineLevel="0" collapsed="false">
      <c r="A152" s="36" t="s">
        <v>267</v>
      </c>
      <c r="B152" s="36"/>
      <c r="C152" s="37" t="n">
        <v>1</v>
      </c>
      <c r="D152" s="37" t="n">
        <v>7.4</v>
      </c>
      <c r="E152" s="37" t="n">
        <v>0.4</v>
      </c>
      <c r="F152" s="37"/>
      <c r="G152" s="37" t="n">
        <f aca="false">PRODUCT(C152:F152)</f>
        <v>2.96</v>
      </c>
    </row>
    <row r="153" customFormat="false" ht="15" hidden="false" customHeight="false" outlineLevel="0" collapsed="false">
      <c r="A153" s="36" t="s">
        <v>268</v>
      </c>
      <c r="B153" s="36"/>
      <c r="C153" s="37" t="n">
        <v>1</v>
      </c>
      <c r="D153" s="37" t="n">
        <v>2.5</v>
      </c>
      <c r="E153" s="37" t="n">
        <v>0.48</v>
      </c>
      <c r="F153" s="37"/>
      <c r="G153" s="37" t="n">
        <f aca="false">PRODUCT(C153:F153)</f>
        <v>1.2</v>
      </c>
    </row>
    <row r="154" customFormat="false" ht="15" hidden="false" customHeight="false" outlineLevel="0" collapsed="false">
      <c r="A154" s="36"/>
      <c r="B154" s="36"/>
      <c r="C154" s="37" t="n">
        <v>1</v>
      </c>
      <c r="D154" s="37" t="n">
        <v>4.9</v>
      </c>
      <c r="E154" s="37" t="n">
        <v>0.48</v>
      </c>
      <c r="F154" s="37"/>
      <c r="G154" s="37" t="n">
        <f aca="false">PRODUCT(C154:F154)</f>
        <v>2.352</v>
      </c>
    </row>
    <row r="155" customFormat="false" ht="15" hidden="false" customHeight="false" outlineLevel="0" collapsed="false">
      <c r="A155" s="36" t="s">
        <v>269</v>
      </c>
      <c r="B155" s="36"/>
      <c r="C155" s="37" t="n">
        <v>1</v>
      </c>
      <c r="D155" s="37" t="n">
        <v>7.15</v>
      </c>
      <c r="E155" s="37" t="n">
        <v>0.4</v>
      </c>
      <c r="F155" s="37"/>
      <c r="G155" s="37" t="n">
        <f aca="false">PRODUCT(C155:F155)</f>
        <v>2.86</v>
      </c>
    </row>
    <row r="156" customFormat="false" ht="15" hidden="false" customHeight="false" outlineLevel="0" collapsed="false">
      <c r="A156" s="36" t="s">
        <v>270</v>
      </c>
      <c r="B156" s="36"/>
      <c r="C156" s="37" t="n">
        <v>1</v>
      </c>
      <c r="D156" s="37" t="n">
        <v>7.6</v>
      </c>
      <c r="E156" s="37" t="n">
        <v>0.5</v>
      </c>
      <c r="F156" s="37"/>
      <c r="G156" s="37" t="n">
        <f aca="false">PRODUCT(C156:F156)</f>
        <v>3.8</v>
      </c>
    </row>
    <row r="157" customFormat="false" ht="15" hidden="false" customHeight="false" outlineLevel="0" collapsed="false">
      <c r="A157" s="36" t="s">
        <v>249</v>
      </c>
      <c r="B157" s="36"/>
      <c r="C157" s="37"/>
      <c r="D157" s="37"/>
      <c r="E157" s="37"/>
      <c r="F157" s="37"/>
      <c r="G157" s="37"/>
    </row>
    <row r="158" customFormat="false" ht="15" hidden="false" customHeight="false" outlineLevel="0" collapsed="false">
      <c r="A158" s="36" t="s">
        <v>271</v>
      </c>
      <c r="B158" s="36"/>
      <c r="C158" s="37" t="n">
        <v>1</v>
      </c>
      <c r="D158" s="37" t="n">
        <v>7.66</v>
      </c>
      <c r="E158" s="37" t="n">
        <v>0.48</v>
      </c>
      <c r="F158" s="37"/>
      <c r="G158" s="37" t="n">
        <f aca="false">PRODUCT(C158:F158)</f>
        <v>3.6768</v>
      </c>
    </row>
    <row r="159" customFormat="false" ht="15" hidden="false" customHeight="false" outlineLevel="0" collapsed="false">
      <c r="A159" s="36" t="s">
        <v>272</v>
      </c>
      <c r="B159" s="36"/>
      <c r="C159" s="37" t="n">
        <v>1</v>
      </c>
      <c r="D159" s="37" t="n">
        <v>7.5</v>
      </c>
      <c r="E159" s="37" t="n">
        <v>0.48</v>
      </c>
      <c r="F159" s="37"/>
      <c r="G159" s="37" t="n">
        <f aca="false">PRODUCT(C159:F159)</f>
        <v>3.6</v>
      </c>
    </row>
    <row r="160" customFormat="false" ht="15" hidden="false" customHeight="false" outlineLevel="0" collapsed="false">
      <c r="A160" s="36" t="s">
        <v>273</v>
      </c>
      <c r="B160" s="36"/>
      <c r="C160" s="37" t="n">
        <v>1</v>
      </c>
      <c r="D160" s="37" t="n">
        <v>7.5</v>
      </c>
      <c r="E160" s="37" t="n">
        <v>0.48</v>
      </c>
      <c r="F160" s="37"/>
      <c r="G160" s="37" t="n">
        <f aca="false">PRODUCT(C160:F160)</f>
        <v>3.6</v>
      </c>
    </row>
    <row r="161" customFormat="false" ht="15" hidden="false" customHeight="false" outlineLevel="0" collapsed="false">
      <c r="A161" s="36" t="s">
        <v>274</v>
      </c>
      <c r="B161" s="36"/>
      <c r="C161" s="37" t="n">
        <v>1</v>
      </c>
      <c r="D161" s="37" t="n">
        <v>7.5</v>
      </c>
      <c r="E161" s="37" t="n">
        <v>0.48</v>
      </c>
      <c r="F161" s="37"/>
      <c r="G161" s="37" t="n">
        <f aca="false">PRODUCT(C161:F161)</f>
        <v>3.6</v>
      </c>
    </row>
    <row r="162" customFormat="false" ht="15" hidden="false" customHeight="false" outlineLevel="0" collapsed="false">
      <c r="A162" s="36" t="s">
        <v>275</v>
      </c>
      <c r="B162" s="36"/>
      <c r="C162" s="37" t="n">
        <v>1</v>
      </c>
      <c r="D162" s="37" t="n">
        <v>7.63</v>
      </c>
      <c r="E162" s="37" t="n">
        <v>0.48</v>
      </c>
      <c r="F162" s="37"/>
      <c r="G162" s="37" t="n">
        <f aca="false">PRODUCT(C162:F162)</f>
        <v>3.6624</v>
      </c>
    </row>
    <row r="163" customFormat="false" ht="15" hidden="false" customHeight="false" outlineLevel="0" collapsed="false">
      <c r="A163" s="36" t="s">
        <v>276</v>
      </c>
      <c r="B163" s="36"/>
      <c r="C163" s="37" t="n">
        <v>1</v>
      </c>
      <c r="D163" s="37" t="n">
        <v>7.5</v>
      </c>
      <c r="E163" s="37" t="n">
        <v>0.48</v>
      </c>
      <c r="F163" s="37"/>
      <c r="G163" s="37" t="n">
        <f aca="false">PRODUCT(C163:F163)</f>
        <v>3.6</v>
      </c>
    </row>
    <row r="164" customFormat="false" ht="15" hidden="false" customHeight="false" outlineLevel="0" collapsed="false">
      <c r="A164" s="36" t="s">
        <v>277</v>
      </c>
      <c r="B164" s="36"/>
      <c r="C164" s="37" t="n">
        <v>1</v>
      </c>
      <c r="D164" s="37" t="n">
        <v>7.5</v>
      </c>
      <c r="E164" s="37" t="n">
        <v>0.48</v>
      </c>
      <c r="F164" s="37"/>
      <c r="G164" s="37" t="n">
        <f aca="false">PRODUCT(C164:F164)</f>
        <v>3.6</v>
      </c>
    </row>
    <row r="165" customFormat="false" ht="15" hidden="false" customHeight="false" outlineLevel="0" collapsed="false">
      <c r="A165" s="36" t="s">
        <v>278</v>
      </c>
      <c r="B165" s="36"/>
      <c r="C165" s="37" t="n">
        <v>1</v>
      </c>
      <c r="D165" s="37" t="n">
        <v>7.5</v>
      </c>
      <c r="E165" s="37" t="n">
        <v>0.48</v>
      </c>
      <c r="F165" s="37"/>
      <c r="G165" s="37" t="n">
        <f aca="false">PRODUCT(C165:F165)</f>
        <v>3.6</v>
      </c>
    </row>
    <row r="166" customFormat="false" ht="15" hidden="false" customHeight="false" outlineLevel="0" collapsed="false">
      <c r="A166" s="36" t="s">
        <v>279</v>
      </c>
      <c r="B166" s="36"/>
      <c r="C166" s="37" t="n">
        <v>1</v>
      </c>
      <c r="D166" s="37" t="n">
        <v>7.66</v>
      </c>
      <c r="E166" s="37" t="n">
        <v>0.4</v>
      </c>
      <c r="F166" s="37"/>
      <c r="G166" s="37" t="n">
        <f aca="false">PRODUCT(C166:F166)</f>
        <v>3.064</v>
      </c>
    </row>
    <row r="167" customFormat="false" ht="15" hidden="false" customHeight="false" outlineLevel="0" collapsed="false">
      <c r="A167" s="36" t="s">
        <v>280</v>
      </c>
      <c r="B167" s="36"/>
      <c r="C167" s="37" t="n">
        <v>1</v>
      </c>
      <c r="D167" s="37" t="n">
        <v>7.66</v>
      </c>
      <c r="E167" s="37" t="n">
        <v>0.4</v>
      </c>
      <c r="F167" s="37"/>
      <c r="G167" s="37" t="n">
        <f aca="false">PRODUCT(C167:F167)</f>
        <v>3.064</v>
      </c>
    </row>
    <row r="168" customFormat="false" ht="15" hidden="false" customHeight="false" outlineLevel="0" collapsed="false">
      <c r="A168" s="36" t="s">
        <v>249</v>
      </c>
      <c r="B168" s="36"/>
      <c r="C168" s="37"/>
      <c r="D168" s="37"/>
      <c r="E168" s="37"/>
      <c r="F168" s="37"/>
      <c r="G168" s="37"/>
    </row>
    <row r="169" customFormat="false" ht="15" hidden="false" customHeight="false" outlineLevel="0" collapsed="false">
      <c r="A169" s="36" t="s">
        <v>281</v>
      </c>
      <c r="B169" s="36"/>
      <c r="C169" s="37" t="n">
        <v>1</v>
      </c>
      <c r="D169" s="37" t="n">
        <v>7.66</v>
      </c>
      <c r="E169" s="37" t="n">
        <v>0.48</v>
      </c>
      <c r="F169" s="37"/>
      <c r="G169" s="37" t="n">
        <f aca="false">PRODUCT(C169:F169)</f>
        <v>3.6768</v>
      </c>
    </row>
    <row r="170" customFormat="false" ht="15" hidden="false" customHeight="false" outlineLevel="0" collapsed="false">
      <c r="A170" s="36" t="s">
        <v>282</v>
      </c>
      <c r="B170" s="36"/>
      <c r="C170" s="37" t="n">
        <v>1</v>
      </c>
      <c r="D170" s="37" t="n">
        <v>7.5</v>
      </c>
      <c r="E170" s="37" t="n">
        <v>0.48</v>
      </c>
      <c r="F170" s="37"/>
      <c r="G170" s="37" t="n">
        <f aca="false">PRODUCT(C170:F170)</f>
        <v>3.6</v>
      </c>
    </row>
    <row r="171" customFormat="false" ht="15" hidden="false" customHeight="false" outlineLevel="0" collapsed="false">
      <c r="A171" s="36" t="s">
        <v>283</v>
      </c>
      <c r="B171" s="36"/>
      <c r="C171" s="37" t="n">
        <v>1</v>
      </c>
      <c r="D171" s="37" t="n">
        <v>7.5</v>
      </c>
      <c r="E171" s="37" t="n">
        <v>0.48</v>
      </c>
      <c r="F171" s="37"/>
      <c r="G171" s="37" t="n">
        <f aca="false">PRODUCT(C171:F171)</f>
        <v>3.6</v>
      </c>
    </row>
    <row r="172" customFormat="false" ht="15" hidden="false" customHeight="false" outlineLevel="0" collapsed="false">
      <c r="A172" s="36" t="s">
        <v>284</v>
      </c>
      <c r="B172" s="36"/>
      <c r="C172" s="37" t="n">
        <v>1</v>
      </c>
      <c r="D172" s="37" t="n">
        <v>7.5</v>
      </c>
      <c r="E172" s="37" t="n">
        <v>0.48</v>
      </c>
      <c r="F172" s="37"/>
      <c r="G172" s="37" t="n">
        <f aca="false">PRODUCT(C172:F172)</f>
        <v>3.6</v>
      </c>
    </row>
    <row r="173" customFormat="false" ht="15" hidden="false" customHeight="false" outlineLevel="0" collapsed="false">
      <c r="A173" s="36" t="s">
        <v>285</v>
      </c>
      <c r="B173" s="36"/>
      <c r="C173" s="37" t="n">
        <v>1</v>
      </c>
      <c r="D173" s="37" t="n">
        <v>7.63</v>
      </c>
      <c r="E173" s="37" t="n">
        <v>0.48</v>
      </c>
      <c r="F173" s="37"/>
      <c r="G173" s="37" t="n">
        <f aca="false">PRODUCT(C173:F173)</f>
        <v>3.6624</v>
      </c>
    </row>
    <row r="174" customFormat="false" ht="15" hidden="false" customHeight="false" outlineLevel="0" collapsed="false">
      <c r="A174" s="36" t="s">
        <v>286</v>
      </c>
      <c r="B174" s="36"/>
      <c r="C174" s="37" t="n">
        <v>1</v>
      </c>
      <c r="D174" s="37" t="n">
        <v>7.5</v>
      </c>
      <c r="E174" s="37" t="n">
        <v>0.48</v>
      </c>
      <c r="F174" s="37"/>
      <c r="G174" s="37" t="n">
        <f aca="false">PRODUCT(C174:F174)</f>
        <v>3.6</v>
      </c>
    </row>
    <row r="175" customFormat="false" ht="15" hidden="false" customHeight="false" outlineLevel="0" collapsed="false">
      <c r="A175" s="36" t="s">
        <v>287</v>
      </c>
      <c r="B175" s="36"/>
      <c r="C175" s="37" t="n">
        <v>1</v>
      </c>
      <c r="D175" s="37" t="n">
        <v>7.5</v>
      </c>
      <c r="E175" s="37" t="n">
        <v>0.48</v>
      </c>
      <c r="F175" s="37"/>
      <c r="G175" s="37" t="n">
        <f aca="false">PRODUCT(C175:F175)</f>
        <v>3.6</v>
      </c>
    </row>
    <row r="176" customFormat="false" ht="15" hidden="false" customHeight="false" outlineLevel="0" collapsed="false">
      <c r="A176" s="36" t="s">
        <v>288</v>
      </c>
      <c r="B176" s="36"/>
      <c r="C176" s="37" t="n">
        <v>1</v>
      </c>
      <c r="D176" s="37" t="n">
        <v>7.5</v>
      </c>
      <c r="E176" s="37" t="n">
        <v>0.48</v>
      </c>
      <c r="F176" s="37"/>
      <c r="G176" s="37" t="n">
        <f aca="false">PRODUCT(C176:F176)</f>
        <v>3.6</v>
      </c>
    </row>
    <row r="177" customFormat="false" ht="15" hidden="false" customHeight="false" outlineLevel="0" collapsed="false">
      <c r="A177" s="36" t="s">
        <v>289</v>
      </c>
      <c r="B177" s="36"/>
      <c r="C177" s="37" t="n">
        <v>1</v>
      </c>
      <c r="D177" s="37" t="n">
        <v>7.66</v>
      </c>
      <c r="E177" s="37" t="n">
        <v>0.4</v>
      </c>
      <c r="F177" s="37"/>
      <c r="G177" s="37" t="n">
        <f aca="false">PRODUCT(C177:F177)</f>
        <v>3.064</v>
      </c>
    </row>
    <row r="178" customFormat="false" ht="15" hidden="false" customHeight="false" outlineLevel="0" collapsed="false">
      <c r="A178" s="36" t="s">
        <v>290</v>
      </c>
      <c r="B178" s="36"/>
      <c r="C178" s="37" t="n">
        <v>1</v>
      </c>
      <c r="D178" s="37" t="n">
        <v>7.66</v>
      </c>
      <c r="E178" s="37" t="n">
        <v>0.4</v>
      </c>
      <c r="F178" s="37"/>
      <c r="G178" s="37" t="n">
        <f aca="false">PRODUCT(C178:F178)</f>
        <v>3.064</v>
      </c>
    </row>
    <row r="179" customFormat="false" ht="15" hidden="false" customHeight="false" outlineLevel="0" collapsed="false">
      <c r="A179" s="36"/>
      <c r="B179" s="36"/>
      <c r="C179" s="37" t="n">
        <v>0</v>
      </c>
      <c r="D179" s="37"/>
      <c r="E179" s="37"/>
      <c r="F179" s="37"/>
      <c r="G179" s="37" t="n">
        <f aca="false">PRODUCT(C179:F179)</f>
        <v>0</v>
      </c>
    </row>
    <row r="181" customFormat="false" ht="15" hidden="false" customHeight="false" outlineLevel="0" collapsed="false">
      <c r="B181" s="1" t="s">
        <v>223</v>
      </c>
      <c r="C181" s="6" t="s">
        <v>5</v>
      </c>
      <c r="D181" s="7" t="s">
        <v>6</v>
      </c>
      <c r="E181" s="6" t="s">
        <v>7</v>
      </c>
    </row>
    <row r="182" customFormat="false" ht="15" hidden="false" customHeight="false" outlineLevel="0" collapsed="false">
      <c r="B182" s="1" t="s">
        <v>223</v>
      </c>
      <c r="C182" s="6" t="s">
        <v>8</v>
      </c>
      <c r="D182" s="7" t="s">
        <v>59</v>
      </c>
      <c r="E182" s="6" t="s">
        <v>60</v>
      </c>
    </row>
    <row r="184" customFormat="false" ht="45" hidden="false" customHeight="true" outlineLevel="0" collapsed="false">
      <c r="A184" s="19" t="s">
        <v>291</v>
      </c>
      <c r="B184" s="19" t="s">
        <v>225</v>
      </c>
      <c r="C184" s="19" t="s">
        <v>62</v>
      </c>
      <c r="D184" s="33" t="s">
        <v>63</v>
      </c>
      <c r="E184" s="34" t="s">
        <v>64</v>
      </c>
      <c r="F184" s="34" t="s">
        <v>64</v>
      </c>
      <c r="G184" s="35" t="n">
        <f aca="false">SUM(G185:G206)</f>
        <v>47.92075</v>
      </c>
    </row>
    <row r="185" customFormat="false" ht="15" hidden="false" customHeight="false" outlineLevel="0" collapsed="false">
      <c r="A185" s="36" t="s">
        <v>292</v>
      </c>
      <c r="B185" s="36"/>
      <c r="C185" s="37"/>
      <c r="D185" s="37"/>
      <c r="E185" s="37"/>
      <c r="F185" s="37"/>
      <c r="G185" s="37"/>
    </row>
    <row r="186" customFormat="false" ht="15" hidden="false" customHeight="false" outlineLevel="0" collapsed="false">
      <c r="A186" s="36" t="s">
        <v>226</v>
      </c>
      <c r="B186" s="36"/>
      <c r="C186" s="37" t="n">
        <v>47</v>
      </c>
      <c r="D186" s="37" t="n">
        <v>1.9</v>
      </c>
      <c r="E186" s="37" t="n">
        <v>2.6</v>
      </c>
      <c r="F186" s="37" t="n">
        <v>0.05</v>
      </c>
      <c r="G186" s="37" t="n">
        <f aca="false">PRODUCT(C186:F186)</f>
        <v>11.609</v>
      </c>
    </row>
    <row r="187" customFormat="false" ht="15" hidden="false" customHeight="false" outlineLevel="0" collapsed="false">
      <c r="A187" s="36" t="s">
        <v>227</v>
      </c>
      <c r="B187" s="36"/>
      <c r="C187" s="37" t="n">
        <v>3</v>
      </c>
      <c r="D187" s="37" t="n">
        <v>1.9</v>
      </c>
      <c r="E187" s="37" t="n">
        <v>2.65</v>
      </c>
      <c r="F187" s="37" t="n">
        <v>0.05</v>
      </c>
      <c r="G187" s="37" t="n">
        <f aca="false">PRODUCT(C187:F187)</f>
        <v>0.75525</v>
      </c>
    </row>
    <row r="188" customFormat="false" ht="15" hidden="false" customHeight="false" outlineLevel="0" collapsed="false">
      <c r="A188" s="36" t="s">
        <v>228</v>
      </c>
      <c r="B188" s="36"/>
      <c r="C188" s="37" t="n">
        <v>4</v>
      </c>
      <c r="D188" s="37" t="n">
        <v>2.15</v>
      </c>
      <c r="E188" s="37" t="n">
        <v>1.8</v>
      </c>
      <c r="F188" s="37" t="n">
        <v>0.05</v>
      </c>
      <c r="G188" s="37" t="n">
        <f aca="false">PRODUCT(C188:F188)</f>
        <v>0.774</v>
      </c>
    </row>
    <row r="189" customFormat="false" ht="15" hidden="false" customHeight="false" outlineLevel="0" collapsed="false">
      <c r="A189" s="36" t="s">
        <v>229</v>
      </c>
      <c r="B189" s="36"/>
      <c r="C189" s="37" t="n">
        <v>22</v>
      </c>
      <c r="D189" s="37" t="n">
        <v>0.8</v>
      </c>
      <c r="E189" s="37" t="n">
        <v>1.9</v>
      </c>
      <c r="F189" s="37" t="n">
        <v>0.05</v>
      </c>
      <c r="G189" s="37" t="n">
        <f aca="false">PRODUCT(C189:F189)</f>
        <v>1.672</v>
      </c>
    </row>
    <row r="190" customFormat="false" ht="15" hidden="false" customHeight="false" outlineLevel="0" collapsed="false">
      <c r="A190" s="36" t="s">
        <v>230</v>
      </c>
      <c r="B190" s="36"/>
      <c r="C190" s="37" t="n">
        <v>5</v>
      </c>
      <c r="D190" s="37" t="n">
        <v>1.75</v>
      </c>
      <c r="E190" s="37" t="n">
        <v>2.2</v>
      </c>
      <c r="F190" s="37" t="n">
        <v>0.05</v>
      </c>
      <c r="G190" s="37" t="n">
        <f aca="false">PRODUCT(C190:F190)</f>
        <v>0.9625</v>
      </c>
    </row>
    <row r="191" customFormat="false" ht="15" hidden="false" customHeight="false" outlineLevel="0" collapsed="false">
      <c r="A191" s="36" t="s">
        <v>231</v>
      </c>
      <c r="B191" s="36"/>
      <c r="C191" s="37" t="n">
        <v>6</v>
      </c>
      <c r="D191" s="37" t="n">
        <v>1.85</v>
      </c>
      <c r="E191" s="37" t="n">
        <v>2.6</v>
      </c>
      <c r="F191" s="37" t="n">
        <v>0.05</v>
      </c>
      <c r="G191" s="37" t="n">
        <f aca="false">PRODUCT(C191:F191)</f>
        <v>1.443</v>
      </c>
    </row>
    <row r="192" customFormat="false" ht="15" hidden="false" customHeight="false" outlineLevel="0" collapsed="false">
      <c r="A192" s="36" t="s">
        <v>232</v>
      </c>
      <c r="B192" s="36"/>
      <c r="C192" s="37" t="n">
        <v>3</v>
      </c>
      <c r="D192" s="37" t="n">
        <v>1.75</v>
      </c>
      <c r="E192" s="37" t="n">
        <v>2.15</v>
      </c>
      <c r="F192" s="37" t="n">
        <v>0.05</v>
      </c>
      <c r="G192" s="37" t="n">
        <f aca="false">PRODUCT(C192:F192)</f>
        <v>0.564375</v>
      </c>
    </row>
    <row r="193" customFormat="false" ht="15" hidden="false" customHeight="false" outlineLevel="0" collapsed="false">
      <c r="A193" s="36" t="s">
        <v>233</v>
      </c>
      <c r="B193" s="36"/>
      <c r="C193" s="37" t="n">
        <v>4</v>
      </c>
      <c r="D193" s="37" t="n">
        <v>1.8</v>
      </c>
      <c r="E193" s="37" t="n">
        <v>2.6</v>
      </c>
      <c r="F193" s="37" t="n">
        <v>0.05</v>
      </c>
      <c r="G193" s="37" t="n">
        <f aca="false">PRODUCT(C193:F193)</f>
        <v>0.936</v>
      </c>
    </row>
    <row r="194" customFormat="false" ht="15" hidden="false" customHeight="false" outlineLevel="0" collapsed="false">
      <c r="A194" s="36" t="s">
        <v>249</v>
      </c>
      <c r="B194" s="36"/>
      <c r="C194" s="37"/>
      <c r="D194" s="37"/>
      <c r="E194" s="37"/>
      <c r="F194" s="37"/>
      <c r="G194" s="37"/>
    </row>
    <row r="195" customFormat="false" ht="15" hidden="false" customHeight="false" outlineLevel="0" collapsed="false">
      <c r="A195" s="36" t="s">
        <v>293</v>
      </c>
      <c r="B195" s="36"/>
      <c r="C195" s="37"/>
      <c r="D195" s="37"/>
      <c r="E195" s="37"/>
      <c r="F195" s="37"/>
      <c r="G195" s="37"/>
    </row>
    <row r="196" customFormat="false" ht="15" hidden="false" customHeight="false" outlineLevel="0" collapsed="false">
      <c r="A196" s="36" t="s">
        <v>226</v>
      </c>
      <c r="B196" s="36"/>
      <c r="C196" s="37" t="n">
        <v>47</v>
      </c>
      <c r="D196" s="37" t="n">
        <v>1.9</v>
      </c>
      <c r="E196" s="37" t="n">
        <v>2.4</v>
      </c>
      <c r="F196" s="37" t="n">
        <v>0.05</v>
      </c>
      <c r="G196" s="37" t="n">
        <f aca="false">PRODUCT(C196:F196)</f>
        <v>10.716</v>
      </c>
    </row>
    <row r="197" customFormat="false" ht="15" hidden="false" customHeight="false" outlineLevel="0" collapsed="false">
      <c r="A197" s="36" t="s">
        <v>227</v>
      </c>
      <c r="B197" s="36"/>
      <c r="C197" s="37" t="n">
        <v>3</v>
      </c>
      <c r="D197" s="37" t="n">
        <v>1.9</v>
      </c>
      <c r="E197" s="37" t="n">
        <v>2.4</v>
      </c>
      <c r="F197" s="37" t="n">
        <v>0.05</v>
      </c>
      <c r="G197" s="37" t="n">
        <f aca="false">PRODUCT(C197:F197)</f>
        <v>0.684</v>
      </c>
    </row>
    <row r="198" customFormat="false" ht="15" hidden="false" customHeight="false" outlineLevel="0" collapsed="false">
      <c r="A198" s="36" t="s">
        <v>228</v>
      </c>
      <c r="B198" s="36"/>
      <c r="C198" s="37" t="n">
        <v>4</v>
      </c>
      <c r="D198" s="37" t="n">
        <v>2.15</v>
      </c>
      <c r="E198" s="37" t="n">
        <v>1.6</v>
      </c>
      <c r="F198" s="37" t="n">
        <v>0.05</v>
      </c>
      <c r="G198" s="37" t="n">
        <f aca="false">PRODUCT(C198:F198)</f>
        <v>0.688</v>
      </c>
    </row>
    <row r="199" customFormat="false" ht="15" hidden="false" customHeight="false" outlineLevel="0" collapsed="false">
      <c r="A199" s="36" t="s">
        <v>235</v>
      </c>
      <c r="B199" s="36"/>
      <c r="C199" s="37" t="n">
        <v>15</v>
      </c>
      <c r="D199" s="37" t="n">
        <v>0.9</v>
      </c>
      <c r="E199" s="37" t="n">
        <v>0.9</v>
      </c>
      <c r="F199" s="37" t="n">
        <v>0.05</v>
      </c>
      <c r="G199" s="37" t="n">
        <f aca="false">PRODUCT(C199:F199)</f>
        <v>0.6075</v>
      </c>
    </row>
    <row r="200" customFormat="false" ht="15" hidden="false" customHeight="false" outlineLevel="0" collapsed="false">
      <c r="A200" s="36" t="s">
        <v>229</v>
      </c>
      <c r="B200" s="36"/>
      <c r="C200" s="37" t="n">
        <v>22</v>
      </c>
      <c r="D200" s="37" t="n">
        <v>0.8</v>
      </c>
      <c r="E200" s="37" t="n">
        <v>1.7</v>
      </c>
      <c r="F200" s="37" t="n">
        <v>0.05</v>
      </c>
      <c r="G200" s="37" t="n">
        <f aca="false">PRODUCT(C200:F200)</f>
        <v>1.496</v>
      </c>
    </row>
    <row r="201" customFormat="false" ht="15" hidden="false" customHeight="false" outlineLevel="0" collapsed="false">
      <c r="A201" s="36" t="s">
        <v>230</v>
      </c>
      <c r="B201" s="36"/>
      <c r="C201" s="37" t="n">
        <v>5</v>
      </c>
      <c r="D201" s="37" t="n">
        <v>1.75</v>
      </c>
      <c r="E201" s="37" t="n">
        <v>2</v>
      </c>
      <c r="F201" s="37" t="n">
        <v>0.05</v>
      </c>
      <c r="G201" s="37" t="n">
        <f aca="false">PRODUCT(C201:F201)</f>
        <v>0.875</v>
      </c>
    </row>
    <row r="202" customFormat="false" ht="15" hidden="false" customHeight="false" outlineLevel="0" collapsed="false">
      <c r="A202" s="36" t="s">
        <v>231</v>
      </c>
      <c r="B202" s="36"/>
      <c r="C202" s="37" t="n">
        <v>6</v>
      </c>
      <c r="D202" s="37" t="n">
        <v>1.85</v>
      </c>
      <c r="E202" s="37" t="n">
        <v>2.4</v>
      </c>
      <c r="F202" s="37" t="n">
        <v>0.05</v>
      </c>
      <c r="G202" s="37" t="n">
        <f aca="false">PRODUCT(C202:F202)</f>
        <v>1.332</v>
      </c>
    </row>
    <row r="203" customFormat="false" ht="15" hidden="false" customHeight="false" outlineLevel="0" collapsed="false">
      <c r="A203" s="36" t="s">
        <v>232</v>
      </c>
      <c r="B203" s="36"/>
      <c r="C203" s="37" t="n">
        <v>3</v>
      </c>
      <c r="D203" s="37" t="n">
        <v>1.75</v>
      </c>
      <c r="E203" s="37" t="n">
        <v>2.85</v>
      </c>
      <c r="F203" s="37" t="n">
        <v>0.05</v>
      </c>
      <c r="G203" s="37" t="n">
        <f aca="false">PRODUCT(C203:F203)</f>
        <v>0.748125</v>
      </c>
    </row>
    <row r="204" customFormat="false" ht="15" hidden="false" customHeight="false" outlineLevel="0" collapsed="false">
      <c r="A204" s="36" t="s">
        <v>236</v>
      </c>
      <c r="B204" s="36"/>
      <c r="C204" s="37" t="n">
        <v>1</v>
      </c>
      <c r="D204" s="37" t="n">
        <v>0.9</v>
      </c>
      <c r="E204" s="37" t="n">
        <v>3</v>
      </c>
      <c r="F204" s="37" t="n">
        <v>0.05</v>
      </c>
      <c r="G204" s="37" t="n">
        <f aca="false">PRODUCT(C204:F204)</f>
        <v>0.135</v>
      </c>
    </row>
    <row r="205" customFormat="false" ht="15" hidden="false" customHeight="false" outlineLevel="0" collapsed="false">
      <c r="A205" s="36" t="s">
        <v>233</v>
      </c>
      <c r="B205" s="36"/>
      <c r="C205" s="37" t="n">
        <v>4</v>
      </c>
      <c r="D205" s="37" t="n">
        <v>1.8</v>
      </c>
      <c r="E205" s="37" t="n">
        <v>2.4</v>
      </c>
      <c r="F205" s="37" t="n">
        <v>0.05</v>
      </c>
      <c r="G205" s="37" t="n">
        <f aca="false">PRODUCT(C205:F205)</f>
        <v>0.864</v>
      </c>
    </row>
    <row r="206" customFormat="false" ht="15" hidden="false" customHeight="false" outlineLevel="0" collapsed="false">
      <c r="A206" s="36" t="s">
        <v>294</v>
      </c>
      <c r="B206" s="36"/>
      <c r="C206" s="37" t="n">
        <v>30</v>
      </c>
      <c r="D206" s="37" t="n">
        <v>36.8633333333333</v>
      </c>
      <c r="E206" s="37"/>
      <c r="F206" s="37"/>
      <c r="G206" s="37" t="n">
        <f aca="false">C206 * D206/100</f>
        <v>11.059</v>
      </c>
    </row>
    <row r="208" customFormat="false" ht="45" hidden="false" customHeight="true" outlineLevel="0" collapsed="false">
      <c r="A208" s="19" t="s">
        <v>295</v>
      </c>
      <c r="B208" s="19" t="s">
        <v>225</v>
      </c>
      <c r="C208" s="19" t="s">
        <v>65</v>
      </c>
      <c r="D208" s="33" t="s">
        <v>63</v>
      </c>
      <c r="E208" s="34" t="s">
        <v>66</v>
      </c>
      <c r="F208" s="34" t="s">
        <v>66</v>
      </c>
      <c r="G208" s="35" t="n">
        <f aca="false">SUM(G209:G230)</f>
        <v>47.92075</v>
      </c>
    </row>
    <row r="209" customFormat="false" ht="15" hidden="false" customHeight="false" outlineLevel="0" collapsed="false">
      <c r="A209" s="36" t="s">
        <v>292</v>
      </c>
      <c r="B209" s="36"/>
      <c r="C209" s="37"/>
      <c r="D209" s="37"/>
      <c r="E209" s="37"/>
      <c r="F209" s="37"/>
      <c r="G209" s="37"/>
    </row>
    <row r="210" customFormat="false" ht="15" hidden="false" customHeight="false" outlineLevel="0" collapsed="false">
      <c r="A210" s="36" t="s">
        <v>226</v>
      </c>
      <c r="B210" s="36"/>
      <c r="C210" s="37" t="n">
        <v>47</v>
      </c>
      <c r="D210" s="37" t="n">
        <v>1.9</v>
      </c>
      <c r="E210" s="37" t="n">
        <v>2.6</v>
      </c>
      <c r="F210" s="37" t="n">
        <v>0.05</v>
      </c>
      <c r="G210" s="37" t="n">
        <f aca="false">PRODUCT(C210:F210)</f>
        <v>11.609</v>
      </c>
    </row>
    <row r="211" customFormat="false" ht="15" hidden="false" customHeight="false" outlineLevel="0" collapsed="false">
      <c r="A211" s="36" t="s">
        <v>227</v>
      </c>
      <c r="B211" s="36"/>
      <c r="C211" s="37" t="n">
        <v>3</v>
      </c>
      <c r="D211" s="37" t="n">
        <v>1.9</v>
      </c>
      <c r="E211" s="37" t="n">
        <v>2.65</v>
      </c>
      <c r="F211" s="37" t="n">
        <v>0.05</v>
      </c>
      <c r="G211" s="37" t="n">
        <f aca="false">PRODUCT(C211:F211)</f>
        <v>0.75525</v>
      </c>
    </row>
    <row r="212" customFormat="false" ht="15" hidden="false" customHeight="false" outlineLevel="0" collapsed="false">
      <c r="A212" s="36" t="s">
        <v>228</v>
      </c>
      <c r="B212" s="36"/>
      <c r="C212" s="37" t="n">
        <v>4</v>
      </c>
      <c r="D212" s="37" t="n">
        <v>2.15</v>
      </c>
      <c r="E212" s="37" t="n">
        <v>1.8</v>
      </c>
      <c r="F212" s="37" t="n">
        <v>0.05</v>
      </c>
      <c r="G212" s="37" t="n">
        <f aca="false">PRODUCT(C212:F212)</f>
        <v>0.774</v>
      </c>
    </row>
    <row r="213" customFormat="false" ht="15" hidden="false" customHeight="false" outlineLevel="0" collapsed="false">
      <c r="A213" s="36" t="s">
        <v>229</v>
      </c>
      <c r="B213" s="36"/>
      <c r="C213" s="37" t="n">
        <v>22</v>
      </c>
      <c r="D213" s="37" t="n">
        <v>0.8</v>
      </c>
      <c r="E213" s="37" t="n">
        <v>1.9</v>
      </c>
      <c r="F213" s="37" t="n">
        <v>0.05</v>
      </c>
      <c r="G213" s="37" t="n">
        <f aca="false">PRODUCT(C213:F213)</f>
        <v>1.672</v>
      </c>
    </row>
    <row r="214" customFormat="false" ht="15" hidden="false" customHeight="false" outlineLevel="0" collapsed="false">
      <c r="A214" s="36" t="s">
        <v>230</v>
      </c>
      <c r="B214" s="36"/>
      <c r="C214" s="37" t="n">
        <v>5</v>
      </c>
      <c r="D214" s="37" t="n">
        <v>1.75</v>
      </c>
      <c r="E214" s="37" t="n">
        <v>2.2</v>
      </c>
      <c r="F214" s="37" t="n">
        <v>0.05</v>
      </c>
      <c r="G214" s="37" t="n">
        <f aca="false">PRODUCT(C214:F214)</f>
        <v>0.9625</v>
      </c>
    </row>
    <row r="215" customFormat="false" ht="15" hidden="false" customHeight="false" outlineLevel="0" collapsed="false">
      <c r="A215" s="36" t="s">
        <v>231</v>
      </c>
      <c r="B215" s="36"/>
      <c r="C215" s="37" t="n">
        <v>6</v>
      </c>
      <c r="D215" s="37" t="n">
        <v>1.85</v>
      </c>
      <c r="E215" s="37" t="n">
        <v>2.6</v>
      </c>
      <c r="F215" s="37" t="n">
        <v>0.05</v>
      </c>
      <c r="G215" s="37" t="n">
        <f aca="false">PRODUCT(C215:F215)</f>
        <v>1.443</v>
      </c>
    </row>
    <row r="216" customFormat="false" ht="15" hidden="false" customHeight="false" outlineLevel="0" collapsed="false">
      <c r="A216" s="36" t="s">
        <v>232</v>
      </c>
      <c r="B216" s="36"/>
      <c r="C216" s="37" t="n">
        <v>3</v>
      </c>
      <c r="D216" s="37" t="n">
        <v>1.75</v>
      </c>
      <c r="E216" s="37" t="n">
        <v>2.15</v>
      </c>
      <c r="F216" s="37" t="n">
        <v>0.05</v>
      </c>
      <c r="G216" s="37" t="n">
        <f aca="false">PRODUCT(C216:F216)</f>
        <v>0.564375</v>
      </c>
    </row>
    <row r="217" customFormat="false" ht="15" hidden="false" customHeight="false" outlineLevel="0" collapsed="false">
      <c r="A217" s="36" t="s">
        <v>233</v>
      </c>
      <c r="B217" s="36"/>
      <c r="C217" s="37" t="n">
        <v>4</v>
      </c>
      <c r="D217" s="37" t="n">
        <v>1.8</v>
      </c>
      <c r="E217" s="37" t="n">
        <v>2.6</v>
      </c>
      <c r="F217" s="37" t="n">
        <v>0.05</v>
      </c>
      <c r="G217" s="37" t="n">
        <f aca="false">PRODUCT(C217:F217)</f>
        <v>0.936</v>
      </c>
    </row>
    <row r="218" customFormat="false" ht="15" hidden="false" customHeight="false" outlineLevel="0" collapsed="false">
      <c r="A218" s="36" t="s">
        <v>249</v>
      </c>
      <c r="B218" s="36"/>
      <c r="C218" s="37"/>
      <c r="D218" s="37"/>
      <c r="E218" s="37"/>
      <c r="F218" s="37"/>
      <c r="G218" s="37"/>
    </row>
    <row r="219" customFormat="false" ht="15" hidden="false" customHeight="false" outlineLevel="0" collapsed="false">
      <c r="A219" s="36" t="s">
        <v>293</v>
      </c>
      <c r="B219" s="36"/>
      <c r="C219" s="37"/>
      <c r="D219" s="37"/>
      <c r="E219" s="37"/>
      <c r="F219" s="37"/>
      <c r="G219" s="37"/>
    </row>
    <row r="220" customFormat="false" ht="15" hidden="false" customHeight="false" outlineLevel="0" collapsed="false">
      <c r="A220" s="36" t="s">
        <v>226</v>
      </c>
      <c r="B220" s="36"/>
      <c r="C220" s="37" t="n">
        <v>47</v>
      </c>
      <c r="D220" s="37" t="n">
        <v>1.9</v>
      </c>
      <c r="E220" s="37" t="n">
        <v>2.4</v>
      </c>
      <c r="F220" s="37" t="n">
        <v>0.05</v>
      </c>
      <c r="G220" s="37" t="n">
        <f aca="false">PRODUCT(C220:F220)</f>
        <v>10.716</v>
      </c>
    </row>
    <row r="221" customFormat="false" ht="15" hidden="false" customHeight="false" outlineLevel="0" collapsed="false">
      <c r="A221" s="36" t="s">
        <v>227</v>
      </c>
      <c r="B221" s="36"/>
      <c r="C221" s="37" t="n">
        <v>3</v>
      </c>
      <c r="D221" s="37" t="n">
        <v>1.9</v>
      </c>
      <c r="E221" s="37" t="n">
        <v>2.4</v>
      </c>
      <c r="F221" s="37" t="n">
        <v>0.05</v>
      </c>
      <c r="G221" s="37" t="n">
        <f aca="false">PRODUCT(C221:F221)</f>
        <v>0.684</v>
      </c>
    </row>
    <row r="222" customFormat="false" ht="15" hidden="false" customHeight="false" outlineLevel="0" collapsed="false">
      <c r="A222" s="36" t="s">
        <v>228</v>
      </c>
      <c r="B222" s="36"/>
      <c r="C222" s="37" t="n">
        <v>4</v>
      </c>
      <c r="D222" s="37" t="n">
        <v>2.15</v>
      </c>
      <c r="E222" s="37" t="n">
        <v>1.6</v>
      </c>
      <c r="F222" s="37" t="n">
        <v>0.05</v>
      </c>
      <c r="G222" s="37" t="n">
        <f aca="false">PRODUCT(C222:F222)</f>
        <v>0.688</v>
      </c>
    </row>
    <row r="223" customFormat="false" ht="15" hidden="false" customHeight="false" outlineLevel="0" collapsed="false">
      <c r="A223" s="36" t="s">
        <v>235</v>
      </c>
      <c r="B223" s="36"/>
      <c r="C223" s="37" t="n">
        <v>15</v>
      </c>
      <c r="D223" s="37" t="n">
        <v>0.9</v>
      </c>
      <c r="E223" s="37" t="n">
        <v>0.9</v>
      </c>
      <c r="F223" s="37" t="n">
        <v>0.05</v>
      </c>
      <c r="G223" s="37" t="n">
        <f aca="false">PRODUCT(C223:F223)</f>
        <v>0.6075</v>
      </c>
    </row>
    <row r="224" customFormat="false" ht="15" hidden="false" customHeight="false" outlineLevel="0" collapsed="false">
      <c r="A224" s="36" t="s">
        <v>229</v>
      </c>
      <c r="B224" s="36"/>
      <c r="C224" s="37" t="n">
        <v>22</v>
      </c>
      <c r="D224" s="37" t="n">
        <v>0.8</v>
      </c>
      <c r="E224" s="37" t="n">
        <v>1.7</v>
      </c>
      <c r="F224" s="37" t="n">
        <v>0.05</v>
      </c>
      <c r="G224" s="37" t="n">
        <f aca="false">PRODUCT(C224:F224)</f>
        <v>1.496</v>
      </c>
    </row>
    <row r="225" customFormat="false" ht="15" hidden="false" customHeight="false" outlineLevel="0" collapsed="false">
      <c r="A225" s="36" t="s">
        <v>230</v>
      </c>
      <c r="B225" s="36"/>
      <c r="C225" s="37" t="n">
        <v>5</v>
      </c>
      <c r="D225" s="37" t="n">
        <v>1.75</v>
      </c>
      <c r="E225" s="37" t="n">
        <v>2</v>
      </c>
      <c r="F225" s="37" t="n">
        <v>0.05</v>
      </c>
      <c r="G225" s="37" t="n">
        <f aca="false">PRODUCT(C225:F225)</f>
        <v>0.875</v>
      </c>
    </row>
    <row r="226" customFormat="false" ht="15" hidden="false" customHeight="false" outlineLevel="0" collapsed="false">
      <c r="A226" s="36" t="s">
        <v>231</v>
      </c>
      <c r="B226" s="36"/>
      <c r="C226" s="37" t="n">
        <v>6</v>
      </c>
      <c r="D226" s="37" t="n">
        <v>1.85</v>
      </c>
      <c r="E226" s="37" t="n">
        <v>2.4</v>
      </c>
      <c r="F226" s="37" t="n">
        <v>0.05</v>
      </c>
      <c r="G226" s="37" t="n">
        <f aca="false">PRODUCT(C226:F226)</f>
        <v>1.332</v>
      </c>
    </row>
    <row r="227" customFormat="false" ht="15" hidden="false" customHeight="false" outlineLevel="0" collapsed="false">
      <c r="A227" s="36" t="s">
        <v>232</v>
      </c>
      <c r="B227" s="36"/>
      <c r="C227" s="37" t="n">
        <v>3</v>
      </c>
      <c r="D227" s="37" t="n">
        <v>1.75</v>
      </c>
      <c r="E227" s="37" t="n">
        <v>2.85</v>
      </c>
      <c r="F227" s="37" t="n">
        <v>0.05</v>
      </c>
      <c r="G227" s="37" t="n">
        <f aca="false">PRODUCT(C227:F227)</f>
        <v>0.748125</v>
      </c>
    </row>
    <row r="228" customFormat="false" ht="15" hidden="false" customHeight="false" outlineLevel="0" collapsed="false">
      <c r="A228" s="36" t="s">
        <v>236</v>
      </c>
      <c r="B228" s="36"/>
      <c r="C228" s="37" t="n">
        <v>1</v>
      </c>
      <c r="D228" s="37" t="n">
        <v>0.9</v>
      </c>
      <c r="E228" s="37" t="n">
        <v>3</v>
      </c>
      <c r="F228" s="37" t="n">
        <v>0.05</v>
      </c>
      <c r="G228" s="37" t="n">
        <f aca="false">PRODUCT(C228:F228)</f>
        <v>0.135</v>
      </c>
    </row>
    <row r="229" customFormat="false" ht="15" hidden="false" customHeight="false" outlineLevel="0" collapsed="false">
      <c r="A229" s="36" t="s">
        <v>233</v>
      </c>
      <c r="B229" s="36"/>
      <c r="C229" s="37" t="n">
        <v>4</v>
      </c>
      <c r="D229" s="37" t="n">
        <v>1.8</v>
      </c>
      <c r="E229" s="37" t="n">
        <v>2.4</v>
      </c>
      <c r="F229" s="37" t="n">
        <v>0.05</v>
      </c>
      <c r="G229" s="37" t="n">
        <f aca="false">PRODUCT(C229:F229)</f>
        <v>0.864</v>
      </c>
    </row>
    <row r="230" customFormat="false" ht="15" hidden="false" customHeight="false" outlineLevel="0" collapsed="false">
      <c r="A230" s="36" t="s">
        <v>294</v>
      </c>
      <c r="B230" s="36"/>
      <c r="C230" s="37" t="n">
        <v>30</v>
      </c>
      <c r="D230" s="37" t="n">
        <v>36.8633333333333</v>
      </c>
      <c r="E230" s="37"/>
      <c r="F230" s="37"/>
      <c r="G230" s="37" t="n">
        <f aca="false">C230 * D230/100</f>
        <v>11.059</v>
      </c>
    </row>
  </sheetData>
  <sheetProtection sheet="true"/>
  <mergeCells count="22">
    <mergeCell ref="E1:H1"/>
    <mergeCell ref="E2:H2"/>
    <mergeCell ref="E3:H3"/>
    <mergeCell ref="E4:H4"/>
    <mergeCell ref="C6:G6"/>
    <mergeCell ref="E13:F13"/>
    <mergeCell ref="E23:F23"/>
    <mergeCell ref="E38:F38"/>
    <mergeCell ref="E42:F42"/>
    <mergeCell ref="E45:F45"/>
    <mergeCell ref="E48:F48"/>
    <mergeCell ref="E51:F51"/>
    <mergeCell ref="E54:F54"/>
    <mergeCell ref="E57:F57"/>
    <mergeCell ref="E60:F60"/>
    <mergeCell ref="E63:F63"/>
    <mergeCell ref="E69:F69"/>
    <mergeCell ref="E84:F84"/>
    <mergeCell ref="E97:F97"/>
    <mergeCell ref="E133:F133"/>
    <mergeCell ref="E184:F184"/>
    <mergeCell ref="E208:F208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2026-01-12T08:53:06Z</dcterms:created>
  <dc:creator/>
  <dc:description/>
  <dc:language>es-ES</dc:language>
  <cp:lastModifiedBy/>
  <dcterms:modified xsi:type="dcterms:W3CDTF">2026-01-12T08:53:07Z</dcterms:modified>
  <cp:revision>0</cp:revision>
  <dc:subject/>
  <dc:title/>
</cp:coreProperties>
</file>