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ADES\AREA ADMINISTRACIO\H139 Contractacio\ARXIU_TREBALL_EXPEDIENTS\0_Expedients_2019_202x\2026\prep_260004\02_PCAP\"/>
    </mc:Choice>
  </mc:AlternateContent>
  <xr:revisionPtr revIDLastSave="0" documentId="13_ncr:1_{214DE99C-E64E-44C9-91AF-6BF27DA538A3}" xr6:coauthVersionLast="47" xr6:coauthVersionMax="47" xr10:uidLastSave="{00000000-0000-0000-0000-000000000000}"/>
  <bookViews>
    <workbookView xWindow="7155" yWindow="825" windowWidth="19590" windowHeight="15525" xr2:uid="{00000000-000D-0000-FFFF-FFFF00000000}"/>
  </bookViews>
  <sheets>
    <sheet name="Oferta" sheetId="1" r:id="rId1"/>
    <sheet name="Estudi costos" sheetId="2" r:id="rId2"/>
    <sheet name="Ful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2" l="1"/>
  <c r="I70" i="1" l="1"/>
  <c r="I71" i="1"/>
  <c r="I72" i="1"/>
  <c r="I73" i="1"/>
  <c r="I57" i="1"/>
  <c r="I58" i="1"/>
  <c r="I59" i="1"/>
  <c r="I60" i="1"/>
  <c r="I61" i="1"/>
  <c r="I63" i="1"/>
  <c r="I64" i="1"/>
  <c r="I65" i="1"/>
  <c r="I66" i="1"/>
  <c r="I67" i="1"/>
  <c r="I68" i="1"/>
  <c r="I56" i="1"/>
  <c r="I43" i="1"/>
  <c r="I44" i="1"/>
  <c r="I45" i="1"/>
  <c r="I46" i="1"/>
  <c r="I47" i="1"/>
  <c r="I48" i="1"/>
  <c r="I50" i="1"/>
  <c r="I51" i="1"/>
  <c r="I52" i="1"/>
  <c r="I53" i="1"/>
  <c r="I34" i="1"/>
  <c r="I36" i="1"/>
  <c r="I37" i="1"/>
  <c r="I38" i="1"/>
  <c r="I39" i="1"/>
  <c r="I40" i="1"/>
  <c r="I41" i="1"/>
  <c r="I25" i="1"/>
  <c r="I26" i="1"/>
  <c r="I27" i="1"/>
  <c r="I28" i="1"/>
  <c r="I31" i="1"/>
  <c r="I32" i="1"/>
  <c r="I33" i="1"/>
  <c r="I18" i="1"/>
  <c r="I19" i="1"/>
  <c r="I20" i="1"/>
  <c r="I21" i="1"/>
  <c r="I22" i="1"/>
  <c r="I23" i="1"/>
  <c r="I4" i="1"/>
  <c r="I5" i="1"/>
  <c r="I8" i="1"/>
  <c r="I9" i="1"/>
  <c r="I10" i="1"/>
  <c r="I11" i="1"/>
  <c r="I12" i="1"/>
  <c r="I13" i="1"/>
  <c r="I14" i="1"/>
  <c r="I15" i="1"/>
  <c r="I3" i="1"/>
  <c r="H63" i="1"/>
  <c r="H64" i="1"/>
  <c r="H65" i="1"/>
  <c r="H66" i="1"/>
  <c r="H67" i="1"/>
  <c r="H68" i="1"/>
  <c r="H70" i="1"/>
  <c r="H71" i="1"/>
  <c r="H72" i="1"/>
  <c r="H73" i="1"/>
  <c r="H56" i="1"/>
  <c r="H57" i="1"/>
  <c r="H58" i="1"/>
  <c r="H59" i="1"/>
  <c r="H60" i="1"/>
  <c r="H61" i="1"/>
  <c r="H50" i="1"/>
  <c r="H51" i="1"/>
  <c r="H52" i="1"/>
  <c r="H53" i="1"/>
  <c r="H38" i="1"/>
  <c r="H39" i="1"/>
  <c r="H40" i="1"/>
  <c r="H41" i="1"/>
  <c r="H43" i="1"/>
  <c r="H44" i="1"/>
  <c r="H45" i="1"/>
  <c r="H46" i="1"/>
  <c r="H47" i="1"/>
  <c r="H48" i="1"/>
  <c r="H32" i="1"/>
  <c r="H33" i="1"/>
  <c r="H34" i="1"/>
  <c r="H36" i="1"/>
  <c r="H37" i="1"/>
  <c r="H31" i="1"/>
  <c r="H19" i="1"/>
  <c r="H20" i="1"/>
  <c r="H21" i="1"/>
  <c r="H22" i="1"/>
  <c r="H23" i="1"/>
  <c r="H25" i="1"/>
  <c r="H26" i="1"/>
  <c r="H27" i="1"/>
  <c r="H28" i="1"/>
  <c r="H18" i="1"/>
  <c r="H4" i="1"/>
  <c r="H5" i="1"/>
  <c r="H8" i="1"/>
  <c r="H9" i="1"/>
  <c r="H10" i="1"/>
  <c r="H11" i="1"/>
  <c r="H12" i="1"/>
  <c r="H13" i="1"/>
  <c r="H14" i="1"/>
  <c r="H15" i="1"/>
  <c r="H3" i="1"/>
  <c r="H75" i="1" l="1"/>
  <c r="H76" i="1" l="1"/>
  <c r="H77" i="1" s="1"/>
  <c r="H79" i="1"/>
  <c r="B24" i="2"/>
</calcChain>
</file>

<file path=xl/sharedStrings.xml><?xml version="1.0" encoding="utf-8"?>
<sst xmlns="http://schemas.openxmlformats.org/spreadsheetml/2006/main" count="138" uniqueCount="63">
  <si>
    <t>Concepte</t>
  </si>
  <si>
    <t>Unitats</t>
  </si>
  <si>
    <t>Unitats estimades</t>
  </si>
  <si>
    <t>Núm. Tractaments 2 anys</t>
  </si>
  <si>
    <t>Control biològic amb fauna útil</t>
  </si>
  <si>
    <t xml:space="preserve">Arbre </t>
  </si>
  <si>
    <t>Arbust (m²)</t>
  </si>
  <si>
    <t>Revisions</t>
  </si>
  <si>
    <t>Tractaments en forma de reg</t>
  </si>
  <si>
    <t>Arbre de 1a categoria</t>
  </si>
  <si>
    <t>1-10 u.</t>
  </si>
  <si>
    <t>+10 u.</t>
  </si>
  <si>
    <t>Arbre de 2a categoria</t>
  </si>
  <si>
    <t>Arbre de 3a categoria o exemplar</t>
  </si>
  <si>
    <t>Arbust i Gespa</t>
  </si>
  <si>
    <t>1-100 m²</t>
  </si>
  <si>
    <t>+ 100 m²</t>
  </si>
  <si>
    <t>Tractaments dirigits a l'ull de la palmera</t>
  </si>
  <si>
    <t>Palmera 1a categoria</t>
  </si>
  <si>
    <t>1-5 u.</t>
  </si>
  <si>
    <t>+5 u.</t>
  </si>
  <si>
    <t>Palmera 2a  i 3a categoria</t>
  </si>
  <si>
    <t>Palmera categoria exemplar</t>
  </si>
  <si>
    <t>Palmera excelsa i palmeres amb perímetre similar 1a categoria</t>
  </si>
  <si>
    <t xml:space="preserve">Palmera excelsa i palmeres amb perímetre similar 2a, 3a categoria </t>
  </si>
  <si>
    <t>Palmera excelsa i palmeres amb perímetre similar 2a i 3a categoria</t>
  </si>
  <si>
    <t>Tractaments amb atomitzadors</t>
  </si>
  <si>
    <t>Arbustatge, planta vivaç i gespa sense senyalització</t>
  </si>
  <si>
    <t>Arbustatge, planta vivaç i gespa amb senyalització</t>
  </si>
  <si>
    <t>Arbre de 1a categoria sense senyalització</t>
  </si>
  <si>
    <t>Arbre de 2a categoria sense senyalització</t>
  </si>
  <si>
    <t>Arbre de 3a categoria i exemplar sense senyalització</t>
  </si>
  <si>
    <t>Arbre de 1a categoria amb senyalització</t>
  </si>
  <si>
    <t>Arbre de 2a categoria amb senyalització</t>
  </si>
  <si>
    <t>Arbre de 3a categoria i exemplar amb senyalització</t>
  </si>
  <si>
    <t>Herbes no desitjades amb senyalització</t>
  </si>
  <si>
    <t>Altres actuacions</t>
  </si>
  <si>
    <t>Col·locació i retirada de paranys sense plataforma</t>
  </si>
  <si>
    <t>Revisió i canvi de feromona sense plataforma</t>
  </si>
  <si>
    <t>Revisió paranys sense plataforma</t>
  </si>
  <si>
    <t>Col·locació i retirada de paranys amb plataforma</t>
  </si>
  <si>
    <t>Revisió i canvi de feromona amb plataforma</t>
  </si>
  <si>
    <t>Revisió paranys amb plataforma</t>
  </si>
  <si>
    <t>Inspeccions per determinar la presència i/o el nivell de població de plagues sense plataforma</t>
  </si>
  <si>
    <t>1-5 un.</t>
  </si>
  <si>
    <t>Inspeccions per determinar la presència i/o el nivell de població de plagues amb plataforma</t>
  </si>
  <si>
    <t>Total</t>
  </si>
  <si>
    <t>IVA 21%</t>
  </si>
  <si>
    <t>Preu unitari ofert</t>
  </si>
  <si>
    <t>Preu unitari sortida</t>
  </si>
  <si>
    <t>TOTAL, IVA inclòs</t>
  </si>
  <si>
    <t>TOTAL</t>
  </si>
  <si>
    <t>Costos directes</t>
  </si>
  <si>
    <t>Import €</t>
  </si>
  <si>
    <t>TOTAL costos directes</t>
  </si>
  <si>
    <t>Costos indirectes</t>
  </si>
  <si>
    <t>Despeses generals d'estructura</t>
  </si>
  <si>
    <t>Total costos indirectes</t>
  </si>
  <si>
    <t>Benefici industrial</t>
  </si>
  <si>
    <t>PREU NET (sense IVA) (Inclou costos directes + indirectes + benefici industrial)</t>
  </si>
  <si>
    <t>COMPROVACIÓ</t>
  </si>
  <si>
    <t>ANNEX 15_VERIFICACIÓ OFERTA LOT 2</t>
  </si>
  <si>
    <t>Herbes no desitjades sense senyalització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</si>
</sst>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b/>
      <sz val="11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3" fontId="1" fillId="0" borderId="0" xfId="0" applyNumberFormat="1" applyFont="1" applyAlignment="1">
      <alignment horizontal="justify" vertical="center"/>
    </xf>
    <xf numFmtId="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justify"/>
    </xf>
    <xf numFmtId="1" fontId="2" fillId="2" borderId="3" xfId="0" applyNumberFormat="1" applyFont="1" applyFill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0" fontId="2" fillId="2" borderId="3" xfId="0" applyFont="1" applyFill="1" applyBorder="1" applyAlignment="1">
      <alignment horizontal="justify"/>
    </xf>
    <xf numFmtId="49" fontId="2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justify" vertical="center"/>
    </xf>
    <xf numFmtId="3" fontId="2" fillId="2" borderId="3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justify"/>
    </xf>
    <xf numFmtId="0" fontId="2" fillId="0" borderId="3" xfId="0" applyFont="1" applyBorder="1" applyAlignment="1">
      <alignment horizontal="justify" vertical="center"/>
    </xf>
    <xf numFmtId="3" fontId="4" fillId="0" borderId="0" xfId="0" applyNumberFormat="1" applyFont="1"/>
    <xf numFmtId="0" fontId="4" fillId="0" borderId="0" xfId="0" applyFont="1"/>
    <xf numFmtId="0" fontId="2" fillId="0" borderId="3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3" fontId="2" fillId="0" borderId="0" xfId="0" applyNumberFormat="1" applyFont="1"/>
    <xf numFmtId="0" fontId="2" fillId="0" borderId="6" xfId="0" applyFont="1" applyBorder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3" fontId="2" fillId="2" borderId="0" xfId="0" applyNumberFormat="1" applyFont="1" applyFill="1" applyAlignment="1">
      <alignment horizontal="center"/>
    </xf>
    <xf numFmtId="0" fontId="3" fillId="3" borderId="5" xfId="0" applyFont="1" applyFill="1" applyBorder="1" applyAlignment="1">
      <alignment horizontal="justify" vertical="center"/>
    </xf>
    <xf numFmtId="0" fontId="2" fillId="0" borderId="4" xfId="0" applyFont="1" applyBorder="1" applyAlignment="1">
      <alignment horizontal="justify"/>
    </xf>
    <xf numFmtId="0" fontId="1" fillId="0" borderId="8" xfId="0" applyFont="1" applyBorder="1" applyAlignment="1">
      <alignment vertical="center"/>
    </xf>
    <xf numFmtId="0" fontId="2" fillId="2" borderId="4" xfId="0" applyFont="1" applyFill="1" applyBorder="1" applyAlignment="1">
      <alignment horizontal="justify"/>
    </xf>
    <xf numFmtId="0" fontId="2" fillId="0" borderId="4" xfId="0" applyFont="1" applyBorder="1"/>
    <xf numFmtId="0" fontId="1" fillId="5" borderId="10" xfId="0" applyFont="1" applyFill="1" applyBorder="1" applyAlignment="1">
      <alignment horizontal="right"/>
    </xf>
    <xf numFmtId="0" fontId="2" fillId="5" borderId="11" xfId="0" applyFont="1" applyFill="1" applyBorder="1" applyAlignment="1">
      <alignment horizontal="center"/>
    </xf>
    <xf numFmtId="0" fontId="2" fillId="0" borderId="13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44" fontId="2" fillId="5" borderId="18" xfId="0" applyNumberFormat="1" applyFont="1" applyFill="1" applyBorder="1" applyAlignment="1">
      <alignment horizontal="center"/>
    </xf>
    <xf numFmtId="44" fontId="2" fillId="0" borderId="19" xfId="0" applyNumberFormat="1" applyFont="1" applyBorder="1" applyAlignment="1">
      <alignment horizontal="center"/>
    </xf>
    <xf numFmtId="44" fontId="2" fillId="0" borderId="20" xfId="0" applyNumberFormat="1" applyFont="1" applyBorder="1" applyAlignment="1">
      <alignment horizontal="center"/>
    </xf>
    <xf numFmtId="0" fontId="0" fillId="0" borderId="19" xfId="0" applyBorder="1"/>
    <xf numFmtId="0" fontId="0" fillId="0" borderId="20" xfId="0" applyBorder="1"/>
    <xf numFmtId="3" fontId="3" fillId="3" borderId="4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justify"/>
    </xf>
    <xf numFmtId="0" fontId="2" fillId="0" borderId="9" xfId="0" applyFont="1" applyBorder="1" applyAlignment="1">
      <alignment horizontal="justify"/>
    </xf>
    <xf numFmtId="0" fontId="1" fillId="0" borderId="22" xfId="0" applyFont="1" applyBorder="1" applyAlignment="1">
      <alignment horizontal="justify" vertical="center"/>
    </xf>
    <xf numFmtId="0" fontId="2" fillId="0" borderId="9" xfId="0" applyFont="1" applyBorder="1" applyAlignment="1">
      <alignment horizontal="justify" vertical="center"/>
    </xf>
    <xf numFmtId="0" fontId="0" fillId="0" borderId="9" xfId="0" applyBorder="1"/>
    <xf numFmtId="0" fontId="2" fillId="0" borderId="9" xfId="0" applyFont="1" applyBorder="1"/>
    <xf numFmtId="0" fontId="2" fillId="2" borderId="9" xfId="0" applyFont="1" applyFill="1" applyBorder="1"/>
    <xf numFmtId="0" fontId="2" fillId="2" borderId="9" xfId="0" applyFont="1" applyFill="1" applyBorder="1" applyAlignment="1">
      <alignment horizontal="justify"/>
    </xf>
    <xf numFmtId="0" fontId="1" fillId="0" borderId="22" xfId="0" applyFont="1" applyBorder="1"/>
    <xf numFmtId="0" fontId="2" fillId="0" borderId="23" xfId="0" applyFont="1" applyBorder="1"/>
    <xf numFmtId="44" fontId="2" fillId="0" borderId="3" xfId="0" applyNumberFormat="1" applyFont="1" applyBorder="1" applyAlignment="1">
      <alignment horizontal="left"/>
    </xf>
    <xf numFmtId="44" fontId="0" fillId="0" borderId="19" xfId="0" applyNumberFormat="1" applyBorder="1"/>
    <xf numFmtId="44" fontId="0" fillId="0" borderId="3" xfId="0" applyNumberFormat="1" applyBorder="1"/>
    <xf numFmtId="44" fontId="2" fillId="0" borderId="0" xfId="0" applyNumberFormat="1" applyFont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44" fontId="0" fillId="5" borderId="12" xfId="0" applyNumberFormat="1" applyFill="1" applyBorder="1"/>
    <xf numFmtId="44" fontId="0" fillId="0" borderId="17" xfId="0" applyNumberFormat="1" applyBorder="1"/>
    <xf numFmtId="44" fontId="0" fillId="0" borderId="14" xfId="0" applyNumberFormat="1" applyBorder="1"/>
    <xf numFmtId="44" fontId="0" fillId="0" borderId="4" xfId="0" applyNumberFormat="1" applyBorder="1"/>
    <xf numFmtId="44" fontId="0" fillId="0" borderId="0" xfId="0" applyNumberFormat="1"/>
    <xf numFmtId="44" fontId="0" fillId="0" borderId="6" xfId="0" applyNumberFormat="1" applyBorder="1"/>
    <xf numFmtId="44" fontId="0" fillId="0" borderId="24" xfId="0" applyNumberFormat="1" applyBorder="1"/>
    <xf numFmtId="44" fontId="2" fillId="0" borderId="25" xfId="0" applyNumberFormat="1" applyFont="1" applyBorder="1" applyAlignment="1">
      <alignment horizontal="left"/>
    </xf>
    <xf numFmtId="0" fontId="8" fillId="0" borderId="0" xfId="0" applyFont="1"/>
    <xf numFmtId="0" fontId="9" fillId="0" borderId="0" xfId="0" applyFont="1"/>
    <xf numFmtId="0" fontId="8" fillId="0" borderId="26" xfId="0" applyFont="1" applyBorder="1"/>
    <xf numFmtId="0" fontId="8" fillId="0" borderId="27" xfId="0" applyFont="1" applyBorder="1" applyAlignment="1">
      <alignment horizontal="center"/>
    </xf>
    <xf numFmtId="0" fontId="9" fillId="0" borderId="28" xfId="0" applyFont="1" applyBorder="1"/>
    <xf numFmtId="0" fontId="9" fillId="0" borderId="29" xfId="0" applyFont="1" applyBorder="1"/>
    <xf numFmtId="0" fontId="9" fillId="0" borderId="30" xfId="0" applyFont="1" applyBorder="1"/>
    <xf numFmtId="0" fontId="9" fillId="0" borderId="31" xfId="0" applyFont="1" applyBorder="1"/>
    <xf numFmtId="0" fontId="8" fillId="0" borderId="30" xfId="0" applyFont="1" applyBorder="1"/>
    <xf numFmtId="0" fontId="8" fillId="0" borderId="31" xfId="0" applyFont="1" applyBorder="1" applyAlignment="1">
      <alignment horizontal="center"/>
    </xf>
    <xf numFmtId="0" fontId="8" fillId="0" borderId="32" xfId="0" applyFont="1" applyBorder="1"/>
    <xf numFmtId="0" fontId="9" fillId="0" borderId="33" xfId="0" applyFont="1" applyBorder="1"/>
    <xf numFmtId="0" fontId="9" fillId="0" borderId="34" xfId="0" applyFont="1" applyBorder="1"/>
    <xf numFmtId="0" fontId="9" fillId="0" borderId="14" xfId="0" applyFont="1" applyBorder="1"/>
    <xf numFmtId="0" fontId="8" fillId="5" borderId="8" xfId="0" applyFont="1" applyFill="1" applyBorder="1" applyAlignment="1">
      <alignment wrapText="1"/>
    </xf>
    <xf numFmtId="44" fontId="7" fillId="0" borderId="17" xfId="0" applyNumberFormat="1" applyFont="1" applyBorder="1"/>
    <xf numFmtId="0" fontId="10" fillId="6" borderId="35" xfId="0" applyFont="1" applyFill="1" applyBorder="1"/>
    <xf numFmtId="0" fontId="10" fillId="6" borderId="27" xfId="0" applyFont="1" applyFill="1" applyBorder="1" applyAlignment="1">
      <alignment horizontal="center"/>
    </xf>
    <xf numFmtId="0" fontId="10" fillId="0" borderId="0" xfId="0" applyFont="1"/>
    <xf numFmtId="0" fontId="2" fillId="0" borderId="3" xfId="0" applyFont="1" applyBorder="1" applyAlignment="1" applyProtection="1">
      <alignment horizontal="center"/>
      <protection locked="0"/>
    </xf>
    <xf numFmtId="44" fontId="2" fillId="0" borderId="0" xfId="0" applyNumberFormat="1" applyFont="1" applyAlignment="1" applyProtection="1">
      <alignment horizontal="center"/>
      <protection locked="0"/>
    </xf>
    <xf numFmtId="44" fontId="2" fillId="0" borderId="6" xfId="0" applyNumberFormat="1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2" fontId="2" fillId="0" borderId="3" xfId="0" applyNumberFormat="1" applyFont="1" applyBorder="1" applyAlignment="1" applyProtection="1">
      <alignment horizontal="center"/>
      <protection locked="0"/>
    </xf>
    <xf numFmtId="44" fontId="4" fillId="0" borderId="2" xfId="0" applyNumberFormat="1" applyFont="1" applyBorder="1" applyAlignment="1" applyProtection="1">
      <alignment horizontal="center"/>
      <protection locked="0"/>
    </xf>
    <xf numFmtId="2" fontId="2" fillId="0" borderId="4" xfId="0" applyNumberFormat="1" applyFont="1" applyBorder="1" applyAlignment="1" applyProtection="1">
      <alignment horizontal="center"/>
      <protection locked="0"/>
    </xf>
    <xf numFmtId="44" fontId="4" fillId="0" borderId="0" xfId="0" applyNumberFormat="1" applyFont="1" applyAlignment="1" applyProtection="1">
      <alignment horizontal="center"/>
      <protection locked="0"/>
    </xf>
    <xf numFmtId="44" fontId="2" fillId="0" borderId="25" xfId="0" applyNumberFormat="1" applyFont="1" applyBorder="1" applyAlignment="1" applyProtection="1">
      <alignment horizontal="center"/>
      <protection locked="0"/>
    </xf>
    <xf numFmtId="44" fontId="2" fillId="0" borderId="2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5" borderId="11" xfId="0" applyFont="1" applyFill="1" applyBorder="1"/>
    <xf numFmtId="0" fontId="2" fillId="0" borderId="0" xfId="0" applyFont="1"/>
    <xf numFmtId="0" fontId="2" fillId="0" borderId="1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79"/>
  <sheetViews>
    <sheetView tabSelected="1" topLeftCell="A29" workbookViewId="0">
      <selection activeCell="B51" sqref="B51"/>
    </sheetView>
  </sheetViews>
  <sheetFormatPr defaultRowHeight="15" x14ac:dyDescent="0.25"/>
  <cols>
    <col min="1" max="1" width="6.42578125" customWidth="1"/>
    <col min="2" max="2" width="46.7109375" customWidth="1"/>
    <col min="3" max="3" width="11" customWidth="1"/>
    <col min="4" max="4" width="10.85546875" customWidth="1"/>
    <col min="5" max="6" width="11.28515625" customWidth="1"/>
    <col min="7" max="7" width="12.28515625" customWidth="1"/>
    <col min="8" max="8" width="15.140625" customWidth="1"/>
    <col min="9" max="9" width="14.5703125" customWidth="1"/>
  </cols>
  <sheetData>
    <row r="1" spans="2:9" ht="39" thickBot="1" x14ac:dyDescent="0.3">
      <c r="B1" s="42" t="s">
        <v>0</v>
      </c>
      <c r="C1" s="7" t="s">
        <v>49</v>
      </c>
      <c r="D1" s="8" t="s">
        <v>1</v>
      </c>
      <c r="E1" s="8" t="s">
        <v>2</v>
      </c>
      <c r="F1" s="9" t="s">
        <v>3</v>
      </c>
      <c r="G1" s="10" t="s">
        <v>48</v>
      </c>
      <c r="H1" s="57" t="s">
        <v>51</v>
      </c>
    </row>
    <row r="2" spans="2:9" ht="15.75" thickBot="1" x14ac:dyDescent="0.3">
      <c r="B2" s="44" t="s">
        <v>4</v>
      </c>
      <c r="C2" s="11"/>
      <c r="D2" s="11"/>
      <c r="E2" s="12"/>
      <c r="F2" s="13"/>
      <c r="G2" s="14"/>
      <c r="H2" s="55"/>
    </row>
    <row r="3" spans="2:9" x14ac:dyDescent="0.25">
      <c r="B3" s="58" t="s">
        <v>5</v>
      </c>
      <c r="C3" s="5">
        <v>9.9600000000000009</v>
      </c>
      <c r="D3" s="16">
        <v>1</v>
      </c>
      <c r="E3" s="17">
        <v>10900</v>
      </c>
      <c r="F3" s="5">
        <v>2</v>
      </c>
      <c r="G3" s="102"/>
      <c r="H3" s="68">
        <f>ROUND(G3*F3*E3,2)</f>
        <v>0</v>
      </c>
      <c r="I3" t="str">
        <f>IF(G3&gt;C3,"SUPERA IMPORT SORTIDA","")</f>
        <v/>
      </c>
    </row>
    <row r="4" spans="2:9" x14ac:dyDescent="0.25">
      <c r="B4" s="15" t="s">
        <v>6</v>
      </c>
      <c r="C4" s="5">
        <v>2.0499999999999998</v>
      </c>
      <c r="D4" s="16">
        <v>1</v>
      </c>
      <c r="E4" s="18">
        <v>100</v>
      </c>
      <c r="F4" s="5">
        <v>2</v>
      </c>
      <c r="G4" s="102"/>
      <c r="H4" s="68">
        <f t="shared" ref="H4:H15" si="0">ROUND(G4*F4*E4,2)</f>
        <v>0</v>
      </c>
      <c r="I4" t="str">
        <f t="shared" ref="I4:I53" si="1">IF(G4&gt;C4,"SUPERA IMPORT SORTIDA","")</f>
        <v/>
      </c>
    </row>
    <row r="5" spans="2:9" x14ac:dyDescent="0.25">
      <c r="B5" s="15" t="s">
        <v>7</v>
      </c>
      <c r="C5" s="5">
        <v>7.36</v>
      </c>
      <c r="D5" s="16">
        <v>1</v>
      </c>
      <c r="E5" s="18">
        <v>20</v>
      </c>
      <c r="F5" s="5">
        <v>2</v>
      </c>
      <c r="G5" s="102"/>
      <c r="H5" s="68">
        <f t="shared" si="0"/>
        <v>0</v>
      </c>
      <c r="I5" t="str">
        <f t="shared" si="1"/>
        <v/>
      </c>
    </row>
    <row r="6" spans="2:9" ht="15.75" thickBot="1" x14ac:dyDescent="0.3">
      <c r="B6" s="59"/>
      <c r="C6" s="19"/>
      <c r="D6" s="20"/>
      <c r="E6" s="20"/>
      <c r="F6" s="2"/>
      <c r="G6" s="103"/>
      <c r="H6" s="71"/>
    </row>
    <row r="7" spans="2:9" ht="15.75" thickBot="1" x14ac:dyDescent="0.3">
      <c r="B7" s="60" t="s">
        <v>8</v>
      </c>
      <c r="C7" s="19"/>
      <c r="D7" s="21"/>
      <c r="E7" s="21"/>
      <c r="F7" s="2"/>
      <c r="G7" s="104"/>
      <c r="H7" s="82"/>
    </row>
    <row r="8" spans="2:9" x14ac:dyDescent="0.25">
      <c r="B8" s="45" t="s">
        <v>9</v>
      </c>
      <c r="C8" s="5">
        <v>4.79</v>
      </c>
      <c r="D8" s="16" t="s">
        <v>10</v>
      </c>
      <c r="E8" s="18">
        <v>5</v>
      </c>
      <c r="F8" s="5">
        <v>2</v>
      </c>
      <c r="G8" s="105"/>
      <c r="H8" s="68">
        <f t="shared" si="0"/>
        <v>0</v>
      </c>
      <c r="I8" t="str">
        <f t="shared" si="1"/>
        <v/>
      </c>
    </row>
    <row r="9" spans="2:9" x14ac:dyDescent="0.25">
      <c r="B9" s="22" t="s">
        <v>9</v>
      </c>
      <c r="C9" s="5">
        <v>3.21</v>
      </c>
      <c r="D9" s="23" t="s">
        <v>11</v>
      </c>
      <c r="E9" s="17">
        <v>20</v>
      </c>
      <c r="F9" s="5">
        <v>2</v>
      </c>
      <c r="G9" s="102"/>
      <c r="H9" s="68">
        <f t="shared" si="0"/>
        <v>0</v>
      </c>
      <c r="I9" t="str">
        <f t="shared" si="1"/>
        <v/>
      </c>
    </row>
    <row r="10" spans="2:9" x14ac:dyDescent="0.25">
      <c r="B10" s="22" t="s">
        <v>12</v>
      </c>
      <c r="C10" s="5">
        <v>5.84</v>
      </c>
      <c r="D10" s="16" t="s">
        <v>10</v>
      </c>
      <c r="E10" s="18">
        <v>5</v>
      </c>
      <c r="F10" s="5">
        <v>2</v>
      </c>
      <c r="G10" s="102"/>
      <c r="H10" s="68">
        <f t="shared" si="0"/>
        <v>0</v>
      </c>
      <c r="I10" t="str">
        <f t="shared" si="1"/>
        <v/>
      </c>
    </row>
    <row r="11" spans="2:9" x14ac:dyDescent="0.25">
      <c r="B11" s="22" t="s">
        <v>12</v>
      </c>
      <c r="C11" s="5">
        <v>3.72</v>
      </c>
      <c r="D11" s="23" t="s">
        <v>11</v>
      </c>
      <c r="E11" s="17">
        <v>20</v>
      </c>
      <c r="F11" s="5">
        <v>2</v>
      </c>
      <c r="G11" s="102"/>
      <c r="H11" s="68">
        <f t="shared" si="0"/>
        <v>0</v>
      </c>
      <c r="I11" t="str">
        <f t="shared" si="1"/>
        <v/>
      </c>
    </row>
    <row r="12" spans="2:9" x14ac:dyDescent="0.25">
      <c r="B12" s="22" t="s">
        <v>13</v>
      </c>
      <c r="C12" s="5">
        <v>6.97</v>
      </c>
      <c r="D12" s="16" t="s">
        <v>10</v>
      </c>
      <c r="E12" s="18">
        <v>5</v>
      </c>
      <c r="F12" s="5">
        <v>2</v>
      </c>
      <c r="G12" s="102"/>
      <c r="H12" s="68">
        <f t="shared" si="0"/>
        <v>0</v>
      </c>
      <c r="I12" t="str">
        <f t="shared" si="1"/>
        <v/>
      </c>
    </row>
    <row r="13" spans="2:9" x14ac:dyDescent="0.25">
      <c r="B13" s="22" t="s">
        <v>13</v>
      </c>
      <c r="C13" s="5">
        <v>4.59</v>
      </c>
      <c r="D13" s="23" t="s">
        <v>11</v>
      </c>
      <c r="E13" s="17">
        <v>20</v>
      </c>
      <c r="F13" s="5">
        <v>2</v>
      </c>
      <c r="G13" s="102"/>
      <c r="H13" s="68">
        <f t="shared" si="0"/>
        <v>0</v>
      </c>
      <c r="I13" t="str">
        <f t="shared" si="1"/>
        <v/>
      </c>
    </row>
    <row r="14" spans="2:9" x14ac:dyDescent="0.25">
      <c r="B14" s="24" t="s">
        <v>14</v>
      </c>
      <c r="C14" s="5">
        <v>2.58</v>
      </c>
      <c r="D14" s="16" t="s">
        <v>15</v>
      </c>
      <c r="E14" s="18">
        <v>50</v>
      </c>
      <c r="F14" s="5">
        <v>2</v>
      </c>
      <c r="G14" s="102"/>
      <c r="H14" s="68">
        <f t="shared" si="0"/>
        <v>0</v>
      </c>
      <c r="I14" t="str">
        <f t="shared" si="1"/>
        <v/>
      </c>
    </row>
    <row r="15" spans="2:9" x14ac:dyDescent="0.25">
      <c r="B15" s="24" t="s">
        <v>14</v>
      </c>
      <c r="C15" s="5">
        <v>1.95</v>
      </c>
      <c r="D15" s="25" t="s">
        <v>16</v>
      </c>
      <c r="E15" s="17">
        <v>200</v>
      </c>
      <c r="F15" s="5">
        <v>2</v>
      </c>
      <c r="G15" s="102"/>
      <c r="H15" s="68">
        <f t="shared" si="0"/>
        <v>0</v>
      </c>
      <c r="I15" t="str">
        <f t="shared" si="1"/>
        <v/>
      </c>
    </row>
    <row r="16" spans="2:9" ht="15.75" thickBot="1" x14ac:dyDescent="0.3">
      <c r="B16" s="61"/>
      <c r="C16" s="26"/>
      <c r="D16" s="21"/>
      <c r="E16" s="21"/>
      <c r="F16" s="2"/>
      <c r="G16" s="103"/>
      <c r="H16" s="69"/>
    </row>
    <row r="17" spans="2:9" ht="15.75" thickBot="1" x14ac:dyDescent="0.3">
      <c r="B17" s="60" t="s">
        <v>17</v>
      </c>
      <c r="C17" s="27"/>
      <c r="D17" s="21"/>
      <c r="E17" s="21"/>
      <c r="F17" s="2"/>
      <c r="G17" s="103"/>
      <c r="H17" s="69"/>
    </row>
    <row r="18" spans="2:9" x14ac:dyDescent="0.25">
      <c r="B18" s="43" t="s">
        <v>18</v>
      </c>
      <c r="C18" s="5">
        <v>59.52</v>
      </c>
      <c r="D18" s="16" t="s">
        <v>19</v>
      </c>
      <c r="E18" s="18">
        <v>5</v>
      </c>
      <c r="F18" s="5">
        <v>10</v>
      </c>
      <c r="G18" s="102"/>
      <c r="H18" s="70">
        <f>ROUND(G18*F18*E18,2)</f>
        <v>0</v>
      </c>
      <c r="I18" t="str">
        <f t="shared" si="1"/>
        <v/>
      </c>
    </row>
    <row r="19" spans="2:9" x14ac:dyDescent="0.25">
      <c r="B19" s="15" t="s">
        <v>18</v>
      </c>
      <c r="C19" s="5">
        <v>32.92</v>
      </c>
      <c r="D19" s="23" t="s">
        <v>20</v>
      </c>
      <c r="E19" s="17">
        <v>160</v>
      </c>
      <c r="F19" s="5">
        <v>10</v>
      </c>
      <c r="G19" s="102"/>
      <c r="H19" s="70">
        <f t="shared" ref="H19:H28" si="2">ROUND(G19*F19*E19,2)</f>
        <v>0</v>
      </c>
      <c r="I19" t="str">
        <f t="shared" si="1"/>
        <v/>
      </c>
    </row>
    <row r="20" spans="2:9" x14ac:dyDescent="0.25">
      <c r="B20" s="15" t="s">
        <v>21</v>
      </c>
      <c r="C20" s="5">
        <v>65.28</v>
      </c>
      <c r="D20" s="16" t="s">
        <v>19</v>
      </c>
      <c r="E20" s="18">
        <v>10</v>
      </c>
      <c r="F20" s="5">
        <v>10</v>
      </c>
      <c r="G20" s="102"/>
      <c r="H20" s="70">
        <f t="shared" si="2"/>
        <v>0</v>
      </c>
      <c r="I20" t="str">
        <f t="shared" si="1"/>
        <v/>
      </c>
    </row>
    <row r="21" spans="2:9" x14ac:dyDescent="0.25">
      <c r="B21" s="15" t="s">
        <v>21</v>
      </c>
      <c r="C21" s="5">
        <v>36.26</v>
      </c>
      <c r="D21" s="23" t="s">
        <v>20</v>
      </c>
      <c r="E21" s="17">
        <v>381</v>
      </c>
      <c r="F21" s="5">
        <v>10</v>
      </c>
      <c r="G21" s="102"/>
      <c r="H21" s="70">
        <f t="shared" si="2"/>
        <v>0</v>
      </c>
      <c r="I21" t="str">
        <f t="shared" si="1"/>
        <v/>
      </c>
    </row>
    <row r="22" spans="2:9" x14ac:dyDescent="0.25">
      <c r="B22" s="30" t="s">
        <v>22</v>
      </c>
      <c r="C22" s="5">
        <v>78.33</v>
      </c>
      <c r="D22" s="16" t="s">
        <v>19</v>
      </c>
      <c r="E22" s="18">
        <v>5</v>
      </c>
      <c r="F22" s="5">
        <v>10</v>
      </c>
      <c r="G22" s="102"/>
      <c r="H22" s="70">
        <f t="shared" si="2"/>
        <v>0</v>
      </c>
      <c r="I22" t="str">
        <f t="shared" si="1"/>
        <v/>
      </c>
    </row>
    <row r="23" spans="2:9" x14ac:dyDescent="0.25">
      <c r="B23" s="31" t="s">
        <v>22</v>
      </c>
      <c r="C23" s="72">
        <v>43.7</v>
      </c>
      <c r="D23" s="23" t="s">
        <v>20</v>
      </c>
      <c r="E23" s="17">
        <v>94</v>
      </c>
      <c r="F23" s="5">
        <v>10</v>
      </c>
      <c r="G23" s="106"/>
      <c r="H23" s="70">
        <f t="shared" si="2"/>
        <v>0</v>
      </c>
      <c r="I23" t="str">
        <f t="shared" si="1"/>
        <v/>
      </c>
    </row>
    <row r="24" spans="2:9" x14ac:dyDescent="0.25">
      <c r="B24" s="62"/>
      <c r="E24" s="32"/>
      <c r="F24" s="33"/>
      <c r="G24" s="107"/>
      <c r="H24" s="81"/>
    </row>
    <row r="25" spans="2:9" x14ac:dyDescent="0.25">
      <c r="B25" s="34" t="s">
        <v>23</v>
      </c>
      <c r="C25" s="72">
        <v>28.9</v>
      </c>
      <c r="D25" s="16" t="s">
        <v>10</v>
      </c>
      <c r="E25" s="18">
        <v>6</v>
      </c>
      <c r="F25" s="5">
        <v>6</v>
      </c>
      <c r="G25" s="108"/>
      <c r="H25" s="70">
        <f t="shared" si="2"/>
        <v>0</v>
      </c>
      <c r="I25" t="str">
        <f t="shared" si="1"/>
        <v/>
      </c>
    </row>
    <row r="26" spans="2:9" x14ac:dyDescent="0.25">
      <c r="B26" s="34" t="s">
        <v>23</v>
      </c>
      <c r="C26" s="5">
        <v>17.86</v>
      </c>
      <c r="D26" s="23" t="s">
        <v>11</v>
      </c>
      <c r="E26" s="17">
        <v>470</v>
      </c>
      <c r="F26" s="5">
        <v>6</v>
      </c>
      <c r="G26" s="102"/>
      <c r="H26" s="70">
        <f t="shared" si="2"/>
        <v>0</v>
      </c>
      <c r="I26" t="str">
        <f t="shared" si="1"/>
        <v/>
      </c>
    </row>
    <row r="27" spans="2:9" x14ac:dyDescent="0.25">
      <c r="B27" s="34" t="s">
        <v>24</v>
      </c>
      <c r="C27" s="5">
        <v>44.51</v>
      </c>
      <c r="D27" s="16" t="s">
        <v>10</v>
      </c>
      <c r="E27" s="18">
        <v>6</v>
      </c>
      <c r="F27" s="5">
        <v>6</v>
      </c>
      <c r="G27" s="102"/>
      <c r="H27" s="70">
        <f t="shared" si="2"/>
        <v>0</v>
      </c>
      <c r="I27" t="str">
        <f t="shared" si="1"/>
        <v/>
      </c>
    </row>
    <row r="28" spans="2:9" x14ac:dyDescent="0.25">
      <c r="B28" s="34" t="s">
        <v>25</v>
      </c>
      <c r="C28" s="29">
        <v>25.81</v>
      </c>
      <c r="D28" s="23" t="s">
        <v>11</v>
      </c>
      <c r="E28" s="17">
        <v>74</v>
      </c>
      <c r="F28" s="5">
        <v>6</v>
      </c>
      <c r="G28" s="102"/>
      <c r="H28" s="70">
        <f t="shared" si="2"/>
        <v>0</v>
      </c>
      <c r="I28" t="str">
        <f t="shared" si="1"/>
        <v/>
      </c>
    </row>
    <row r="29" spans="2:9" ht="15.75" thickBot="1" x14ac:dyDescent="0.3">
      <c r="B29" s="63"/>
      <c r="C29" s="35"/>
      <c r="D29" s="36"/>
      <c r="E29" s="36"/>
      <c r="F29" s="33"/>
      <c r="G29" s="109"/>
      <c r="H29" s="69"/>
    </row>
    <row r="30" spans="2:9" ht="15.75" thickBot="1" x14ac:dyDescent="0.3">
      <c r="B30" s="60" t="s">
        <v>26</v>
      </c>
      <c r="C30" s="37"/>
      <c r="D30" s="38"/>
      <c r="E30" s="38"/>
      <c r="F30" s="2"/>
      <c r="G30" s="104"/>
      <c r="H30" s="69"/>
    </row>
    <row r="31" spans="2:9" x14ac:dyDescent="0.25">
      <c r="B31" s="43" t="s">
        <v>27</v>
      </c>
      <c r="C31" s="28">
        <v>1.24</v>
      </c>
      <c r="D31" s="16" t="s">
        <v>15</v>
      </c>
      <c r="E31" s="18">
        <v>500</v>
      </c>
      <c r="F31" s="5">
        <v>2</v>
      </c>
      <c r="G31" s="105"/>
      <c r="H31" s="70">
        <f>ROUND(G31*F31*E31,2)</f>
        <v>0</v>
      </c>
      <c r="I31" t="str">
        <f t="shared" si="1"/>
        <v/>
      </c>
    </row>
    <row r="32" spans="2:9" x14ac:dyDescent="0.25">
      <c r="B32" s="15" t="s">
        <v>27</v>
      </c>
      <c r="C32" s="5">
        <v>0.54</v>
      </c>
      <c r="D32" s="25" t="s">
        <v>16</v>
      </c>
      <c r="E32" s="17">
        <v>10000</v>
      </c>
      <c r="F32" s="5">
        <v>2</v>
      </c>
      <c r="G32" s="102"/>
      <c r="H32" s="70">
        <f t="shared" ref="H32:H73" si="3">ROUND(G32*F32*E32,2)</f>
        <v>0</v>
      </c>
      <c r="I32" t="str">
        <f t="shared" si="1"/>
        <v/>
      </c>
    </row>
    <row r="33" spans="2:9" x14ac:dyDescent="0.25">
      <c r="B33" s="15" t="s">
        <v>28</v>
      </c>
      <c r="C33" s="72">
        <v>1.5</v>
      </c>
      <c r="D33" s="16" t="s">
        <v>15</v>
      </c>
      <c r="E33" s="18">
        <v>100</v>
      </c>
      <c r="F33" s="5">
        <v>2</v>
      </c>
      <c r="G33" s="106"/>
      <c r="H33" s="70">
        <f t="shared" si="3"/>
        <v>0</v>
      </c>
      <c r="I33" t="str">
        <f t="shared" si="1"/>
        <v/>
      </c>
    </row>
    <row r="34" spans="2:9" x14ac:dyDescent="0.25">
      <c r="B34" s="15" t="s">
        <v>28</v>
      </c>
      <c r="C34" s="5">
        <v>0.74</v>
      </c>
      <c r="D34" s="25" t="s">
        <v>16</v>
      </c>
      <c r="E34" s="17">
        <v>1000</v>
      </c>
      <c r="F34" s="5">
        <v>2</v>
      </c>
      <c r="G34" s="102"/>
      <c r="H34" s="70">
        <f t="shared" si="3"/>
        <v>0</v>
      </c>
      <c r="I34" t="str">
        <f t="shared" si="1"/>
        <v/>
      </c>
    </row>
    <row r="35" spans="2:9" x14ac:dyDescent="0.25">
      <c r="B35" s="63"/>
      <c r="C35" s="5"/>
      <c r="D35" s="39"/>
      <c r="E35" s="2"/>
      <c r="F35" s="2"/>
      <c r="G35" s="103"/>
      <c r="H35" s="70"/>
    </row>
    <row r="36" spans="2:9" x14ac:dyDescent="0.25">
      <c r="B36" s="22" t="s">
        <v>29</v>
      </c>
      <c r="C36" s="5">
        <v>3.63</v>
      </c>
      <c r="D36" s="16" t="s">
        <v>10</v>
      </c>
      <c r="E36" s="18">
        <v>10</v>
      </c>
      <c r="F36" s="5">
        <v>2</v>
      </c>
      <c r="G36" s="102"/>
      <c r="H36" s="70">
        <f t="shared" si="3"/>
        <v>0</v>
      </c>
      <c r="I36" t="str">
        <f t="shared" si="1"/>
        <v/>
      </c>
    </row>
    <row r="37" spans="2:9" x14ac:dyDescent="0.25">
      <c r="B37" s="22" t="s">
        <v>29</v>
      </c>
      <c r="C37" s="72">
        <v>2</v>
      </c>
      <c r="D37" s="23" t="s">
        <v>11</v>
      </c>
      <c r="E37" s="17">
        <v>2432</v>
      </c>
      <c r="F37" s="5">
        <v>2</v>
      </c>
      <c r="G37" s="106"/>
      <c r="H37" s="70">
        <f t="shared" si="3"/>
        <v>0</v>
      </c>
      <c r="I37" t="str">
        <f t="shared" si="1"/>
        <v/>
      </c>
    </row>
    <row r="38" spans="2:9" x14ac:dyDescent="0.25">
      <c r="B38" s="22" t="s">
        <v>30</v>
      </c>
      <c r="C38" s="5">
        <v>4.03</v>
      </c>
      <c r="D38" s="16" t="s">
        <v>10</v>
      </c>
      <c r="E38" s="18">
        <v>10</v>
      </c>
      <c r="F38" s="5">
        <v>2</v>
      </c>
      <c r="G38" s="102"/>
      <c r="H38" s="70">
        <f t="shared" si="3"/>
        <v>0</v>
      </c>
      <c r="I38" t="str">
        <f t="shared" si="1"/>
        <v/>
      </c>
    </row>
    <row r="39" spans="2:9" x14ac:dyDescent="0.25">
      <c r="B39" s="22" t="s">
        <v>30</v>
      </c>
      <c r="C39" s="5">
        <v>2.31</v>
      </c>
      <c r="D39" s="23" t="s">
        <v>11</v>
      </c>
      <c r="E39" s="17">
        <v>672</v>
      </c>
      <c r="F39" s="5">
        <v>2</v>
      </c>
      <c r="G39" s="102"/>
      <c r="H39" s="70">
        <f t="shared" si="3"/>
        <v>0</v>
      </c>
      <c r="I39" t="str">
        <f t="shared" si="1"/>
        <v/>
      </c>
    </row>
    <row r="40" spans="2:9" x14ac:dyDescent="0.25">
      <c r="B40" s="22" t="s">
        <v>31</v>
      </c>
      <c r="C40" s="5">
        <v>4.84</v>
      </c>
      <c r="D40" s="16" t="s">
        <v>10</v>
      </c>
      <c r="E40" s="18">
        <v>10</v>
      </c>
      <c r="F40" s="5">
        <v>2</v>
      </c>
      <c r="G40" s="102"/>
      <c r="H40" s="70">
        <f t="shared" si="3"/>
        <v>0</v>
      </c>
      <c r="I40" t="str">
        <f t="shared" si="1"/>
        <v/>
      </c>
    </row>
    <row r="41" spans="2:9" x14ac:dyDescent="0.25">
      <c r="B41" s="22" t="s">
        <v>31</v>
      </c>
      <c r="C41" s="29">
        <v>2.65</v>
      </c>
      <c r="D41" s="23" t="s">
        <v>11</v>
      </c>
      <c r="E41" s="17">
        <v>210</v>
      </c>
      <c r="F41" s="5">
        <v>2</v>
      </c>
      <c r="G41" s="102"/>
      <c r="H41" s="70">
        <f t="shared" si="3"/>
        <v>0</v>
      </c>
      <c r="I41" t="str">
        <f t="shared" si="1"/>
        <v/>
      </c>
    </row>
    <row r="42" spans="2:9" x14ac:dyDescent="0.25">
      <c r="B42" s="64"/>
      <c r="C42" s="40"/>
      <c r="D42" s="39"/>
      <c r="E42" s="36"/>
      <c r="F42" s="2"/>
      <c r="G42" s="110"/>
      <c r="H42" s="70"/>
    </row>
    <row r="43" spans="2:9" x14ac:dyDescent="0.25">
      <c r="B43" s="22" t="s">
        <v>32</v>
      </c>
      <c r="C43" s="28">
        <v>4.29</v>
      </c>
      <c r="D43" s="16" t="s">
        <v>10</v>
      </c>
      <c r="E43" s="18">
        <v>5</v>
      </c>
      <c r="F43" s="5">
        <v>2</v>
      </c>
      <c r="G43" s="105"/>
      <c r="H43" s="70">
        <f t="shared" si="3"/>
        <v>0</v>
      </c>
      <c r="I43" t="str">
        <f t="shared" si="1"/>
        <v/>
      </c>
    </row>
    <row r="44" spans="2:9" x14ac:dyDescent="0.25">
      <c r="B44" s="22" t="s">
        <v>32</v>
      </c>
      <c r="C44" s="5">
        <v>2.3199999999999998</v>
      </c>
      <c r="D44" s="23" t="s">
        <v>11</v>
      </c>
      <c r="E44" s="17">
        <v>20</v>
      </c>
      <c r="F44" s="5">
        <v>2</v>
      </c>
      <c r="G44" s="102"/>
      <c r="H44" s="70">
        <f t="shared" si="3"/>
        <v>0</v>
      </c>
      <c r="I44" t="str">
        <f t="shared" si="1"/>
        <v/>
      </c>
    </row>
    <row r="45" spans="2:9" x14ac:dyDescent="0.25">
      <c r="B45" s="15" t="s">
        <v>33</v>
      </c>
      <c r="C45" s="5">
        <v>4.91</v>
      </c>
      <c r="D45" s="16" t="s">
        <v>10</v>
      </c>
      <c r="E45" s="18">
        <v>5</v>
      </c>
      <c r="F45" s="5">
        <v>2</v>
      </c>
      <c r="G45" s="102"/>
      <c r="H45" s="70">
        <f t="shared" si="3"/>
        <v>0</v>
      </c>
      <c r="I45" t="str">
        <f t="shared" si="1"/>
        <v/>
      </c>
    </row>
    <row r="46" spans="2:9" x14ac:dyDescent="0.25">
      <c r="B46" s="22" t="s">
        <v>33</v>
      </c>
      <c r="C46" s="5">
        <v>2.66</v>
      </c>
      <c r="D46" s="23" t="s">
        <v>11</v>
      </c>
      <c r="E46" s="17">
        <v>20</v>
      </c>
      <c r="F46" s="5">
        <v>2</v>
      </c>
      <c r="G46" s="102"/>
      <c r="H46" s="70">
        <f t="shared" si="3"/>
        <v>0</v>
      </c>
      <c r="I46" t="str">
        <f t="shared" si="1"/>
        <v/>
      </c>
    </row>
    <row r="47" spans="2:9" x14ac:dyDescent="0.25">
      <c r="B47" s="22" t="s">
        <v>34</v>
      </c>
      <c r="C47" s="5">
        <v>5.53</v>
      </c>
      <c r="D47" s="16" t="s">
        <v>10</v>
      </c>
      <c r="E47" s="18">
        <v>5</v>
      </c>
      <c r="F47" s="5">
        <v>2</v>
      </c>
      <c r="G47" s="102"/>
      <c r="H47" s="70">
        <f t="shared" si="3"/>
        <v>0</v>
      </c>
      <c r="I47" t="str">
        <f t="shared" si="1"/>
        <v/>
      </c>
    </row>
    <row r="48" spans="2:9" x14ac:dyDescent="0.25">
      <c r="B48" s="22" t="s">
        <v>34</v>
      </c>
      <c r="C48" s="29">
        <v>2.85</v>
      </c>
      <c r="D48" s="23" t="s">
        <v>11</v>
      </c>
      <c r="E48" s="17">
        <v>20</v>
      </c>
      <c r="F48" s="5">
        <v>2</v>
      </c>
      <c r="G48" s="102"/>
      <c r="H48" s="70">
        <f t="shared" si="3"/>
        <v>0</v>
      </c>
      <c r="I48" t="str">
        <f t="shared" si="1"/>
        <v/>
      </c>
    </row>
    <row r="49" spans="2:9" x14ac:dyDescent="0.25">
      <c r="B49" s="64"/>
      <c r="C49" s="40"/>
      <c r="D49" s="39"/>
      <c r="E49" s="2"/>
      <c r="F49" s="2"/>
      <c r="G49" s="110"/>
      <c r="H49" s="70"/>
    </row>
    <row r="50" spans="2:9" x14ac:dyDescent="0.25">
      <c r="B50" s="15" t="s">
        <v>62</v>
      </c>
      <c r="C50" s="28">
        <v>1.35</v>
      </c>
      <c r="D50" s="18" t="s">
        <v>15</v>
      </c>
      <c r="E50" s="18">
        <v>200</v>
      </c>
      <c r="F50" s="5">
        <v>2</v>
      </c>
      <c r="G50" s="105"/>
      <c r="H50" s="70">
        <f t="shared" si="3"/>
        <v>0</v>
      </c>
      <c r="I50" t="str">
        <f t="shared" si="1"/>
        <v/>
      </c>
    </row>
    <row r="51" spans="2:9" x14ac:dyDescent="0.25">
      <c r="B51" s="15" t="s">
        <v>62</v>
      </c>
      <c r="C51" s="5">
        <v>0.61</v>
      </c>
      <c r="D51" s="17" t="s">
        <v>16</v>
      </c>
      <c r="E51" s="17">
        <v>1000</v>
      </c>
      <c r="F51" s="5">
        <v>2</v>
      </c>
      <c r="G51" s="102"/>
      <c r="H51" s="70">
        <f t="shared" si="3"/>
        <v>0</v>
      </c>
      <c r="I51" t="str">
        <f t="shared" si="1"/>
        <v/>
      </c>
    </row>
    <row r="52" spans="2:9" x14ac:dyDescent="0.25">
      <c r="B52" s="15" t="s">
        <v>35</v>
      </c>
      <c r="C52" s="5">
        <v>1.41</v>
      </c>
      <c r="D52" s="18" t="s">
        <v>15</v>
      </c>
      <c r="E52" s="18">
        <v>300</v>
      </c>
      <c r="F52" s="5">
        <v>2</v>
      </c>
      <c r="G52" s="102"/>
      <c r="H52" s="70">
        <f t="shared" si="3"/>
        <v>0</v>
      </c>
      <c r="I52" t="str">
        <f t="shared" si="1"/>
        <v/>
      </c>
    </row>
    <row r="53" spans="2:9" x14ac:dyDescent="0.25">
      <c r="B53" s="22" t="s">
        <v>35</v>
      </c>
      <c r="C53" s="29">
        <v>0.75</v>
      </c>
      <c r="D53" s="25" t="s">
        <v>16</v>
      </c>
      <c r="E53" s="17">
        <v>3000</v>
      </c>
      <c r="F53" s="5">
        <v>2</v>
      </c>
      <c r="G53" s="102"/>
      <c r="H53" s="70">
        <f t="shared" si="3"/>
        <v>0</v>
      </c>
      <c r="I53" t="str">
        <f t="shared" si="1"/>
        <v/>
      </c>
    </row>
    <row r="54" spans="2:9" ht="15.75" thickBot="1" x14ac:dyDescent="0.3">
      <c r="B54" s="65"/>
      <c r="C54" s="35"/>
      <c r="D54" s="41"/>
      <c r="E54" s="20"/>
      <c r="F54" s="3"/>
      <c r="G54" s="103"/>
      <c r="H54" s="79"/>
    </row>
    <row r="55" spans="2:9" ht="15.75" thickBot="1" x14ac:dyDescent="0.3">
      <c r="B55" s="66" t="s">
        <v>36</v>
      </c>
      <c r="C55" s="37"/>
      <c r="D55" s="20"/>
      <c r="E55" s="20"/>
      <c r="F55" s="2"/>
      <c r="G55" s="104"/>
      <c r="H55" s="80"/>
    </row>
    <row r="56" spans="2:9" x14ac:dyDescent="0.25">
      <c r="B56" s="46" t="s">
        <v>37</v>
      </c>
      <c r="C56" s="28">
        <v>50.89</v>
      </c>
      <c r="D56" s="16" t="s">
        <v>19</v>
      </c>
      <c r="E56" s="18">
        <v>3</v>
      </c>
      <c r="F56" s="5">
        <v>2</v>
      </c>
      <c r="G56" s="105"/>
      <c r="H56" s="78">
        <f t="shared" si="3"/>
        <v>0</v>
      </c>
      <c r="I56" t="str">
        <f>IF(G56&gt;C56,"SUPERA IMPORT SORTIDA","")</f>
        <v/>
      </c>
    </row>
    <row r="57" spans="2:9" x14ac:dyDescent="0.25">
      <c r="B57" s="4" t="s">
        <v>37</v>
      </c>
      <c r="C57" s="5">
        <v>35.520000000000003</v>
      </c>
      <c r="D57" s="23" t="s">
        <v>20</v>
      </c>
      <c r="E57" s="17">
        <v>59</v>
      </c>
      <c r="F57" s="5">
        <v>2</v>
      </c>
      <c r="G57" s="102"/>
      <c r="H57" s="70">
        <f t="shared" si="3"/>
        <v>0</v>
      </c>
      <c r="I57" t="str">
        <f t="shared" ref="I57:I73" si="4">IF(G57&gt;C57,"SUPERA IMPORT SORTIDA","")</f>
        <v/>
      </c>
    </row>
    <row r="58" spans="2:9" x14ac:dyDescent="0.25">
      <c r="B58" s="4" t="s">
        <v>38</v>
      </c>
      <c r="C58" s="5">
        <v>17.28</v>
      </c>
      <c r="D58" s="16" t="s">
        <v>19</v>
      </c>
      <c r="E58" s="18">
        <v>3</v>
      </c>
      <c r="F58" s="5">
        <v>2</v>
      </c>
      <c r="G58" s="102"/>
      <c r="H58" s="70">
        <f t="shared" si="3"/>
        <v>0</v>
      </c>
      <c r="I58" t="str">
        <f t="shared" si="4"/>
        <v/>
      </c>
    </row>
    <row r="59" spans="2:9" x14ac:dyDescent="0.25">
      <c r="B59" s="4" t="s">
        <v>38</v>
      </c>
      <c r="C59" s="5">
        <v>11.01</v>
      </c>
      <c r="D59" s="23" t="s">
        <v>20</v>
      </c>
      <c r="E59" s="17">
        <v>150</v>
      </c>
      <c r="F59" s="5">
        <v>2</v>
      </c>
      <c r="G59" s="102"/>
      <c r="H59" s="70">
        <f t="shared" si="3"/>
        <v>0</v>
      </c>
      <c r="I59" t="str">
        <f t="shared" si="4"/>
        <v/>
      </c>
    </row>
    <row r="60" spans="2:9" x14ac:dyDescent="0.25">
      <c r="B60" s="4" t="s">
        <v>39</v>
      </c>
      <c r="C60" s="5">
        <v>11.43</v>
      </c>
      <c r="D60" s="16" t="s">
        <v>19</v>
      </c>
      <c r="E60" s="18">
        <v>3</v>
      </c>
      <c r="F60" s="5">
        <v>2</v>
      </c>
      <c r="G60" s="102"/>
      <c r="H60" s="70">
        <f t="shared" si="3"/>
        <v>0</v>
      </c>
      <c r="I60" t="str">
        <f t="shared" si="4"/>
        <v/>
      </c>
    </row>
    <row r="61" spans="2:9" x14ac:dyDescent="0.25">
      <c r="B61" s="4" t="s">
        <v>39</v>
      </c>
      <c r="C61" s="73">
        <v>9.4</v>
      </c>
      <c r="D61" s="23" t="s">
        <v>20</v>
      </c>
      <c r="E61" s="17">
        <v>400</v>
      </c>
      <c r="F61" s="5">
        <v>2</v>
      </c>
      <c r="G61" s="106"/>
      <c r="H61" s="70">
        <f t="shared" si="3"/>
        <v>0</v>
      </c>
      <c r="I61" t="str">
        <f t="shared" si="4"/>
        <v/>
      </c>
    </row>
    <row r="62" spans="2:9" x14ac:dyDescent="0.25">
      <c r="B62" s="63"/>
      <c r="C62" s="40"/>
      <c r="D62" s="36"/>
      <c r="E62" s="20"/>
      <c r="F62" s="2"/>
      <c r="G62" s="111"/>
      <c r="H62" s="81"/>
    </row>
    <row r="63" spans="2:9" x14ac:dyDescent="0.25">
      <c r="B63" s="4" t="s">
        <v>40</v>
      </c>
      <c r="C63" s="28">
        <v>81.680000000000007</v>
      </c>
      <c r="D63" s="16" t="s">
        <v>19</v>
      </c>
      <c r="E63" s="18">
        <v>6</v>
      </c>
      <c r="F63" s="5">
        <v>2</v>
      </c>
      <c r="G63" s="105"/>
      <c r="H63" s="70">
        <f t="shared" si="3"/>
        <v>0</v>
      </c>
      <c r="I63" t="str">
        <f t="shared" si="4"/>
        <v/>
      </c>
    </row>
    <row r="64" spans="2:9" x14ac:dyDescent="0.25">
      <c r="B64" s="4" t="s">
        <v>40</v>
      </c>
      <c r="C64" s="5">
        <v>44.41</v>
      </c>
      <c r="D64" s="23" t="s">
        <v>20</v>
      </c>
      <c r="E64" s="17">
        <v>12</v>
      </c>
      <c r="F64" s="5">
        <v>2</v>
      </c>
      <c r="G64" s="102"/>
      <c r="H64" s="70">
        <f t="shared" si="3"/>
        <v>0</v>
      </c>
      <c r="I64" t="str">
        <f t="shared" si="4"/>
        <v/>
      </c>
    </row>
    <row r="65" spans="2:9" x14ac:dyDescent="0.25">
      <c r="B65" s="4" t="s">
        <v>41</v>
      </c>
      <c r="C65" s="5">
        <v>40.19</v>
      </c>
      <c r="D65" s="16" t="s">
        <v>19</v>
      </c>
      <c r="E65" s="18">
        <v>6</v>
      </c>
      <c r="F65" s="5">
        <v>2</v>
      </c>
      <c r="G65" s="102"/>
      <c r="H65" s="70">
        <f t="shared" si="3"/>
        <v>0</v>
      </c>
      <c r="I65" t="str">
        <f t="shared" si="4"/>
        <v/>
      </c>
    </row>
    <row r="66" spans="2:9" x14ac:dyDescent="0.25">
      <c r="B66" s="4" t="s">
        <v>41</v>
      </c>
      <c r="C66" s="29">
        <v>22.19</v>
      </c>
      <c r="D66" s="23" t="s">
        <v>20</v>
      </c>
      <c r="E66" s="17">
        <v>40</v>
      </c>
      <c r="F66" s="5">
        <v>2</v>
      </c>
      <c r="G66" s="112"/>
      <c r="H66" s="70">
        <f t="shared" si="3"/>
        <v>0</v>
      </c>
      <c r="I66" t="str">
        <f t="shared" si="4"/>
        <v/>
      </c>
    </row>
    <row r="67" spans="2:9" x14ac:dyDescent="0.25">
      <c r="B67" s="4" t="s">
        <v>42</v>
      </c>
      <c r="C67" s="5">
        <v>28.19</v>
      </c>
      <c r="D67" s="16" t="s">
        <v>19</v>
      </c>
      <c r="E67" s="18">
        <v>10</v>
      </c>
      <c r="F67" s="5">
        <v>2</v>
      </c>
      <c r="G67" s="102"/>
      <c r="H67" s="70">
        <f t="shared" si="3"/>
        <v>0</v>
      </c>
      <c r="I67" t="str">
        <f t="shared" si="4"/>
        <v/>
      </c>
    </row>
    <row r="68" spans="2:9" x14ac:dyDescent="0.25">
      <c r="B68" s="4" t="s">
        <v>42</v>
      </c>
      <c r="C68" s="5">
        <v>15.93</v>
      </c>
      <c r="D68" s="23" t="s">
        <v>20</v>
      </c>
      <c r="E68" s="17">
        <v>196</v>
      </c>
      <c r="F68" s="5">
        <v>2</v>
      </c>
      <c r="G68" s="102"/>
      <c r="H68" s="70">
        <f t="shared" si="3"/>
        <v>0</v>
      </c>
      <c r="I68" t="str">
        <f t="shared" si="4"/>
        <v/>
      </c>
    </row>
    <row r="69" spans="2:9" x14ac:dyDescent="0.25">
      <c r="B69" s="63"/>
      <c r="C69" s="40"/>
      <c r="D69" s="20"/>
      <c r="E69" s="20"/>
      <c r="F69" s="2"/>
      <c r="G69" s="111"/>
      <c r="H69" s="81"/>
    </row>
    <row r="70" spans="2:9" ht="25.5" x14ac:dyDescent="0.25">
      <c r="B70" s="6" t="s">
        <v>43</v>
      </c>
      <c r="C70" s="74">
        <v>15.3</v>
      </c>
      <c r="D70" s="16" t="s">
        <v>44</v>
      </c>
      <c r="E70" s="17">
        <v>5</v>
      </c>
      <c r="F70" s="5">
        <v>2</v>
      </c>
      <c r="G70" s="108"/>
      <c r="H70" s="70">
        <f t="shared" si="3"/>
        <v>0</v>
      </c>
      <c r="I70" t="str">
        <f t="shared" si="4"/>
        <v/>
      </c>
    </row>
    <row r="71" spans="2:9" ht="25.5" x14ac:dyDescent="0.25">
      <c r="B71" s="6" t="s">
        <v>43</v>
      </c>
      <c r="C71" s="5">
        <v>9.9499999999999993</v>
      </c>
      <c r="D71" s="23" t="s">
        <v>20</v>
      </c>
      <c r="E71" s="17">
        <v>50</v>
      </c>
      <c r="F71" s="5">
        <v>2</v>
      </c>
      <c r="G71" s="102"/>
      <c r="H71" s="70">
        <f t="shared" si="3"/>
        <v>0</v>
      </c>
      <c r="I71" t="str">
        <f t="shared" si="4"/>
        <v/>
      </c>
    </row>
    <row r="72" spans="2:9" ht="25.5" x14ac:dyDescent="0.25">
      <c r="B72" s="6" t="s">
        <v>45</v>
      </c>
      <c r="C72" s="5">
        <v>49.48</v>
      </c>
      <c r="D72" s="16" t="s">
        <v>44</v>
      </c>
      <c r="E72" s="17">
        <v>5</v>
      </c>
      <c r="F72" s="5">
        <v>2</v>
      </c>
      <c r="G72" s="102"/>
      <c r="H72" s="70">
        <f t="shared" si="3"/>
        <v>0</v>
      </c>
      <c r="I72" t="str">
        <f t="shared" si="4"/>
        <v/>
      </c>
    </row>
    <row r="73" spans="2:9" ht="25.5" x14ac:dyDescent="0.25">
      <c r="B73" s="6" t="s">
        <v>45</v>
      </c>
      <c r="C73" s="5">
        <v>22.04</v>
      </c>
      <c r="D73" s="23" t="s">
        <v>20</v>
      </c>
      <c r="E73" s="17">
        <v>50</v>
      </c>
      <c r="F73" s="5">
        <v>2</v>
      </c>
      <c r="G73" s="102"/>
      <c r="H73" s="70">
        <f t="shared" si="3"/>
        <v>0</v>
      </c>
      <c r="I73" t="str">
        <f t="shared" si="4"/>
        <v/>
      </c>
    </row>
    <row r="74" spans="2:9" ht="15.75" thickBot="1" x14ac:dyDescent="0.3">
      <c r="B74" s="67"/>
      <c r="C74" s="3"/>
      <c r="D74" s="36"/>
      <c r="E74" s="36"/>
      <c r="F74" s="2"/>
      <c r="G74" s="1"/>
      <c r="H74" s="56"/>
    </row>
    <row r="75" spans="2:9" x14ac:dyDescent="0.25">
      <c r="B75" s="47" t="s">
        <v>46</v>
      </c>
      <c r="C75" s="48"/>
      <c r="D75" s="113"/>
      <c r="E75" s="113"/>
      <c r="F75" s="113"/>
      <c r="G75" s="52"/>
      <c r="H75" s="75">
        <f>SUM(H3:H73)</f>
        <v>0</v>
      </c>
    </row>
    <row r="76" spans="2:9" x14ac:dyDescent="0.25">
      <c r="B76" s="49" t="s">
        <v>47</v>
      </c>
      <c r="C76" s="3"/>
      <c r="D76" s="114"/>
      <c r="E76" s="114"/>
      <c r="F76" s="114"/>
      <c r="G76" s="53"/>
      <c r="H76" s="77">
        <f>ROUND(H75*0.21,2)</f>
        <v>0</v>
      </c>
    </row>
    <row r="77" spans="2:9" ht="15.75" thickBot="1" x14ac:dyDescent="0.3">
      <c r="B77" s="50" t="s">
        <v>50</v>
      </c>
      <c r="C77" s="51"/>
      <c r="D77" s="115"/>
      <c r="E77" s="115"/>
      <c r="F77" s="115"/>
      <c r="G77" s="54"/>
      <c r="H77" s="76">
        <f>SUM(H75:H76)</f>
        <v>0</v>
      </c>
    </row>
    <row r="78" spans="2:9" x14ac:dyDescent="0.25">
      <c r="B78" s="2"/>
      <c r="C78" s="3"/>
      <c r="D78" s="36"/>
      <c r="E78" s="36"/>
      <c r="F78" s="2"/>
      <c r="G78" s="3"/>
    </row>
    <row r="79" spans="2:9" x14ac:dyDescent="0.25">
      <c r="B79" s="101" t="s">
        <v>60</v>
      </c>
      <c r="C79" s="101"/>
      <c r="D79" s="101"/>
      <c r="E79" s="101"/>
      <c r="F79" s="101"/>
      <c r="G79" s="101"/>
      <c r="H79" s="101" t="str">
        <f>IF(H75='Estudi costos'!B22,"CORRECTE","DIFERÈNCIES AMB ESTUDI DE COSTOS")</f>
        <v>CORRECTE</v>
      </c>
    </row>
  </sheetData>
  <sheetProtection algorithmName="SHA-512" hashValue="pT0h6UQdhaOPLbYdO5A73Cbt2SAC9AktIaag6o/aSc0pZX+ZbL7H4DmOWPPF+KedgsT8LroT1huiVrgzK1Vl6Q==" saltValue="B+vxy7Ww6o1K689z3Xcc5w==" spinCount="100000" sheet="1" objects="1" scenarios="1"/>
  <mergeCells count="3">
    <mergeCell ref="D75:F75"/>
    <mergeCell ref="D76:F76"/>
    <mergeCell ref="D77:F7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4"/>
  <sheetViews>
    <sheetView topLeftCell="A12" workbookViewId="0">
      <selection activeCell="B24" sqref="B24"/>
    </sheetView>
  </sheetViews>
  <sheetFormatPr defaultRowHeight="15" x14ac:dyDescent="0.25"/>
  <cols>
    <col min="1" max="1" width="46.85546875" bestFit="1" customWidth="1"/>
    <col min="2" max="2" width="42.85546875" customWidth="1"/>
  </cols>
  <sheetData>
    <row r="1" spans="1:2" x14ac:dyDescent="0.25">
      <c r="A1" s="83" t="s">
        <v>61</v>
      </c>
      <c r="B1" s="84"/>
    </row>
    <row r="2" spans="1:2" x14ac:dyDescent="0.25">
      <c r="A2" s="84"/>
      <c r="B2" s="84"/>
    </row>
    <row r="3" spans="1:2" x14ac:dyDescent="0.25">
      <c r="A3" s="84"/>
      <c r="B3" s="84"/>
    </row>
    <row r="4" spans="1:2" ht="15.75" thickBot="1" x14ac:dyDescent="0.3">
      <c r="A4" s="84"/>
      <c r="B4" s="84"/>
    </row>
    <row r="5" spans="1:2" ht="15.75" thickBot="1" x14ac:dyDescent="0.3">
      <c r="A5" s="85" t="s">
        <v>52</v>
      </c>
      <c r="B5" s="86" t="s">
        <v>53</v>
      </c>
    </row>
    <row r="6" spans="1:2" x14ac:dyDescent="0.25">
      <c r="A6" s="87"/>
      <c r="B6" s="88"/>
    </row>
    <row r="7" spans="1:2" x14ac:dyDescent="0.25">
      <c r="A7" s="89"/>
      <c r="B7" s="90"/>
    </row>
    <row r="8" spans="1:2" x14ac:dyDescent="0.25">
      <c r="A8" s="89"/>
      <c r="B8" s="90"/>
    </row>
    <row r="9" spans="1:2" x14ac:dyDescent="0.25">
      <c r="A9" s="89"/>
      <c r="B9" s="90"/>
    </row>
    <row r="10" spans="1:2" x14ac:dyDescent="0.25">
      <c r="A10" s="89"/>
      <c r="B10" s="90"/>
    </row>
    <row r="11" spans="1:2" x14ac:dyDescent="0.25">
      <c r="A11" s="89"/>
      <c r="B11" s="90"/>
    </row>
    <row r="12" spans="1:2" x14ac:dyDescent="0.25">
      <c r="A12" s="89" t="s">
        <v>54</v>
      </c>
      <c r="B12" s="90"/>
    </row>
    <row r="13" spans="1:2" x14ac:dyDescent="0.25">
      <c r="A13" s="89"/>
      <c r="B13" s="90"/>
    </row>
    <row r="14" spans="1:2" x14ac:dyDescent="0.25">
      <c r="A14" s="89"/>
      <c r="B14" s="90"/>
    </row>
    <row r="15" spans="1:2" x14ac:dyDescent="0.25">
      <c r="A15" s="91" t="s">
        <v>55</v>
      </c>
      <c r="B15" s="92" t="s">
        <v>53</v>
      </c>
    </row>
    <row r="16" spans="1:2" x14ac:dyDescent="0.25">
      <c r="A16" s="89" t="s">
        <v>56</v>
      </c>
      <c r="B16" s="90"/>
    </row>
    <row r="17" spans="1:2" x14ac:dyDescent="0.25">
      <c r="A17" s="89"/>
      <c r="B17" s="90"/>
    </row>
    <row r="18" spans="1:2" x14ac:dyDescent="0.25">
      <c r="A18" s="89" t="s">
        <v>57</v>
      </c>
      <c r="B18" s="90"/>
    </row>
    <row r="19" spans="1:2" x14ac:dyDescent="0.25">
      <c r="A19" s="89"/>
      <c r="B19" s="90"/>
    </row>
    <row r="20" spans="1:2" x14ac:dyDescent="0.25">
      <c r="A20" s="93" t="s">
        <v>58</v>
      </c>
      <c r="B20" s="94"/>
    </row>
    <row r="21" spans="1:2" ht="15.75" thickBot="1" x14ac:dyDescent="0.3">
      <c r="A21" s="95"/>
      <c r="B21" s="96"/>
    </row>
    <row r="22" spans="1:2" ht="44.25" thickBot="1" x14ac:dyDescent="0.3">
      <c r="A22" s="97" t="s">
        <v>59</v>
      </c>
      <c r="B22" s="98">
        <f>SUM(B12+B18+B20)</f>
        <v>0</v>
      </c>
    </row>
    <row r="23" spans="1:2" ht="15.75" thickBot="1" x14ac:dyDescent="0.3"/>
    <row r="24" spans="1:2" ht="15.75" thickBot="1" x14ac:dyDescent="0.3">
      <c r="A24" s="99" t="s">
        <v>60</v>
      </c>
      <c r="B24" s="100" t="str">
        <f>+IF(B22=Oferta!H75,"CORRECTE","DIFERÈNCIES AMB OFERTA")</f>
        <v>CORRECTE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</vt:lpstr>
      <vt:lpstr>Estudi costos</vt:lpstr>
      <vt:lpstr>Full3</vt:lpstr>
    </vt:vector>
  </TitlesOfParts>
  <Company>IMI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Marisol Soler</dc:creator>
  <cp:lastModifiedBy>Soler Sastre, Maria Soledad</cp:lastModifiedBy>
  <dcterms:created xsi:type="dcterms:W3CDTF">2025-11-05T11:15:25Z</dcterms:created>
  <dcterms:modified xsi:type="dcterms:W3CDTF">2025-12-22T13:09:11Z</dcterms:modified>
</cp:coreProperties>
</file>