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680" yWindow="-120" windowWidth="29040" windowHeight="15720"/>
  </bookViews>
  <sheets>
    <sheet name="PCA - Of. Econ. LOT 2" sheetId="4" r:id="rId1"/>
  </sheets>
  <definedNames>
    <definedName name="ALT" localSheetId="0">#REF!</definedName>
    <definedName name="ALT">#REF!</definedName>
    <definedName name="_xlnm.Print_Area" localSheetId="0">'PCA - Of. Econ. LOT 2'!$A$1:$R$34</definedName>
    <definedName name="CONDICIÓ" localSheetId="0">#REF!</definedName>
    <definedName name="CONDICIÓ">#REF!</definedName>
    <definedName name="CULTURA" localSheetId="0">#REF!</definedName>
    <definedName name="CULTURA">#REF!</definedName>
    <definedName name="Densitat1" localSheetId="0">#REF!</definedName>
    <definedName name="Densitat1">#REF!</definedName>
    <definedName name="Dependencies" localSheetId="0">#REF!</definedName>
    <definedName name="Dependencies">#REF!</definedName>
    <definedName name="Dependències" localSheetId="0">#REF!</definedName>
    <definedName name="Dependències">#REF!</definedName>
    <definedName name="Dies" localSheetId="0">#REF!</definedName>
    <definedName name="Dies">#REF!</definedName>
    <definedName name="Dies_obert" localSheetId="0">#REF!</definedName>
    <definedName name="Dies_obert">#REF!</definedName>
    <definedName name="ENCARREGAT" localSheetId="0">#REF!</definedName>
    <definedName name="ENCARREGAT">#REF!</definedName>
    <definedName name="EscalaPJaciment">44.8/43.5</definedName>
    <definedName name="EXTERIOR" localSheetId="0">#REF!</definedName>
    <definedName name="EXTERIOR">#REF!</definedName>
    <definedName name="FReq" localSheetId="0">#REF!</definedName>
    <definedName name="FReq">#REF!</definedName>
    <definedName name="Frequencia" localSheetId="0">#REF!</definedName>
    <definedName name="Frequencia">#REF!</definedName>
    <definedName name="Frequencia1" localSheetId="0">#REF!</definedName>
    <definedName name="Frequencia1">#REF!</definedName>
    <definedName name="FREQUÈNCIES" localSheetId="0">#REF!</definedName>
    <definedName name="FREQUÈNCIES">#REF!</definedName>
    <definedName name="LAMES" localSheetId="0">#REF!</definedName>
    <definedName name="LAMES">#REF!</definedName>
    <definedName name="PAVIMENT" localSheetId="0">#REF!</definedName>
    <definedName name="PAVIMENT">#REF!</definedName>
    <definedName name="PAVIMENTS" localSheetId="0">#REF!</definedName>
    <definedName name="PAVIMENTS">#REF!</definedName>
    <definedName name="PERSIANES" localSheetId="0">#REF!</definedName>
    <definedName name="PERSIANES">#REF!</definedName>
    <definedName name="PretsRentables" localSheetId="0">#REF!</definedName>
    <definedName name="PretsRentables">#REF!</definedName>
    <definedName name="Rendiments" localSheetId="0">#REF!</definedName>
    <definedName name="Rendiments">#REF!</definedName>
    <definedName name="SI_NO" localSheetId="0">#REF!</definedName>
    <definedName name="SI_NO">#REF!</definedName>
    <definedName name="TERRES" localSheetId="0">#REF!</definedName>
    <definedName name="TERRES">#REF!</definedName>
    <definedName name="TIPUS_CENTRE">#REF!</definedName>
    <definedName name="Vidres" localSheetId="0">#REF!</definedName>
    <definedName name="Vidres">#REF!</definedName>
    <definedName name="Vidres1" localSheetId="0">#REF!</definedName>
    <definedName name="Vidres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M18" i="4" l="1"/>
  <c r="N18" i="4"/>
  <c r="O11" i="4"/>
  <c r="M11" i="4"/>
  <c r="G12" i="4"/>
  <c r="Q11" i="4"/>
  <c r="R18" i="4" l="1"/>
  <c r="R20" i="4" s="1"/>
  <c r="R19" i="4" s="1"/>
  <c r="Q12" i="4"/>
  <c r="C12" i="4"/>
  <c r="D12" i="4"/>
  <c r="N11" i="4"/>
  <c r="N12" i="4" s="1"/>
  <c r="F12" i="4"/>
  <c r="E12" i="4"/>
  <c r="O12" i="4"/>
  <c r="P11" i="4"/>
  <c r="P12" i="4" s="1"/>
  <c r="R11" i="4" l="1"/>
  <c r="R12" i="4" s="1"/>
  <c r="M12" i="4"/>
  <c r="R14" i="4" l="1"/>
  <c r="R13" i="4" s="1"/>
  <c r="R22" i="4"/>
  <c r="R23" i="4" l="1"/>
  <c r="R25" i="4"/>
  <c r="R26" i="4" s="1"/>
</calcChain>
</file>

<file path=xl/sharedStrings.xml><?xml version="1.0" encoding="utf-8"?>
<sst xmlns="http://schemas.openxmlformats.org/spreadsheetml/2006/main" count="69" uniqueCount="41">
  <si>
    <t>S'hauran de completar obligatòriament totes les cel·les de color taronja d'aquest document i no es podrà modificar cap de les altres.
Tots els preus unitaris que s'incloguin en aquest document hauran d'estar sempre arrodonits a dos decimals. En el cas de trobar algun preu amb més decimals, l'Ajuntament podrà arrodonir-lo a dos.</t>
  </si>
  <si>
    <t xml:space="preserve">Els imports resultants d'aquest annex han de coincidir amb els imports establerts a l'oferta econòmica. </t>
  </si>
  <si>
    <t>Aquest full de càlcul dona com a resultat dels totals "ERROR" mentre no s'emplenin correctament les dades a omplir.</t>
  </si>
  <si>
    <t>HORES DE NETEJA ORDINÀRIA</t>
  </si>
  <si>
    <t>TOTAL HORES /ANY</t>
  </si>
  <si>
    <t>COST / HORA (IVA NO INCLÒS)</t>
  </si>
  <si>
    <t>COST ANUAL (IVA NO INCLÒS)</t>
  </si>
  <si>
    <t>TOTAL COST ANUAL proposat
SENSE IVA</t>
  </si>
  <si>
    <t>Nº</t>
  </si>
  <si>
    <t>CENTRES</t>
  </si>
  <si>
    <t>NETEJADOR/A DIURN</t>
  </si>
  <si>
    <t>NETEJADOR/A FESTIU</t>
  </si>
  <si>
    <t>NETEJADOR/A NOCTURN</t>
  </si>
  <si>
    <t>ESPECIALISTA</t>
  </si>
  <si>
    <t>SUPERVISIÓ</t>
  </si>
  <si>
    <t>TOTAL</t>
  </si>
  <si>
    <t>El cost/hora mai no podrà ser inferior al cost/hora derivat de l'aplicació del conveni vigent ni del salari mínim interprofessional (SMI).</t>
  </si>
  <si>
    <t>IVA 21%</t>
  </si>
  <si>
    <t>TOTAL ANUAL NETEJA ORDINÀRIA IVA INCLÒS</t>
  </si>
  <si>
    <t>HORES DE BOSSA D'HORES</t>
  </si>
  <si>
    <t>BOSSA D'HORES</t>
  </si>
  <si>
    <t>TOTAL ANUAL DE BOSSA D'HORES IVA INCLÒS</t>
  </si>
  <si>
    <t>Tant a les HORES DE NETEJA ORDINÀRIA, com a les HORES DE BOSSA D'HORES, s'haurà de complementar el cost/hora de totes les categories malgrat que alguna d'elles no tingui hores predefinides.</t>
  </si>
  <si>
    <t>TOTAL ANUAL NETEJA ORDINÀRIA + BOSSA D'HORES SENSE IVA</t>
  </si>
  <si>
    <t>El cost/hora de NETEJADOR/A NOCTURN no pot superar un 20% del cost/hora NETEJADOR/A DIURN (*)</t>
  </si>
  <si>
    <t>TOTAL ANUAL NETEJA ORDINÀRIA + BOSSA D'HORES AMB IVA</t>
  </si>
  <si>
    <t>TOTAL CONTRACTE NETEJA ORDINÀRIA + BOSSA D'HORES SENSE IVA</t>
  </si>
  <si>
    <t>TOTAL CONTRACTE NETEJA ORDINÀRIA + BOSSA D'HORES AMB IVA</t>
  </si>
  <si>
    <t>El present document indica el nombre d'hores sol·licitades al Plec de Prescripcions Tècniques.</t>
  </si>
  <si>
    <t>El cost/hora de NETEJADOR/A FESTIU no pot superar un 70% del cost/hora NETEJADOR/A DIURN (*)</t>
  </si>
  <si>
    <t>(*) Aquests percentatges màxims son una estimació en base al plus festiu i al plus de nocturnitat segons conveni aplicable.</t>
  </si>
  <si>
    <t>OFERTA ECONÒMICA - LOT 2 CENTRE D'ACOLLIMENT "LA SOPA"</t>
  </si>
  <si>
    <t>CENTRE D'ACOLLIMENT "LA SOPA"</t>
  </si>
  <si>
    <t>PRESTACIONS COMPLEMENTÀRIES</t>
  </si>
  <si>
    <t>S'haurà de complementar el cost de tots els elements.</t>
  </si>
  <si>
    <t>Les empreses licitadores no podran proposar un preu superior al preu màxim de licitació establert.</t>
  </si>
  <si>
    <t>PREUS (IVA NO INCLÒS)</t>
  </si>
  <si>
    <t>Preu màxim de licitació</t>
  </si>
  <si>
    <t>COST UNITARI</t>
  </si>
  <si>
    <t>COST UNITARI IVA INCLÒS</t>
  </si>
  <si>
    <t>CONTENIDORS HIGIÈNICS FEMENINS (preu per recanvi)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</si>
</sst>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6"/>
      <color indexed="8"/>
      <name val="Calibri"/>
      <family val="2"/>
    </font>
    <font>
      <b/>
      <u/>
      <sz val="11"/>
      <color indexed="8"/>
      <name val="Calibri"/>
      <family val="2"/>
    </font>
    <font>
      <b/>
      <sz val="12"/>
      <color rgb="FFFF0000"/>
      <name val="Calibri"/>
      <family val="2"/>
    </font>
    <font>
      <b/>
      <sz val="14"/>
      <name val="Calibri"/>
      <family val="2"/>
    </font>
    <font>
      <b/>
      <sz val="14"/>
      <color theme="1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</font>
    <font>
      <b/>
      <sz val="11"/>
      <color rgb="FFF3F2E9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4"/>
      <color rgb="FFF3F2E9"/>
      <name val="Calibri"/>
      <family val="2"/>
    </font>
    <font>
      <sz val="11"/>
      <name val="Calibri"/>
      <family val="2"/>
    </font>
    <font>
      <b/>
      <sz val="14"/>
      <color indexed="63"/>
      <name val="Calibri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B9B74"/>
        <bgColor indexed="64"/>
      </patternFill>
    </fill>
    <fill>
      <patternFill patternType="solid">
        <fgColor rgb="FF18859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rgb="FFDDD9C3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7" fillId="0" borderId="0"/>
    <xf numFmtId="0" fontId="7" fillId="0" borderId="0"/>
    <xf numFmtId="44" fontId="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63">
    <xf numFmtId="0" fontId="0" fillId="0" borderId="0" xfId="0"/>
    <xf numFmtId="4" fontId="12" fillId="6" borderId="7" xfId="2" applyNumberFormat="1" applyFont="1" applyFill="1" applyBorder="1" applyAlignment="1" applyProtection="1">
      <alignment horizontal="center" vertical="center"/>
      <protection locked="0"/>
    </xf>
    <xf numFmtId="4" fontId="13" fillId="7" borderId="7" xfId="3" applyNumberFormat="1" applyFont="1" applyFill="1" applyBorder="1" applyAlignment="1" applyProtection="1">
      <alignment horizontal="center" vertical="center"/>
    </xf>
    <xf numFmtId="4" fontId="16" fillId="7" borderId="7" xfId="3" applyNumberFormat="1" applyFont="1" applyFill="1" applyBorder="1" applyAlignment="1" applyProtection="1">
      <alignment horizontal="center" vertical="center"/>
    </xf>
    <xf numFmtId="4" fontId="16" fillId="10" borderId="7" xfId="3" applyNumberFormat="1" applyFont="1" applyFill="1" applyBorder="1" applyAlignment="1" applyProtection="1">
      <alignment horizontal="center" vertical="center"/>
    </xf>
    <xf numFmtId="4" fontId="12" fillId="6" borderId="11" xfId="2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6" fillId="2" borderId="0" xfId="0" applyFont="1" applyFill="1" applyAlignment="1" applyProtection="1">
      <alignment vertical="center"/>
    </xf>
    <xf numFmtId="0" fontId="8" fillId="4" borderId="3" xfId="1" applyNumberFormat="1" applyFont="1" applyFill="1" applyBorder="1" applyAlignment="1" applyProtection="1">
      <alignment horizontal="center" vertical="center"/>
    </xf>
    <xf numFmtId="0" fontId="9" fillId="5" borderId="5" xfId="1" applyNumberFormat="1" applyFont="1" applyFill="1" applyBorder="1" applyAlignment="1" applyProtection="1">
      <alignment horizontal="center" vertical="center" wrapText="1"/>
    </xf>
    <xf numFmtId="1" fontId="10" fillId="3" borderId="7" xfId="0" applyNumberFormat="1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left" vertical="center"/>
    </xf>
    <xf numFmtId="4" fontId="11" fillId="3" borderId="7" xfId="0" applyNumberFormat="1" applyFont="1" applyFill="1" applyBorder="1" applyAlignment="1" applyProtection="1">
      <alignment horizontal="center" vertical="center"/>
    </xf>
    <xf numFmtId="4" fontId="12" fillId="3" borderId="7" xfId="2" applyNumberFormat="1" applyFont="1" applyFill="1" applyBorder="1" applyAlignment="1" applyProtection="1">
      <alignment horizontal="center" vertical="center"/>
    </xf>
    <xf numFmtId="4" fontId="12" fillId="3" borderId="8" xfId="2" applyNumberFormat="1" applyFont="1" applyFill="1" applyBorder="1" applyAlignment="1" applyProtection="1">
      <alignment horizontal="center" vertical="center"/>
    </xf>
    <xf numFmtId="4" fontId="14" fillId="5" borderId="9" xfId="1" applyNumberFormat="1" applyFont="1" applyFill="1" applyBorder="1" applyAlignment="1" applyProtection="1">
      <alignment horizontal="left" vertical="center"/>
    </xf>
    <xf numFmtId="4" fontId="14" fillId="5" borderId="0" xfId="1" applyNumberFormat="1" applyFont="1" applyFill="1" applyAlignment="1" applyProtection="1">
      <alignment horizontal="center" vertical="center"/>
    </xf>
    <xf numFmtId="0" fontId="15" fillId="2" borderId="0" xfId="2" applyFont="1" applyFill="1" applyAlignment="1" applyProtection="1">
      <alignment vertical="center" wrapText="1"/>
    </xf>
    <xf numFmtId="0" fontId="15" fillId="2" borderId="0" xfId="2" applyFont="1" applyFill="1" applyAlignment="1" applyProtection="1">
      <alignment horizontal="left" vertical="center" wrapText="1"/>
    </xf>
    <xf numFmtId="0" fontId="15" fillId="2" borderId="0" xfId="2" applyFont="1" applyFill="1" applyAlignment="1" applyProtection="1">
      <alignment horizontal="left" vertical="center"/>
    </xf>
    <xf numFmtId="0" fontId="15" fillId="2" borderId="0" xfId="2" applyFont="1" applyFill="1" applyAlignment="1" applyProtection="1">
      <alignment vertical="center"/>
    </xf>
    <xf numFmtId="0" fontId="15" fillId="2" borderId="0" xfId="2" applyFont="1" applyFill="1" applyAlignment="1" applyProtection="1">
      <alignment horizontal="right" vertical="center"/>
    </xf>
    <xf numFmtId="0" fontId="5" fillId="2" borderId="0" xfId="2" applyFont="1" applyFill="1" applyAlignment="1" applyProtection="1">
      <alignment horizontal="right" vertical="center"/>
    </xf>
    <xf numFmtId="0" fontId="12" fillId="2" borderId="0" xfId="0" applyFont="1" applyFill="1" applyAlignment="1" applyProtection="1">
      <alignment vertical="center"/>
    </xf>
    <xf numFmtId="0" fontId="15" fillId="2" borderId="0" xfId="0" applyFont="1" applyFill="1" applyAlignment="1" applyProtection="1">
      <alignment vertical="center"/>
    </xf>
    <xf numFmtId="0" fontId="8" fillId="4" borderId="1" xfId="1" applyNumberFormat="1" applyFont="1" applyFill="1" applyBorder="1" applyAlignment="1" applyProtection="1">
      <alignment horizontal="center" vertical="center"/>
    </xf>
    <xf numFmtId="0" fontId="8" fillId="4" borderId="2" xfId="1" applyNumberFormat="1" applyFont="1" applyFill="1" applyBorder="1" applyAlignment="1" applyProtection="1">
      <alignment horizontal="center" vertical="center"/>
    </xf>
    <xf numFmtId="0" fontId="8" fillId="4" borderId="1" xfId="1" applyNumberFormat="1" applyFont="1" applyFill="1" applyBorder="1" applyAlignment="1" applyProtection="1">
      <alignment vertical="center"/>
    </xf>
    <xf numFmtId="0" fontId="8" fillId="4" borderId="3" xfId="1" applyNumberFormat="1" applyFont="1" applyFill="1" applyBorder="1" applyAlignment="1" applyProtection="1">
      <alignment vertical="center"/>
    </xf>
    <xf numFmtId="0" fontId="8" fillId="4" borderId="2" xfId="1" applyNumberFormat="1" applyFont="1" applyFill="1" applyBorder="1" applyAlignment="1" applyProtection="1">
      <alignment vertical="center"/>
    </xf>
    <xf numFmtId="0" fontId="9" fillId="5" borderId="5" xfId="1" applyNumberFormat="1" applyFont="1" applyFill="1" applyBorder="1" applyAlignment="1" applyProtection="1">
      <alignment horizontal="left" vertical="center" wrapText="1"/>
    </xf>
    <xf numFmtId="4" fontId="11" fillId="9" borderId="7" xfId="0" applyNumberFormat="1" applyFont="1" applyFill="1" applyBorder="1" applyAlignment="1" applyProtection="1">
      <alignment horizontal="center" vertical="center"/>
    </xf>
    <xf numFmtId="4" fontId="12" fillId="9" borderId="7" xfId="2" applyNumberFormat="1" applyFont="1" applyFill="1" applyBorder="1" applyAlignment="1" applyProtection="1">
      <alignment horizontal="center" vertical="center"/>
    </xf>
    <xf numFmtId="0" fontId="4" fillId="2" borderId="0" xfId="2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vertical="center"/>
    </xf>
    <xf numFmtId="0" fontId="6" fillId="2" borderId="0" xfId="0" applyFont="1" applyFill="1"/>
    <xf numFmtId="0" fontId="15" fillId="2" borderId="0" xfId="0" applyFont="1" applyFill="1"/>
    <xf numFmtId="0" fontId="1" fillId="3" borderId="0" xfId="0" applyFont="1" applyFill="1" applyAlignment="1">
      <alignment vertical="center"/>
    </xf>
    <xf numFmtId="0" fontId="4" fillId="2" borderId="0" xfId="0" applyFont="1" applyFill="1"/>
    <xf numFmtId="0" fontId="8" fillId="4" borderId="1" xfId="1" applyNumberFormat="1" applyFont="1" applyFill="1" applyBorder="1" applyAlignment="1">
      <alignment horizontal="center" vertical="center"/>
    </xf>
    <xf numFmtId="0" fontId="8" fillId="4" borderId="2" xfId="1" applyNumberFormat="1" applyFont="1" applyFill="1" applyBorder="1" applyAlignment="1">
      <alignment horizontal="center" vertical="center"/>
    </xf>
    <xf numFmtId="0" fontId="8" fillId="4" borderId="1" xfId="1" applyNumberFormat="1" applyFont="1" applyFill="1" applyBorder="1" applyAlignment="1">
      <alignment vertical="center" wrapText="1"/>
    </xf>
    <xf numFmtId="0" fontId="9" fillId="5" borderId="5" xfId="1" applyNumberFormat="1" applyFont="1" applyFill="1" applyBorder="1" applyAlignment="1">
      <alignment horizontal="center" vertical="center" wrapText="1"/>
    </xf>
    <xf numFmtId="0" fontId="9" fillId="5" borderId="5" xfId="1" applyNumberFormat="1" applyFont="1" applyFill="1" applyBorder="1" applyAlignment="1">
      <alignment horizontal="left" vertical="center" wrapText="1"/>
    </xf>
    <xf numFmtId="1" fontId="10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wrapText="1"/>
    </xf>
    <xf numFmtId="44" fontId="12" fillId="0" borderId="7" xfId="4" applyFont="1" applyFill="1" applyBorder="1" applyAlignment="1" applyProtection="1">
      <alignment horizontal="center" vertical="center"/>
    </xf>
    <xf numFmtId="4" fontId="12" fillId="7" borderId="7" xfId="2" applyNumberFormat="1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left" vertical="center" wrapText="1"/>
    </xf>
    <xf numFmtId="0" fontId="8" fillId="4" borderId="1" xfId="1" applyNumberFormat="1" applyFont="1" applyFill="1" applyBorder="1" applyAlignment="1" applyProtection="1">
      <alignment horizontal="center" vertical="center"/>
    </xf>
    <xf numFmtId="0" fontId="8" fillId="4" borderId="2" xfId="1" applyNumberFormat="1" applyFont="1" applyFill="1" applyBorder="1" applyAlignment="1" applyProtection="1">
      <alignment horizontal="center" vertical="center"/>
    </xf>
    <xf numFmtId="0" fontId="8" fillId="4" borderId="3" xfId="1" applyNumberFormat="1" applyFont="1" applyFill="1" applyBorder="1" applyAlignment="1" applyProtection="1">
      <alignment horizontal="center" vertical="center"/>
    </xf>
    <xf numFmtId="0" fontId="9" fillId="5" borderId="4" xfId="1" applyNumberFormat="1" applyFont="1" applyFill="1" applyBorder="1" applyAlignment="1" applyProtection="1">
      <alignment horizontal="center" vertical="center" wrapText="1"/>
    </xf>
    <xf numFmtId="0" fontId="9" fillId="5" borderId="6" xfId="1" applyNumberFormat="1" applyFont="1" applyFill="1" applyBorder="1" applyAlignment="1" applyProtection="1">
      <alignment horizontal="center" vertical="center" wrapText="1"/>
    </xf>
    <xf numFmtId="0" fontId="8" fillId="4" borderId="1" xfId="1" applyNumberFormat="1" applyFont="1" applyFill="1" applyBorder="1" applyAlignment="1">
      <alignment horizontal="center" vertical="center" wrapText="1"/>
    </xf>
    <xf numFmtId="0" fontId="8" fillId="4" borderId="3" xfId="1" applyNumberFormat="1" applyFont="1" applyFill="1" applyBorder="1" applyAlignment="1">
      <alignment horizontal="center" vertical="center" wrapText="1"/>
    </xf>
    <xf numFmtId="0" fontId="8" fillId="8" borderId="10" xfId="1" applyNumberFormat="1" applyFont="1" applyFill="1" applyBorder="1" applyAlignment="1" applyProtection="1">
      <alignment horizontal="center" vertical="center"/>
    </xf>
    <xf numFmtId="0" fontId="8" fillId="8" borderId="0" xfId="1" applyNumberFormat="1" applyFont="1" applyFill="1" applyAlignment="1" applyProtection="1">
      <alignment horizontal="center" vertical="center"/>
    </xf>
  </cellXfs>
  <cellStyles count="5">
    <cellStyle name="Moneda" xfId="4" builtinId="4"/>
    <cellStyle name="Moneda 2" xfId="3"/>
    <cellStyle name="Normal" xfId="0" builtinId="0"/>
    <cellStyle name="Normal 2" xfId="2"/>
    <cellStyle name="Normal 9 2 2" xfId="1"/>
  </cellStyles>
  <dxfs count="5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tabSelected="1" topLeftCell="A7" zoomScale="85" zoomScaleNormal="85" workbookViewId="0">
      <selection activeCell="K11" sqref="K11"/>
    </sheetView>
  </sheetViews>
  <sheetFormatPr defaultColWidth="11.42578125" defaultRowHeight="15" x14ac:dyDescent="0.25"/>
  <cols>
    <col min="1" max="1" width="5.85546875" style="8" customWidth="1"/>
    <col min="2" max="2" width="39.42578125" style="8" customWidth="1"/>
    <col min="3" max="17" width="15.7109375" style="8" customWidth="1"/>
    <col min="18" max="18" width="22.85546875" style="8" customWidth="1"/>
    <col min="19" max="16384" width="11.42578125" style="8"/>
  </cols>
  <sheetData>
    <row r="1" spans="1:20" ht="21" x14ac:dyDescent="0.25">
      <c r="A1" s="6" t="s">
        <v>31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x14ac:dyDescent="0.25">
      <c r="A2" s="9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38.25" customHeight="1" x14ac:dyDescent="0.25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7"/>
      <c r="T3" s="7"/>
    </row>
    <row r="4" spans="1:20" ht="15" customHeight="1" x14ac:dyDescent="0.25">
      <c r="A4" s="10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7"/>
      <c r="T4" s="7"/>
    </row>
    <row r="5" spans="1:20" ht="18.75" x14ac:dyDescent="0.25">
      <c r="A5" s="10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18.75" x14ac:dyDescent="0.25">
      <c r="A7" s="12" t="s">
        <v>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7"/>
      <c r="T7" s="7"/>
    </row>
    <row r="8" spans="1:20" x14ac:dyDescent="0.25">
      <c r="A8" s="7" t="s">
        <v>28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7"/>
      <c r="T8" s="7"/>
    </row>
    <row r="9" spans="1:20" ht="15" customHeight="1" x14ac:dyDescent="0.25">
      <c r="A9" s="54"/>
      <c r="B9" s="55"/>
      <c r="C9" s="54" t="s">
        <v>4</v>
      </c>
      <c r="D9" s="56"/>
      <c r="E9" s="56"/>
      <c r="F9" s="55"/>
      <c r="G9" s="13"/>
      <c r="H9" s="54" t="s">
        <v>5</v>
      </c>
      <c r="I9" s="56"/>
      <c r="J9" s="56"/>
      <c r="K9" s="56"/>
      <c r="L9" s="55"/>
      <c r="M9" s="54" t="s">
        <v>6</v>
      </c>
      <c r="N9" s="56"/>
      <c r="O9" s="56"/>
      <c r="P9" s="56"/>
      <c r="Q9" s="55"/>
      <c r="R9" s="57" t="s">
        <v>7</v>
      </c>
      <c r="S9" s="7"/>
      <c r="T9" s="7"/>
    </row>
    <row r="10" spans="1:20" ht="119.25" customHeight="1" x14ac:dyDescent="0.25">
      <c r="A10" s="14" t="s">
        <v>8</v>
      </c>
      <c r="B10" s="14" t="s">
        <v>9</v>
      </c>
      <c r="C10" s="14" t="s">
        <v>10</v>
      </c>
      <c r="D10" s="14" t="s">
        <v>11</v>
      </c>
      <c r="E10" s="14" t="s">
        <v>12</v>
      </c>
      <c r="F10" s="14" t="s">
        <v>13</v>
      </c>
      <c r="G10" s="14" t="s">
        <v>14</v>
      </c>
      <c r="H10" s="14" t="s">
        <v>10</v>
      </c>
      <c r="I10" s="14" t="s">
        <v>11</v>
      </c>
      <c r="J10" s="14" t="s">
        <v>12</v>
      </c>
      <c r="K10" s="14" t="s">
        <v>13</v>
      </c>
      <c r="L10" s="14" t="s">
        <v>14</v>
      </c>
      <c r="M10" s="14" t="s">
        <v>10</v>
      </c>
      <c r="N10" s="14" t="s">
        <v>11</v>
      </c>
      <c r="O10" s="14" t="s">
        <v>12</v>
      </c>
      <c r="P10" s="14" t="s">
        <v>13</v>
      </c>
      <c r="Q10" s="14" t="s">
        <v>14</v>
      </c>
      <c r="R10" s="58"/>
      <c r="S10" s="7"/>
      <c r="T10" s="7"/>
    </row>
    <row r="11" spans="1:20" x14ac:dyDescent="0.25">
      <c r="A11" s="15">
        <v>1</v>
      </c>
      <c r="B11" s="16" t="s">
        <v>32</v>
      </c>
      <c r="C11" s="17">
        <v>4186</v>
      </c>
      <c r="D11" s="17">
        <v>938</v>
      </c>
      <c r="E11" s="17">
        <v>0</v>
      </c>
      <c r="F11" s="17">
        <v>120</v>
      </c>
      <c r="G11" s="17">
        <v>157.88999999999999</v>
      </c>
      <c r="H11" s="5"/>
      <c r="I11" s="5"/>
      <c r="J11" s="5"/>
      <c r="K11" s="5"/>
      <c r="L11" s="5"/>
      <c r="M11" s="18">
        <f>ROUND((C11*$H$11),2)</f>
        <v>0</v>
      </c>
      <c r="N11" s="18">
        <f t="shared" ref="N11" si="0">ROUND((D11*$I$11),2)</f>
        <v>0</v>
      </c>
      <c r="O11" s="18">
        <f>ROUND((E11*$J$11),2)</f>
        <v>0</v>
      </c>
      <c r="P11" s="19">
        <f>ROUND((F11*$K$11),2)</f>
        <v>0</v>
      </c>
      <c r="Q11" s="19">
        <f>ROUND((G11*$L$11),2)</f>
        <v>0</v>
      </c>
      <c r="R11" s="2">
        <f>ROUND(SUM(M11:Q11),2)</f>
        <v>0</v>
      </c>
      <c r="S11" s="7"/>
      <c r="T11" s="7"/>
    </row>
    <row r="12" spans="1:20" ht="18.75" x14ac:dyDescent="0.25">
      <c r="A12" s="20" t="s">
        <v>15</v>
      </c>
      <c r="B12" s="20"/>
      <c r="C12" s="21">
        <f>SUM(C11:C11)</f>
        <v>4186</v>
      </c>
      <c r="D12" s="21">
        <f>SUM(D11:D11)</f>
        <v>938</v>
      </c>
      <c r="E12" s="21">
        <f>SUM(E11:E11)</f>
        <v>0</v>
      </c>
      <c r="F12" s="21">
        <f>SUM(F11:F11)</f>
        <v>120</v>
      </c>
      <c r="G12" s="21">
        <f>SUM(G11:G11)</f>
        <v>157.88999999999999</v>
      </c>
      <c r="H12" s="21"/>
      <c r="I12" s="21"/>
      <c r="J12" s="21"/>
      <c r="K12" s="21"/>
      <c r="L12" s="21"/>
      <c r="M12" s="21">
        <f t="shared" ref="M12:R12" si="1">SUM(M11:M11)</f>
        <v>0</v>
      </c>
      <c r="N12" s="21">
        <f t="shared" si="1"/>
        <v>0</v>
      </c>
      <c r="O12" s="21">
        <f t="shared" si="1"/>
        <v>0</v>
      </c>
      <c r="P12" s="21">
        <f t="shared" si="1"/>
        <v>0</v>
      </c>
      <c r="Q12" s="21">
        <f t="shared" si="1"/>
        <v>0</v>
      </c>
      <c r="R12" s="21">
        <f t="shared" si="1"/>
        <v>0</v>
      </c>
      <c r="S12" s="7"/>
      <c r="T12" s="7"/>
    </row>
    <row r="13" spans="1:20" ht="18.75" x14ac:dyDescent="0.25">
      <c r="A13" s="8" t="s">
        <v>16</v>
      </c>
      <c r="B13" s="22"/>
      <c r="C13" s="22"/>
      <c r="D13" s="22"/>
      <c r="E13" s="22"/>
      <c r="F13" s="23"/>
      <c r="G13" s="23"/>
      <c r="H13" s="23"/>
      <c r="I13" s="23"/>
      <c r="J13" s="23"/>
      <c r="K13" s="23"/>
      <c r="L13" s="23"/>
      <c r="M13" s="24"/>
      <c r="O13" s="25"/>
      <c r="P13" s="26"/>
      <c r="Q13" s="27" t="s">
        <v>17</v>
      </c>
      <c r="R13" s="3">
        <f>R14-R12</f>
        <v>0</v>
      </c>
      <c r="S13" s="7"/>
      <c r="T13" s="7"/>
    </row>
    <row r="14" spans="1:20" ht="18.75" x14ac:dyDescent="0.25">
      <c r="A14" s="25"/>
      <c r="C14" s="22"/>
      <c r="D14" s="22"/>
      <c r="E14" s="22"/>
      <c r="F14" s="23"/>
      <c r="G14" s="23"/>
      <c r="H14" s="23"/>
      <c r="I14" s="23"/>
      <c r="J14" s="23"/>
      <c r="K14" s="23"/>
      <c r="L14" s="23"/>
      <c r="M14" s="24"/>
      <c r="O14" s="28"/>
      <c r="P14" s="26"/>
      <c r="Q14" s="27" t="s">
        <v>18</v>
      </c>
      <c r="R14" s="3">
        <f>ROUND(R12*1.21,2)</f>
        <v>0</v>
      </c>
      <c r="S14" s="7"/>
      <c r="T14" s="7"/>
    </row>
    <row r="15" spans="1:20" ht="18.75" x14ac:dyDescent="0.25">
      <c r="A15" s="12" t="s">
        <v>19</v>
      </c>
      <c r="B15" s="29"/>
      <c r="C15" s="29"/>
      <c r="D15" s="29"/>
      <c r="E15" s="29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x14ac:dyDescent="0.25">
      <c r="A16" s="30"/>
      <c r="B16" s="31"/>
      <c r="C16" s="54" t="s">
        <v>4</v>
      </c>
      <c r="D16" s="56"/>
      <c r="E16" s="56"/>
      <c r="F16" s="55"/>
      <c r="G16" s="61"/>
      <c r="H16" s="32" t="s">
        <v>5</v>
      </c>
      <c r="I16" s="33"/>
      <c r="J16" s="33"/>
      <c r="K16" s="34"/>
      <c r="L16" s="61"/>
      <c r="M16" s="32" t="s">
        <v>6</v>
      </c>
      <c r="N16" s="33"/>
      <c r="O16" s="33"/>
      <c r="P16" s="34"/>
      <c r="Q16" s="61"/>
      <c r="R16" s="57" t="s">
        <v>7</v>
      </c>
      <c r="S16" s="7"/>
      <c r="T16" s="7"/>
    </row>
    <row r="17" spans="1:19" ht="30" x14ac:dyDescent="0.25">
      <c r="A17" s="14"/>
      <c r="B17" s="35"/>
      <c r="C17" s="14" t="s">
        <v>10</v>
      </c>
      <c r="D17" s="14" t="s">
        <v>11</v>
      </c>
      <c r="E17" s="14" t="s">
        <v>12</v>
      </c>
      <c r="F17" s="14" t="s">
        <v>13</v>
      </c>
      <c r="G17" s="62"/>
      <c r="H17" s="14" t="s">
        <v>10</v>
      </c>
      <c r="I17" s="14" t="s">
        <v>11</v>
      </c>
      <c r="J17" s="14" t="s">
        <v>12</v>
      </c>
      <c r="K17" s="14" t="s">
        <v>13</v>
      </c>
      <c r="L17" s="62"/>
      <c r="M17" s="14" t="s">
        <v>10</v>
      </c>
      <c r="N17" s="14" t="s">
        <v>11</v>
      </c>
      <c r="O17" s="14" t="s">
        <v>12</v>
      </c>
      <c r="P17" s="14" t="s">
        <v>13</v>
      </c>
      <c r="Q17" s="62"/>
      <c r="R17" s="58"/>
    </row>
    <row r="18" spans="1:19" ht="18.75" x14ac:dyDescent="0.25">
      <c r="A18" s="15"/>
      <c r="B18" s="16" t="s">
        <v>20</v>
      </c>
      <c r="C18" s="17">
        <v>15</v>
      </c>
      <c r="D18" s="17">
        <v>10</v>
      </c>
      <c r="E18" s="36"/>
      <c r="F18" s="36"/>
      <c r="G18" s="62"/>
      <c r="H18" s="1"/>
      <c r="I18" s="1"/>
      <c r="J18" s="1"/>
      <c r="K18" s="1"/>
      <c r="L18" s="62"/>
      <c r="M18" s="18">
        <f>ROUND((C18*H18),2)</f>
        <v>0</v>
      </c>
      <c r="N18" s="18">
        <f>ROUND((D18*I18),2)</f>
        <v>0</v>
      </c>
      <c r="O18" s="37"/>
      <c r="P18" s="37"/>
      <c r="Q18" s="62"/>
      <c r="R18" s="21">
        <f>ROUND(SUM(M18:P18),2)</f>
        <v>0</v>
      </c>
    </row>
    <row r="19" spans="1:19" ht="18.75" x14ac:dyDescent="0.25">
      <c r="A19" s="8" t="s">
        <v>16</v>
      </c>
      <c r="B19" s="22"/>
      <c r="C19" s="22"/>
      <c r="D19" s="22"/>
      <c r="E19" s="22"/>
      <c r="F19" s="23"/>
      <c r="G19" s="23"/>
      <c r="H19" s="23"/>
      <c r="I19" s="38"/>
      <c r="J19" s="23"/>
      <c r="K19" s="23"/>
      <c r="L19" s="23"/>
      <c r="M19" s="24"/>
      <c r="O19" s="25"/>
      <c r="P19" s="26"/>
      <c r="Q19" s="27" t="s">
        <v>17</v>
      </c>
      <c r="R19" s="3">
        <f>R20-R18</f>
        <v>0</v>
      </c>
    </row>
    <row r="20" spans="1:19" ht="18.75" x14ac:dyDescent="0.25">
      <c r="B20" s="22"/>
      <c r="C20" s="22"/>
      <c r="D20" s="22"/>
      <c r="E20" s="22"/>
      <c r="F20" s="23"/>
      <c r="G20" s="23"/>
      <c r="H20" s="23"/>
      <c r="I20" s="38"/>
      <c r="J20" s="23"/>
      <c r="K20" s="23"/>
      <c r="L20" s="23"/>
      <c r="M20" s="24"/>
      <c r="O20" s="28"/>
      <c r="P20" s="26"/>
      <c r="Q20" s="27" t="s">
        <v>21</v>
      </c>
      <c r="R20" s="3">
        <f>ROUND(R18*1.21,2)</f>
        <v>0</v>
      </c>
    </row>
    <row r="21" spans="1:19" ht="15.75" x14ac:dyDescent="0.25">
      <c r="A21" s="39" t="s">
        <v>22</v>
      </c>
      <c r="F21" s="23"/>
      <c r="G21" s="23"/>
      <c r="H21" s="23"/>
      <c r="I21" s="23"/>
      <c r="J21" s="23"/>
      <c r="K21" s="23"/>
      <c r="L21" s="23"/>
      <c r="M21" s="24"/>
      <c r="O21" s="28"/>
      <c r="P21" s="26"/>
      <c r="Q21" s="26"/>
      <c r="R21" s="26"/>
    </row>
    <row r="22" spans="1:19" ht="18.75" x14ac:dyDescent="0.25">
      <c r="A22" s="39" t="s">
        <v>29</v>
      </c>
      <c r="F22" s="23"/>
      <c r="G22" s="23"/>
      <c r="H22" s="23"/>
      <c r="I22" s="23"/>
      <c r="J22" s="23"/>
      <c r="K22" s="23"/>
      <c r="L22" s="23"/>
      <c r="M22" s="24"/>
      <c r="O22" s="28"/>
      <c r="P22" s="26"/>
      <c r="Q22" s="27" t="s">
        <v>23</v>
      </c>
      <c r="R22" s="3" t="str">
        <f>IF(OR(I11&gt;H11*1.7,I18&gt;H18*1.7,J11&gt;H11*1.2,J18&gt;H18*1.2,H11&lt;=0,I11&lt;=0,J11&lt;=0,K11&lt;=0,L11&lt;=0,H18&lt;=0,I18&lt;=0,J18&lt;=0,K18&lt;=0),"ERROR",ROUND((R12+R18),2))</f>
        <v>ERROR</v>
      </c>
    </row>
    <row r="23" spans="1:19" ht="18.75" x14ac:dyDescent="0.25">
      <c r="A23" s="39" t="s">
        <v>24</v>
      </c>
      <c r="F23" s="23"/>
      <c r="G23" s="23"/>
      <c r="H23" s="23"/>
      <c r="I23" s="23"/>
      <c r="J23" s="23"/>
      <c r="K23" s="23"/>
      <c r="L23" s="23"/>
      <c r="M23" s="24"/>
      <c r="O23" s="28"/>
      <c r="P23" s="26"/>
      <c r="Q23" s="27" t="s">
        <v>25</v>
      </c>
      <c r="R23" s="3" t="str">
        <f>IF(OR(I11&gt;H11*1.7,I18&gt;H18*1.7,J11&gt;H11*1.2,J18&gt;H18*1.2,H11&lt;=0,I11&lt;=0,J11&lt;=0,K11&lt;=0,L11&lt;=0,H18&lt;=0,I18&lt;=0,J18&lt;=0,K18&lt;=0),"ERROR",ROUND(R22*1.21,2))</f>
        <v>ERROR</v>
      </c>
    </row>
    <row r="24" spans="1:19" ht="18.75" x14ac:dyDescent="0.25">
      <c r="A24" s="39" t="s">
        <v>30</v>
      </c>
      <c r="F24" s="23"/>
      <c r="G24" s="23"/>
      <c r="H24" s="23"/>
      <c r="I24" s="23"/>
      <c r="J24" s="23"/>
      <c r="K24" s="23"/>
      <c r="L24" s="23"/>
      <c r="M24" s="24"/>
      <c r="O24" s="28"/>
      <c r="P24" s="26"/>
      <c r="Q24" s="27"/>
      <c r="R24" s="27"/>
      <c r="S24" s="27"/>
    </row>
    <row r="25" spans="1:19" ht="18.75" x14ac:dyDescent="0.25">
      <c r="F25" s="23"/>
      <c r="G25" s="23"/>
      <c r="H25" s="23"/>
      <c r="I25" s="23"/>
      <c r="J25" s="23"/>
      <c r="K25" s="23"/>
      <c r="L25" s="23"/>
      <c r="M25" s="24"/>
      <c r="O25" s="28"/>
      <c r="P25" s="26"/>
      <c r="Q25" s="27" t="s">
        <v>26</v>
      </c>
      <c r="R25" s="4" t="str">
        <f>IF(OR(I11&gt;H11*1.7,I18&gt;H18*1.7,J11&gt;H11*1.2,J18&gt;H18*1.2,H11&lt;=0,I11&lt;=0,J11&lt;=0,K11&lt;=0,L11&lt;=0,H18&lt;=0,I18&lt;=0,J18&lt;=0,K18&lt;=0),"ERROR",ROUND(R22*2,2))</f>
        <v>ERROR</v>
      </c>
      <c r="S25" s="27"/>
    </row>
    <row r="26" spans="1:19" ht="18.75" x14ac:dyDescent="0.25">
      <c r="F26" s="23"/>
      <c r="G26" s="23"/>
      <c r="H26" s="23"/>
      <c r="I26" s="23"/>
      <c r="J26" s="23"/>
      <c r="K26" s="23"/>
      <c r="L26" s="23"/>
      <c r="M26" s="24"/>
      <c r="O26" s="28"/>
      <c r="P26" s="26"/>
      <c r="Q26" s="27" t="s">
        <v>27</v>
      </c>
      <c r="R26" s="4" t="str">
        <f>IF(OR(I11&gt;H11*1.7,I18&gt;H18*1.7,J11&gt;H11*1.2,J18&gt;H18*1.2,H11&lt;=0,I11&lt;=0,J11&lt;=0,K11&lt;=0,L11&lt;=0,H18&lt;=0,I18&lt;=0,J18&lt;=0,K18&lt;=0),"ERROR",ROUND(R25*1.21,2))</f>
        <v>ERROR</v>
      </c>
      <c r="S26" s="27"/>
    </row>
    <row r="27" spans="1:19" x14ac:dyDescent="0.25">
      <c r="A27" s="25"/>
      <c r="B27" s="22"/>
      <c r="C27" s="22"/>
      <c r="D27" s="22"/>
      <c r="E27" s="22"/>
    </row>
    <row r="28" spans="1:19" ht="18.75" x14ac:dyDescent="0.3">
      <c r="A28" s="40" t="s">
        <v>33</v>
      </c>
      <c r="B28" s="41"/>
      <c r="C28" s="41"/>
      <c r="D28" s="41"/>
      <c r="E28" s="41"/>
      <c r="F28" s="42"/>
    </row>
    <row r="29" spans="1:19" ht="15.75" x14ac:dyDescent="0.25">
      <c r="A29" s="43" t="s">
        <v>34</v>
      </c>
      <c r="B29" s="41"/>
      <c r="C29" s="41"/>
      <c r="D29" s="41"/>
      <c r="E29" s="41"/>
      <c r="F29" s="42"/>
    </row>
    <row r="30" spans="1:19" ht="15.75" x14ac:dyDescent="0.25">
      <c r="A30" s="43" t="s">
        <v>35</v>
      </c>
      <c r="B30" s="41"/>
      <c r="C30" s="41"/>
      <c r="D30" s="41"/>
      <c r="E30" s="41"/>
      <c r="F30" s="42"/>
    </row>
    <row r="31" spans="1:19" x14ac:dyDescent="0.25">
      <c r="A31" s="44"/>
      <c r="B31" s="45"/>
      <c r="C31" s="59" t="s">
        <v>36</v>
      </c>
      <c r="D31" s="60"/>
      <c r="E31" s="46"/>
      <c r="F31" s="42"/>
    </row>
    <row r="32" spans="1:19" ht="30" x14ac:dyDescent="0.25">
      <c r="A32" s="47"/>
      <c r="B32" s="48"/>
      <c r="C32" s="47" t="s">
        <v>37</v>
      </c>
      <c r="D32" s="47" t="s">
        <v>38</v>
      </c>
      <c r="E32" s="47" t="s">
        <v>39</v>
      </c>
      <c r="F32" s="42"/>
    </row>
    <row r="33" spans="1:6" ht="30" x14ac:dyDescent="0.25">
      <c r="A33" s="49"/>
      <c r="B33" s="50" t="s">
        <v>40</v>
      </c>
      <c r="C33" s="51">
        <v>5</v>
      </c>
      <c r="D33" s="1"/>
      <c r="E33" s="52" t="str">
        <f>IF(OR(D33&gt;C33,D33&lt;=0),"ERROR",ROUND(D33*1.21,2))</f>
        <v>ERROR</v>
      </c>
      <c r="F33" s="42"/>
    </row>
  </sheetData>
  <sheetProtection algorithmName="SHA-512" hashValue="F3WtkJvp81W84FidfWeRn/PzeiMcRHK+hRNfayDcBjOk9HwktuUvo13cp2a+0PxiXa/3UvQKGmCEtxJ1LawWLQ==" saltValue="DemwM40ZoNmQtLupC5Xp+A==" spinCount="100000" sheet="1" selectLockedCells="1"/>
  <mergeCells count="12">
    <mergeCell ref="C31:D31"/>
    <mergeCell ref="Q16:Q18"/>
    <mergeCell ref="R16:R17"/>
    <mergeCell ref="C16:F16"/>
    <mergeCell ref="G16:G18"/>
    <mergeCell ref="L16:L18"/>
    <mergeCell ref="A3:R3"/>
    <mergeCell ref="A9:B9"/>
    <mergeCell ref="C9:F9"/>
    <mergeCell ref="H9:L9"/>
    <mergeCell ref="M9:Q9"/>
    <mergeCell ref="R9:R10"/>
  </mergeCells>
  <conditionalFormatting sqref="J11">
    <cfRule type="expression" dxfId="4" priority="4">
      <formula>$J$11&gt;$H$11*1.2</formula>
    </cfRule>
  </conditionalFormatting>
  <conditionalFormatting sqref="I18">
    <cfRule type="expression" dxfId="3" priority="2">
      <formula>$I$18&gt;$H$18*1.7</formula>
    </cfRule>
  </conditionalFormatting>
  <conditionalFormatting sqref="I11">
    <cfRule type="expression" dxfId="2" priority="6">
      <formula>$I$11&gt;$H$11*1.7</formula>
    </cfRule>
  </conditionalFormatting>
  <conditionalFormatting sqref="J18">
    <cfRule type="expression" dxfId="1" priority="3">
      <formula>$J$18&gt;$H$18*1.2</formula>
    </cfRule>
  </conditionalFormatting>
  <conditionalFormatting sqref="D33">
    <cfRule type="expression" dxfId="0" priority="1">
      <formula>$D33&gt;$C33</formula>
    </cfRule>
  </conditionalFormatting>
  <dataValidations count="1">
    <dataValidation operator="lessThanOrEqual" allowBlank="1" showInputMessage="1" showErrorMessage="1" errorTitle="Preu no vàlid" error="El preu supera el 60% del preu de netejador/a diurn" sqref="I11"/>
  </dataValidations>
  <pageMargins left="0.25" right="0.25" top="0.75" bottom="0.75" header="0.3" footer="0.3"/>
  <pageSetup paperSize="9" scale="4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PCA - Of. Econ. LOT 2</vt:lpstr>
      <vt:lpstr>'PCA - Of. Econ. LOT 2'!Àrea_d'impressió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2025-09-29T12:02:07Z</dcterms:created>
  <dcterms:modified xsi:type="dcterms:W3CDTF">2025-12-19T07:59:28Z</dcterms:modified>
  <cp:category/>
  <cp:contentStatus/>
</cp:coreProperties>
</file>