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6_GSS\CAPITOL_2\SUBM\GSS-2026-164_N_MEDTRONIC\6.-Sobre_digital\"/>
    </mc:Choice>
  </mc:AlternateContent>
  <bookViews>
    <workbookView xWindow="0" yWindow="0" windowWidth="28800" windowHeight="11700"/>
  </bookViews>
  <sheets>
    <sheet name="IMPORTS ICS - GSS"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7" i="3" l="1"/>
  <c r="I28" i="3"/>
  <c r="I29" i="3"/>
  <c r="I30" i="3"/>
  <c r="I31" i="3"/>
  <c r="I32" i="3"/>
  <c r="I33" i="3"/>
  <c r="I34" i="3"/>
  <c r="I26" i="3"/>
  <c r="H30" i="3"/>
  <c r="J30" i="3" s="1"/>
  <c r="H31" i="3"/>
  <c r="J31" i="3" s="1"/>
  <c r="H32" i="3"/>
  <c r="J32" i="3" s="1"/>
  <c r="H33" i="3"/>
  <c r="J33" i="3" s="1"/>
  <c r="H34" i="3"/>
  <c r="J34" i="3" s="1"/>
  <c r="G27" i="3"/>
  <c r="G28" i="3"/>
  <c r="G29" i="3"/>
  <c r="G30" i="3"/>
  <c r="G31" i="3"/>
  <c r="G32" i="3"/>
  <c r="G33" i="3"/>
  <c r="G34" i="3"/>
  <c r="G26" i="3"/>
  <c r="E27" i="3"/>
  <c r="E28" i="3"/>
  <c r="E29" i="3"/>
  <c r="E30" i="3"/>
  <c r="E31" i="3"/>
  <c r="E32" i="3"/>
  <c r="E33" i="3"/>
  <c r="E34" i="3"/>
  <c r="E26" i="3"/>
  <c r="D27" i="3"/>
  <c r="D28" i="3"/>
  <c r="D29" i="3"/>
  <c r="D30" i="3"/>
  <c r="D31" i="3"/>
  <c r="D32" i="3"/>
  <c r="D33" i="3"/>
  <c r="D34" i="3"/>
  <c r="D26" i="3"/>
  <c r="C27" i="3"/>
  <c r="C28" i="3"/>
  <c r="C29" i="3"/>
  <c r="C30" i="3"/>
  <c r="C31" i="3"/>
  <c r="C32" i="3"/>
  <c r="C33" i="3"/>
  <c r="C34" i="3"/>
  <c r="C26" i="3"/>
  <c r="B27" i="3"/>
  <c r="B28" i="3"/>
  <c r="B29" i="3"/>
  <c r="B30" i="3"/>
  <c r="B31" i="3"/>
  <c r="B32" i="3"/>
  <c r="B33" i="3"/>
  <c r="B34" i="3"/>
  <c r="B26" i="3"/>
  <c r="H17" i="3"/>
  <c r="J17" i="3" s="1"/>
  <c r="H18" i="3"/>
  <c r="J18" i="3" s="1"/>
  <c r="H19" i="3"/>
  <c r="J19" i="3" s="1"/>
  <c r="H20" i="3"/>
  <c r="J20" i="3" s="1"/>
  <c r="H21" i="3"/>
  <c r="J21" i="3" s="1"/>
  <c r="H14" i="3" l="1"/>
  <c r="J14" i="3" s="1"/>
  <c r="H15" i="3"/>
  <c r="J15" i="3" s="1"/>
  <c r="H16" i="3"/>
  <c r="J16" i="3" s="1"/>
  <c r="H13" i="3"/>
  <c r="J13" i="3" s="1"/>
  <c r="H27" i="3" l="1"/>
  <c r="J27" i="3" s="1"/>
  <c r="H28" i="3"/>
  <c r="J28" i="3" s="1"/>
  <c r="H29" i="3"/>
  <c r="J29" i="3" s="1"/>
  <c r="H26" i="3"/>
  <c r="J26" i="3" s="1"/>
  <c r="J22" i="3"/>
  <c r="H22" i="3"/>
  <c r="J35" i="3" l="1"/>
  <c r="H35" i="3"/>
</calcChain>
</file>

<file path=xl/sharedStrings.xml><?xml version="1.0" encoding="utf-8"?>
<sst xmlns="http://schemas.openxmlformats.org/spreadsheetml/2006/main" count="64" uniqueCount="45">
  <si>
    <t>Material</t>
  </si>
  <si>
    <t>Text breu</t>
  </si>
  <si>
    <t>Preu de valoració</t>
  </si>
  <si>
    <t>Núm.material proveïdor</t>
  </si>
  <si>
    <t>Unitat de mesura</t>
  </si>
  <si>
    <t>UNI</t>
  </si>
  <si>
    <t>Qtt. sol·licitada</t>
  </si>
  <si>
    <t>Valor total 
IVA exclòs</t>
  </si>
  <si>
    <t>Valor total 
IVA inclòs</t>
  </si>
  <si>
    <t>Les quantitats estimades de consum corresponen a un període de 12 mesos</t>
  </si>
  <si>
    <t xml:space="preserve">Tipus d'IVA </t>
  </si>
  <si>
    <t>TOTAL :</t>
  </si>
  <si>
    <t>PRESSUPOST BASE DE LICITACIÓ</t>
  </si>
  <si>
    <t>OFERTA ECONÒMICA</t>
  </si>
  <si>
    <t>Caldrà omplir les cel·les ombrejades en groc</t>
  </si>
  <si>
    <t>L'oferta econòmica de no podrà superar el pressupost base de licitació, ni de cadascun dels articles establerts, en cas contrari serà motiu d'exclusió de la licitació</t>
  </si>
  <si>
    <t>Licitador</t>
  </si>
  <si>
    <t>NIF</t>
  </si>
  <si>
    <t>Nom i cognoms Representant 1</t>
  </si>
  <si>
    <t>DNI Representant 1</t>
  </si>
  <si>
    <t>Nom i cognoms Representant 2</t>
  </si>
  <si>
    <t>DNI Representant 2</t>
  </si>
  <si>
    <t>Lloc</t>
  </si>
  <si>
    <t>Data</t>
  </si>
  <si>
    <r>
      <t xml:space="preserve">D'acord amb el que s'estableix plec de
clàusules administrativesparticulars,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2"/>
        <color rgb="FFFF0000"/>
        <rFont val="Calibri"/>
        <family val="2"/>
        <scheme val="minor"/>
      </rPr>
      <t>Per aquest motiu, no és necessari passar
aquest document a PDF i signar-l'ho
electrònicament, ja que es suficient amb
signar el document "resum" de les ofertes
per mitjà de l'eina Sobre Digital.</t>
    </r>
  </si>
  <si>
    <t>CAL PRESENTAR AQUESTA OFERTA 
EN FORMAT DE FULL DE CÀLCUL</t>
  </si>
  <si>
    <t>-</t>
  </si>
  <si>
    <t>1020100064</t>
  </si>
  <si>
    <t>1020200103</t>
  </si>
  <si>
    <t>1020100075</t>
  </si>
  <si>
    <t>ELECTRODE PRASS PAIRED 2 CANALS18MM</t>
  </si>
  <si>
    <t>ESTIMULADOR MONOPOLAR PRASS FLUSH-TIP</t>
  </si>
  <si>
    <t>ELECTRODE PRASS PAIRED 4 CANALS</t>
  </si>
  <si>
    <t>FULLA BLADE RAD60 5PK M4 4MM ROTATABLE</t>
  </si>
  <si>
    <t>FULLA BLADE RAD 90 M4 3.5MM ROTATABLE</t>
  </si>
  <si>
    <t>FRESA 30K DIAMANTADA PULIDO 3.0MM I 70º</t>
  </si>
  <si>
    <t>TAPONAMENT MEROCEL OIDA</t>
  </si>
  <si>
    <t>CANULA TRAQUEOTOM FENESTR A/B REBUTJABLE</t>
  </si>
  <si>
    <t>APOSIT TAPONAMENT NASAL MEROCEL</t>
  </si>
  <si>
    <t>1884016HR</t>
  </si>
  <si>
    <t>1883519HR</t>
  </si>
  <si>
    <t>1883070BLD</t>
  </si>
  <si>
    <t>8DFEN</t>
  </si>
  <si>
    <t>470405</t>
  </si>
  <si>
    <t>SUBMINISTRAMENT D'ELÈCTRODES, FRESES, ESTIMULADORS I MATERIAL DIVERS PEL SERVEI D'ORL DE GESTIÓ DE SERVEI SANITARIS
GSS-2026-164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</si>
</sst>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Light"/>
      <family val="2"/>
      <scheme val="major"/>
    </font>
    <font>
      <sz val="12"/>
      <color theme="1"/>
      <name val="Calibri Light"/>
      <family val="2"/>
      <scheme val="major"/>
    </font>
    <font>
      <b/>
      <sz val="11"/>
      <color theme="1"/>
      <name val="Calibri Light"/>
      <family val="2"/>
      <scheme val="major"/>
    </font>
    <font>
      <sz val="12"/>
      <color indexed="8"/>
      <name val="Calibri Light"/>
      <family val="2"/>
      <scheme val="major"/>
    </font>
    <font>
      <b/>
      <sz val="12"/>
      <color theme="1"/>
      <name val="Calibri"/>
      <family val="2"/>
      <scheme val="minor"/>
    </font>
    <font>
      <b/>
      <sz val="12"/>
      <color rgb="FFFF0000"/>
      <name val="Calibri"/>
      <family val="2"/>
      <scheme val="minor"/>
    </font>
    <font>
      <b/>
      <sz val="14"/>
      <name val="Calibri Light"/>
      <family val="2"/>
      <scheme val="major"/>
    </font>
  </fonts>
  <fills count="8">
    <fill>
      <patternFill patternType="none"/>
    </fill>
    <fill>
      <patternFill patternType="gray125"/>
    </fill>
    <fill>
      <patternFill patternType="solid">
        <fgColor rgb="FFDDDDDD"/>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C000"/>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6" fillId="4" borderId="26" xfId="0" applyFont="1" applyFill="1" applyBorder="1" applyAlignment="1" applyProtection="1">
      <alignment horizontal="center" vertical="center" wrapText="1"/>
    </xf>
    <xf numFmtId="0" fontId="6" fillId="4" borderId="27" xfId="0" applyFont="1" applyFill="1" applyBorder="1" applyAlignment="1" applyProtection="1">
      <alignment horizontal="center" vertical="center" wrapText="1"/>
    </xf>
    <xf numFmtId="0" fontId="6" fillId="4" borderId="28" xfId="0" applyFont="1" applyFill="1" applyBorder="1" applyAlignment="1" applyProtection="1">
      <alignment horizontal="center" vertical="center" wrapText="1"/>
    </xf>
    <xf numFmtId="0" fontId="0" fillId="0" borderId="0" xfId="0" applyProtection="1"/>
    <xf numFmtId="0" fontId="0" fillId="0" borderId="0" xfId="0" applyAlignment="1" applyProtection="1">
      <alignment horizontal="center" vertical="center"/>
    </xf>
    <xf numFmtId="44" fontId="0" fillId="0" borderId="0" xfId="0" applyNumberFormat="1" applyProtection="1"/>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0" xfId="0" applyFont="1" applyAlignment="1" applyProtection="1">
      <alignment horizontal="center" vertical="center"/>
    </xf>
    <xf numFmtId="0" fontId="4" fillId="0" borderId="13" xfId="0" applyFont="1" applyBorder="1" applyAlignment="1" applyProtection="1">
      <alignment horizontal="center" vertical="center" wrapText="1"/>
    </xf>
    <xf numFmtId="0" fontId="4" fillId="0" borderId="1" xfId="0" applyFont="1" applyBorder="1" applyAlignment="1" applyProtection="1">
      <alignment horizontal="center" vertical="center"/>
    </xf>
    <xf numFmtId="44" fontId="4" fillId="0" borderId="1" xfId="1" applyFont="1" applyBorder="1" applyAlignment="1" applyProtection="1">
      <alignment horizontal="center" vertical="center"/>
    </xf>
    <xf numFmtId="9" fontId="4" fillId="0" borderId="1" xfId="2" applyFont="1" applyBorder="1" applyAlignment="1" applyProtection="1">
      <alignment horizontal="center" vertical="center"/>
    </xf>
    <xf numFmtId="44" fontId="4" fillId="0" borderId="14" xfId="1" applyFont="1" applyBorder="1" applyAlignment="1" applyProtection="1">
      <alignment horizontal="center" vertical="center"/>
    </xf>
    <xf numFmtId="0" fontId="4" fillId="0" borderId="0" xfId="0" applyFont="1" applyProtection="1"/>
    <xf numFmtId="44" fontId="3" fillId="0" borderId="17" xfId="1" applyFont="1" applyBorder="1" applyAlignment="1" applyProtection="1">
      <alignment horizontal="center" vertical="center"/>
    </xf>
    <xf numFmtId="9" fontId="4" fillId="0" borderId="17" xfId="2" applyFont="1" applyBorder="1" applyAlignment="1" applyProtection="1">
      <alignment horizontal="center" vertical="center"/>
    </xf>
    <xf numFmtId="44" fontId="3" fillId="0" borderId="18" xfId="1" applyFont="1" applyBorder="1" applyAlignment="1" applyProtection="1">
      <alignment horizontal="center" vertical="center"/>
    </xf>
    <xf numFmtId="44" fontId="4" fillId="0" borderId="0" xfId="0" applyNumberFormat="1" applyFont="1" applyProtection="1"/>
    <xf numFmtId="0" fontId="4" fillId="0" borderId="0" xfId="0" applyFont="1" applyAlignment="1" applyProtection="1">
      <alignment horizontal="center" vertical="center"/>
    </xf>
    <xf numFmtId="0" fontId="4" fillId="0" borderId="0" xfId="0" applyFont="1" applyAlignment="1" applyProtection="1">
      <alignment horizontal="center" vertical="center" wrapText="1"/>
    </xf>
    <xf numFmtId="3" fontId="4" fillId="0" borderId="0" xfId="0" applyNumberFormat="1" applyFont="1" applyAlignment="1" applyProtection="1">
      <alignment horizontal="center" vertical="center"/>
    </xf>
    <xf numFmtId="4" fontId="4" fillId="0" borderId="0" xfId="0" applyNumberFormat="1" applyFont="1" applyAlignment="1" applyProtection="1">
      <alignment horizontal="center" vertical="center"/>
    </xf>
    <xf numFmtId="4" fontId="4" fillId="0" borderId="0" xfId="0" applyNumberFormat="1" applyFont="1" applyAlignment="1" applyProtection="1">
      <alignment horizontal="right"/>
    </xf>
    <xf numFmtId="0" fontId="4" fillId="0" borderId="0" xfId="0" applyFont="1" applyBorder="1" applyProtection="1"/>
    <xf numFmtId="0" fontId="0" fillId="0" borderId="0" xfId="0" applyFont="1" applyProtection="1"/>
    <xf numFmtId="44" fontId="4" fillId="5" borderId="1" xfId="1" applyFont="1" applyFill="1" applyBorder="1" applyAlignment="1" applyProtection="1">
      <alignment horizontal="center" vertical="center"/>
      <protection locked="0"/>
    </xf>
    <xf numFmtId="9" fontId="4" fillId="0" borderId="15" xfId="2" applyFont="1" applyBorder="1" applyAlignment="1" applyProtection="1">
      <alignment horizontal="center" vertical="center"/>
    </xf>
    <xf numFmtId="0" fontId="4" fillId="0" borderId="29" xfId="0" applyFont="1" applyBorder="1" applyAlignment="1">
      <alignment horizontal="center" vertical="center"/>
    </xf>
    <xf numFmtId="0" fontId="4" fillId="0" borderId="1" xfId="0" applyFont="1" applyBorder="1" applyAlignment="1">
      <alignment horizontal="center" vertical="center"/>
    </xf>
    <xf numFmtId="0" fontId="0" fillId="0" borderId="0" xfId="0" applyFont="1" applyProtection="1">
      <protection locked="0"/>
    </xf>
    <xf numFmtId="0" fontId="8" fillId="0" borderId="19"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2" fillId="5" borderId="19" xfId="0" applyFont="1" applyFill="1" applyBorder="1" applyAlignment="1" applyProtection="1">
      <alignment horizontal="center" vertical="center"/>
    </xf>
    <xf numFmtId="0" fontId="2" fillId="5" borderId="20" xfId="0" applyFont="1" applyFill="1" applyBorder="1" applyAlignment="1" applyProtection="1">
      <alignment horizontal="center" vertical="center"/>
    </xf>
    <xf numFmtId="0" fontId="2" fillId="5" borderId="21" xfId="0" applyFont="1" applyFill="1" applyBorder="1" applyAlignment="1" applyProtection="1">
      <alignment horizontal="center" vertical="center"/>
    </xf>
    <xf numFmtId="0" fontId="2" fillId="0" borderId="19"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7" fillId="0" borderId="2"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0" fillId="5" borderId="24" xfId="0" applyFont="1" applyFill="1" applyBorder="1" applyAlignment="1" applyProtection="1">
      <alignment horizontal="center"/>
      <protection locked="0"/>
    </xf>
    <xf numFmtId="0" fontId="0" fillId="5" borderId="11" xfId="0" applyFont="1" applyFill="1" applyBorder="1" applyAlignment="1" applyProtection="1">
      <alignment horizontal="center"/>
      <protection locked="0"/>
    </xf>
    <xf numFmtId="0" fontId="0" fillId="5" borderId="22" xfId="0" applyFont="1" applyFill="1" applyBorder="1" applyAlignment="1" applyProtection="1">
      <alignment horizontal="center"/>
      <protection locked="0"/>
    </xf>
    <xf numFmtId="0" fontId="0" fillId="5" borderId="25" xfId="0" applyFont="1" applyFill="1" applyBorder="1" applyAlignment="1" applyProtection="1">
      <alignment horizontal="center"/>
      <protection locked="0"/>
    </xf>
    <xf numFmtId="0" fontId="0" fillId="5" borderId="1" xfId="0" applyFont="1" applyFill="1" applyBorder="1" applyAlignment="1" applyProtection="1">
      <alignment horizontal="center"/>
      <protection locked="0"/>
    </xf>
    <xf numFmtId="0" fontId="0" fillId="5" borderId="23" xfId="0" applyFont="1" applyFill="1" applyBorder="1" applyAlignment="1" applyProtection="1">
      <alignment horizontal="center"/>
      <protection locked="0"/>
    </xf>
    <xf numFmtId="0" fontId="2" fillId="6" borderId="19" xfId="0" applyFont="1" applyFill="1" applyBorder="1" applyAlignment="1" applyProtection="1">
      <alignment horizontal="center" vertical="center"/>
    </xf>
    <xf numFmtId="0" fontId="2" fillId="6" borderId="20" xfId="0" applyFont="1" applyFill="1" applyBorder="1" applyAlignment="1" applyProtection="1">
      <alignment horizontal="center" vertical="center"/>
    </xf>
    <xf numFmtId="0" fontId="2" fillId="6" borderId="21" xfId="0" applyFont="1" applyFill="1" applyBorder="1" applyAlignment="1" applyProtection="1">
      <alignment horizontal="center" vertical="center"/>
    </xf>
    <xf numFmtId="0" fontId="3" fillId="3" borderId="16" xfId="0" applyFont="1" applyFill="1" applyBorder="1" applyAlignment="1" applyProtection="1">
      <alignment horizontal="right" vertical="center"/>
    </xf>
    <xf numFmtId="0" fontId="3" fillId="3" borderId="17" xfId="0" applyFont="1" applyFill="1" applyBorder="1" applyAlignment="1" applyProtection="1">
      <alignment horizontal="right" vertical="center"/>
    </xf>
    <xf numFmtId="0" fontId="9"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9" fillId="3" borderId="4"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9" fillId="3" borderId="0"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0" fontId="9" fillId="3" borderId="7"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9" fillId="3" borderId="9"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2" fillId="7" borderId="19" xfId="0" applyFont="1" applyFill="1" applyBorder="1" applyAlignment="1" applyProtection="1">
      <alignment horizontal="center" vertical="center"/>
    </xf>
    <xf numFmtId="0" fontId="0" fillId="7" borderId="20" xfId="0" applyFill="1" applyBorder="1" applyAlignment="1" applyProtection="1">
      <alignment horizontal="center" vertical="center"/>
    </xf>
    <xf numFmtId="0" fontId="0" fillId="7" borderId="21" xfId="0" applyFill="1" applyBorder="1" applyAlignment="1" applyProtection="1">
      <alignment horizontal="center" vertical="center"/>
    </xf>
    <xf numFmtId="44" fontId="4" fillId="0" borderId="29" xfId="1" applyFont="1" applyBorder="1" applyAlignment="1">
      <alignment horizontal="center" vertical="center"/>
    </xf>
    <xf numFmtId="44" fontId="4" fillId="0" borderId="1" xfId="1" applyFont="1" applyBorder="1" applyAlignment="1">
      <alignment horizontal="center" vertical="center"/>
    </xf>
  </cellXfs>
  <cellStyles count="3">
    <cellStyle name="Moneda" xfId="1" builtinId="4"/>
    <cellStyle name="Normal" xfId="0" builtinId="0"/>
    <cellStyle name="Percentat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50"/>
  <sheetViews>
    <sheetView showGridLines="0" tabSelected="1" zoomScaleNormal="100" workbookViewId="0">
      <selection activeCell="C47" sqref="C47:G47"/>
    </sheetView>
  </sheetViews>
  <sheetFormatPr defaultRowHeight="15" x14ac:dyDescent="0.25"/>
  <cols>
    <col min="1" max="1" width="9.140625" style="4"/>
    <col min="2" max="2" width="17.140625" style="4" customWidth="1"/>
    <col min="3" max="3" width="48.42578125" style="4" customWidth="1"/>
    <col min="4" max="4" width="12.140625" style="5" customWidth="1"/>
    <col min="5" max="5" width="9.140625" style="5"/>
    <col min="6" max="6" width="15" style="5" customWidth="1"/>
    <col min="7" max="7" width="27" style="5" customWidth="1"/>
    <col min="8" max="10" width="19.7109375" style="4" customWidth="1"/>
    <col min="11" max="11" width="9.140625" style="4"/>
    <col min="12" max="12" width="14.5703125" style="4" bestFit="1" customWidth="1"/>
    <col min="13" max="13" width="13.42578125" style="4" bestFit="1" customWidth="1"/>
    <col min="14" max="14" width="14.5703125" style="4" bestFit="1" customWidth="1"/>
    <col min="15" max="15" width="18.28515625" style="4" customWidth="1"/>
    <col min="16" max="16384" width="9.140625" style="4"/>
  </cols>
  <sheetData>
    <row r="1" spans="2:12" ht="15.75" thickBot="1" x14ac:dyDescent="0.3"/>
    <row r="2" spans="2:12" ht="15" customHeight="1" x14ac:dyDescent="0.25">
      <c r="B2" s="62" t="s">
        <v>44</v>
      </c>
      <c r="C2" s="63"/>
      <c r="D2" s="63"/>
      <c r="E2" s="63"/>
      <c r="F2" s="63"/>
      <c r="G2" s="63"/>
      <c r="H2" s="63"/>
      <c r="I2" s="63"/>
      <c r="J2" s="64"/>
    </row>
    <row r="3" spans="2:12" ht="15" customHeight="1" x14ac:dyDescent="0.25">
      <c r="B3" s="65"/>
      <c r="C3" s="66"/>
      <c r="D3" s="66"/>
      <c r="E3" s="66"/>
      <c r="F3" s="66"/>
      <c r="G3" s="66"/>
      <c r="H3" s="66"/>
      <c r="I3" s="66"/>
      <c r="J3" s="67"/>
    </row>
    <row r="4" spans="2:12" ht="15" customHeight="1" x14ac:dyDescent="0.25">
      <c r="B4" s="65"/>
      <c r="C4" s="66"/>
      <c r="D4" s="66"/>
      <c r="E4" s="66"/>
      <c r="F4" s="66"/>
      <c r="G4" s="66"/>
      <c r="H4" s="66"/>
      <c r="I4" s="66"/>
      <c r="J4" s="67"/>
    </row>
    <row r="5" spans="2:12" ht="15.75" customHeight="1" thickBot="1" x14ac:dyDescent="0.3">
      <c r="B5" s="68"/>
      <c r="C5" s="69"/>
      <c r="D5" s="69"/>
      <c r="E5" s="69"/>
      <c r="F5" s="69"/>
      <c r="G5" s="69"/>
      <c r="H5" s="69"/>
      <c r="I5" s="69"/>
      <c r="J5" s="70"/>
    </row>
    <row r="6" spans="2:12" ht="15.75" thickBot="1" x14ac:dyDescent="0.3">
      <c r="L6" s="6"/>
    </row>
    <row r="7" spans="2:12" x14ac:dyDescent="0.25">
      <c r="B7" s="71" t="s">
        <v>9</v>
      </c>
      <c r="C7" s="72"/>
      <c r="D7" s="72"/>
      <c r="E7" s="72"/>
      <c r="F7" s="72"/>
      <c r="G7" s="72"/>
      <c r="H7" s="72"/>
      <c r="I7" s="72"/>
      <c r="J7" s="73"/>
    </row>
    <row r="8" spans="2:12" ht="15.75" thickBot="1" x14ac:dyDescent="0.3">
      <c r="B8" s="74"/>
      <c r="C8" s="75"/>
      <c r="D8" s="75"/>
      <c r="E8" s="75"/>
      <c r="F8" s="75"/>
      <c r="G8" s="75"/>
      <c r="H8" s="75"/>
      <c r="I8" s="75"/>
      <c r="J8" s="76"/>
    </row>
    <row r="10" spans="2:12" ht="15.75" thickBot="1" x14ac:dyDescent="0.3"/>
    <row r="11" spans="2:12" ht="26.25" customHeight="1" thickBot="1" x14ac:dyDescent="0.3">
      <c r="B11" s="77" t="s">
        <v>12</v>
      </c>
      <c r="C11" s="78"/>
      <c r="D11" s="78"/>
      <c r="E11" s="78"/>
      <c r="F11" s="78"/>
      <c r="G11" s="78"/>
      <c r="H11" s="78"/>
      <c r="I11" s="78"/>
      <c r="J11" s="79"/>
    </row>
    <row r="12" spans="2:12" s="10" customFormat="1" ht="30" customHeight="1" x14ac:dyDescent="0.25">
      <c r="B12" s="7" t="s">
        <v>0</v>
      </c>
      <c r="C12" s="8" t="s">
        <v>1</v>
      </c>
      <c r="D12" s="8" t="s">
        <v>6</v>
      </c>
      <c r="E12" s="8" t="s">
        <v>4</v>
      </c>
      <c r="F12" s="8" t="s">
        <v>2</v>
      </c>
      <c r="G12" s="8" t="s">
        <v>3</v>
      </c>
      <c r="H12" s="8" t="s">
        <v>7</v>
      </c>
      <c r="I12" s="8" t="s">
        <v>10</v>
      </c>
      <c r="J12" s="9" t="s">
        <v>8</v>
      </c>
    </row>
    <row r="13" spans="2:12" s="16" customFormat="1" ht="30" customHeight="1" x14ac:dyDescent="0.25">
      <c r="B13" s="30">
        <v>1040500068</v>
      </c>
      <c r="C13" s="30" t="s">
        <v>30</v>
      </c>
      <c r="D13" s="30">
        <v>75</v>
      </c>
      <c r="E13" s="12" t="s">
        <v>5</v>
      </c>
      <c r="F13" s="80">
        <v>92.8</v>
      </c>
      <c r="G13" s="30">
        <v>8227410</v>
      </c>
      <c r="H13" s="13">
        <f>D13*F13</f>
        <v>6960</v>
      </c>
      <c r="I13" s="14">
        <v>0.21</v>
      </c>
      <c r="J13" s="15">
        <f>H13*1.21</f>
        <v>8421.6</v>
      </c>
    </row>
    <row r="14" spans="2:12" s="16" customFormat="1" ht="30" customHeight="1" x14ac:dyDescent="0.25">
      <c r="B14" s="30">
        <v>1040500069</v>
      </c>
      <c r="C14" s="31" t="s">
        <v>31</v>
      </c>
      <c r="D14" s="31">
        <v>105</v>
      </c>
      <c r="E14" s="12" t="s">
        <v>5</v>
      </c>
      <c r="F14" s="81">
        <v>108</v>
      </c>
      <c r="G14" s="31">
        <v>8225101</v>
      </c>
      <c r="H14" s="13">
        <f t="shared" ref="H14:H21" si="0">D14*F14</f>
        <v>11340</v>
      </c>
      <c r="I14" s="14">
        <v>0.21</v>
      </c>
      <c r="J14" s="15">
        <f t="shared" ref="J14:J18" si="1">H14*1.21</f>
        <v>13721.4</v>
      </c>
    </row>
    <row r="15" spans="2:12" s="16" customFormat="1" ht="30" customHeight="1" x14ac:dyDescent="0.25">
      <c r="B15" s="30">
        <v>1040500070</v>
      </c>
      <c r="C15" s="31" t="s">
        <v>32</v>
      </c>
      <c r="D15" s="31">
        <v>30</v>
      </c>
      <c r="E15" s="12" t="s">
        <v>5</v>
      </c>
      <c r="F15" s="81">
        <v>319.8</v>
      </c>
      <c r="G15" s="31">
        <v>8227419</v>
      </c>
      <c r="H15" s="13">
        <f t="shared" si="0"/>
        <v>9594</v>
      </c>
      <c r="I15" s="14">
        <v>0.21</v>
      </c>
      <c r="J15" s="15">
        <f t="shared" si="1"/>
        <v>11608.74</v>
      </c>
    </row>
    <row r="16" spans="2:12" s="16" customFormat="1" ht="30" customHeight="1" x14ac:dyDescent="0.25">
      <c r="B16" s="30">
        <v>2030101372</v>
      </c>
      <c r="C16" s="31" t="s">
        <v>33</v>
      </c>
      <c r="D16" s="31">
        <v>15</v>
      </c>
      <c r="E16" s="12" t="s">
        <v>5</v>
      </c>
      <c r="F16" s="81">
        <v>184</v>
      </c>
      <c r="G16" s="31" t="s">
        <v>39</v>
      </c>
      <c r="H16" s="13">
        <f t="shared" si="0"/>
        <v>2760</v>
      </c>
      <c r="I16" s="14">
        <v>0.21</v>
      </c>
      <c r="J16" s="15">
        <f t="shared" si="1"/>
        <v>3339.6</v>
      </c>
    </row>
    <row r="17" spans="2:24" s="16" customFormat="1" ht="30" customHeight="1" x14ac:dyDescent="0.25">
      <c r="B17" s="30">
        <v>2030101373</v>
      </c>
      <c r="C17" s="31" t="s">
        <v>34</v>
      </c>
      <c r="D17" s="31">
        <v>9</v>
      </c>
      <c r="E17" s="12" t="s">
        <v>5</v>
      </c>
      <c r="F17" s="81">
        <v>246.66</v>
      </c>
      <c r="G17" s="31" t="s">
        <v>40</v>
      </c>
      <c r="H17" s="13">
        <f t="shared" si="0"/>
        <v>2219.94</v>
      </c>
      <c r="I17" s="14">
        <v>0.21</v>
      </c>
      <c r="J17" s="15">
        <f t="shared" si="1"/>
        <v>2686.1273999999999</v>
      </c>
    </row>
    <row r="18" spans="2:24" s="16" customFormat="1" ht="30" customHeight="1" x14ac:dyDescent="0.25">
      <c r="B18" s="30">
        <v>2030101374</v>
      </c>
      <c r="C18" s="31" t="s">
        <v>35</v>
      </c>
      <c r="D18" s="31">
        <v>4</v>
      </c>
      <c r="E18" s="12" t="s">
        <v>5</v>
      </c>
      <c r="F18" s="81">
        <v>249</v>
      </c>
      <c r="G18" s="31" t="s">
        <v>41</v>
      </c>
      <c r="H18" s="13">
        <f t="shared" si="0"/>
        <v>996</v>
      </c>
      <c r="I18" s="14">
        <v>0.21</v>
      </c>
      <c r="J18" s="15">
        <f t="shared" si="1"/>
        <v>1205.1599999999999</v>
      </c>
    </row>
    <row r="19" spans="2:24" s="16" customFormat="1" ht="30" customHeight="1" x14ac:dyDescent="0.25">
      <c r="B19" s="30" t="s">
        <v>27</v>
      </c>
      <c r="C19" s="31" t="s">
        <v>36</v>
      </c>
      <c r="D19" s="31">
        <v>40</v>
      </c>
      <c r="E19" s="12" t="s">
        <v>5</v>
      </c>
      <c r="F19" s="81">
        <v>50.55</v>
      </c>
      <c r="G19" s="31">
        <v>400146</v>
      </c>
      <c r="H19" s="13">
        <f t="shared" si="0"/>
        <v>2022</v>
      </c>
      <c r="I19" s="14">
        <v>0.1</v>
      </c>
      <c r="J19" s="15">
        <f>H19*1.1</f>
        <v>2224.2000000000003</v>
      </c>
    </row>
    <row r="20" spans="2:24" s="16" customFormat="1" ht="30" customHeight="1" x14ac:dyDescent="0.25">
      <c r="B20" s="30" t="s">
        <v>28</v>
      </c>
      <c r="C20" s="31" t="s">
        <v>37</v>
      </c>
      <c r="D20" s="31">
        <v>6</v>
      </c>
      <c r="E20" s="12" t="s">
        <v>5</v>
      </c>
      <c r="F20" s="81">
        <v>25</v>
      </c>
      <c r="G20" s="31" t="s">
        <v>42</v>
      </c>
      <c r="H20" s="13">
        <f t="shared" si="0"/>
        <v>150</v>
      </c>
      <c r="I20" s="14">
        <v>0.1</v>
      </c>
      <c r="J20" s="15">
        <f>H20*1.1</f>
        <v>165</v>
      </c>
    </row>
    <row r="21" spans="2:24" s="16" customFormat="1" ht="30" customHeight="1" x14ac:dyDescent="0.25">
      <c r="B21" s="30" t="s">
        <v>29</v>
      </c>
      <c r="C21" s="31" t="s">
        <v>38</v>
      </c>
      <c r="D21" s="31">
        <v>30</v>
      </c>
      <c r="E21" s="12" t="s">
        <v>5</v>
      </c>
      <c r="F21" s="81">
        <v>9.9600000000000009</v>
      </c>
      <c r="G21" s="31" t="s">
        <v>43</v>
      </c>
      <c r="H21" s="13">
        <f t="shared" si="0"/>
        <v>298.8</v>
      </c>
      <c r="I21" s="14">
        <v>0.1</v>
      </c>
      <c r="J21" s="15">
        <f>H21*1.1</f>
        <v>328.68000000000006</v>
      </c>
    </row>
    <row r="22" spans="2:24" s="16" customFormat="1" ht="30" customHeight="1" thickBot="1" x14ac:dyDescent="0.3">
      <c r="B22" s="60" t="s">
        <v>11</v>
      </c>
      <c r="C22" s="61"/>
      <c r="D22" s="61"/>
      <c r="E22" s="61"/>
      <c r="F22" s="61"/>
      <c r="G22" s="61"/>
      <c r="H22" s="17">
        <f>SUM(H13:H21)</f>
        <v>36340.740000000005</v>
      </c>
      <c r="I22" s="29" t="s">
        <v>26</v>
      </c>
      <c r="J22" s="19">
        <f>SUM(J13:J21)</f>
        <v>43700.507399999995</v>
      </c>
      <c r="O22" s="20"/>
    </row>
    <row r="23" spans="2:24" s="16" customFormat="1" ht="30" customHeight="1" thickBot="1" x14ac:dyDescent="0.3">
      <c r="B23" s="21"/>
      <c r="C23" s="22"/>
      <c r="D23" s="23"/>
      <c r="E23" s="21"/>
      <c r="F23" s="24"/>
      <c r="G23" s="21"/>
      <c r="H23" s="25"/>
      <c r="N23" s="26"/>
      <c r="O23" s="26"/>
      <c r="P23" s="26"/>
      <c r="Q23" s="26"/>
      <c r="R23" s="26"/>
      <c r="S23" s="26"/>
      <c r="T23" s="26"/>
      <c r="U23" s="26"/>
      <c r="V23" s="26"/>
      <c r="W23" s="26"/>
      <c r="X23" s="26"/>
    </row>
    <row r="24" spans="2:24" s="16" customFormat="1" ht="30" customHeight="1" thickBot="1" x14ac:dyDescent="0.3">
      <c r="B24" s="57" t="s">
        <v>13</v>
      </c>
      <c r="C24" s="58"/>
      <c r="D24" s="58"/>
      <c r="E24" s="58"/>
      <c r="F24" s="58"/>
      <c r="G24" s="58"/>
      <c r="H24" s="58"/>
      <c r="I24" s="58"/>
      <c r="J24" s="59"/>
      <c r="N24" s="26"/>
      <c r="O24" s="26"/>
      <c r="P24" s="26"/>
      <c r="Q24" s="26"/>
      <c r="R24" s="26"/>
      <c r="S24" s="26"/>
      <c r="T24" s="26"/>
      <c r="U24" s="26"/>
      <c r="V24" s="26"/>
      <c r="W24" s="26"/>
      <c r="X24" s="26"/>
    </row>
    <row r="25" spans="2:24" s="16" customFormat="1" ht="30" customHeight="1" x14ac:dyDescent="0.25">
      <c r="B25" s="7" t="s">
        <v>0</v>
      </c>
      <c r="C25" s="8" t="s">
        <v>1</v>
      </c>
      <c r="D25" s="8" t="s">
        <v>6</v>
      </c>
      <c r="E25" s="8" t="s">
        <v>4</v>
      </c>
      <c r="F25" s="8" t="s">
        <v>2</v>
      </c>
      <c r="G25" s="8" t="s">
        <v>3</v>
      </c>
      <c r="H25" s="8" t="s">
        <v>7</v>
      </c>
      <c r="I25" s="8" t="s">
        <v>10</v>
      </c>
      <c r="J25" s="9" t="s">
        <v>8</v>
      </c>
      <c r="N25" s="26"/>
      <c r="O25" s="26"/>
      <c r="P25" s="26"/>
      <c r="Q25" s="26"/>
      <c r="R25" s="26"/>
      <c r="S25" s="26"/>
      <c r="T25" s="26"/>
      <c r="U25" s="26"/>
      <c r="V25" s="26"/>
      <c r="W25" s="26"/>
      <c r="X25" s="26"/>
    </row>
    <row r="26" spans="2:24" s="16" customFormat="1" ht="30" customHeight="1" x14ac:dyDescent="0.25">
      <c r="B26" s="11">
        <f>B13</f>
        <v>1040500068</v>
      </c>
      <c r="C26" s="12" t="str">
        <f>C13</f>
        <v>ELECTRODE PRASS PAIRED 2 CANALS18MM</v>
      </c>
      <c r="D26" s="12">
        <f>D13</f>
        <v>75</v>
      </c>
      <c r="E26" s="12" t="str">
        <f>E13</f>
        <v>UNI</v>
      </c>
      <c r="F26" s="28">
        <v>0</v>
      </c>
      <c r="G26" s="12">
        <f>G13</f>
        <v>8227410</v>
      </c>
      <c r="H26" s="13">
        <f>D26*F26</f>
        <v>0</v>
      </c>
      <c r="I26" s="14">
        <f>I13</f>
        <v>0.21</v>
      </c>
      <c r="J26" s="15">
        <f>H26*1.21</f>
        <v>0</v>
      </c>
      <c r="N26" s="26"/>
      <c r="O26" s="26"/>
      <c r="P26" s="26"/>
      <c r="Q26" s="26"/>
      <c r="R26" s="26"/>
      <c r="S26" s="26"/>
      <c r="T26" s="26"/>
      <c r="U26" s="26"/>
      <c r="V26" s="26"/>
      <c r="W26" s="26"/>
      <c r="X26" s="26"/>
    </row>
    <row r="27" spans="2:24" s="16" customFormat="1" ht="30" customHeight="1" x14ac:dyDescent="0.25">
      <c r="B27" s="11">
        <f t="shared" ref="B27:E34" si="2">B14</f>
        <v>1040500069</v>
      </c>
      <c r="C27" s="12" t="str">
        <f t="shared" si="2"/>
        <v>ESTIMULADOR MONOPOLAR PRASS FLUSH-TIP</v>
      </c>
      <c r="D27" s="12">
        <f t="shared" si="2"/>
        <v>105</v>
      </c>
      <c r="E27" s="12" t="str">
        <f t="shared" si="2"/>
        <v>UNI</v>
      </c>
      <c r="F27" s="28">
        <v>0</v>
      </c>
      <c r="G27" s="12">
        <f t="shared" ref="G27:G34" si="3">G14</f>
        <v>8225101</v>
      </c>
      <c r="H27" s="13">
        <f t="shared" ref="H27:H34" si="4">D27*F27</f>
        <v>0</v>
      </c>
      <c r="I27" s="14">
        <f t="shared" ref="I27:I34" si="5">I14</f>
        <v>0.21</v>
      </c>
      <c r="J27" s="15">
        <f t="shared" ref="J27:J34" si="6">H27*1.21</f>
        <v>0</v>
      </c>
      <c r="N27" s="26"/>
      <c r="O27" s="26"/>
      <c r="P27" s="26"/>
      <c r="Q27" s="26"/>
      <c r="R27" s="26"/>
      <c r="S27" s="26"/>
      <c r="T27" s="26"/>
      <c r="U27" s="26"/>
      <c r="V27" s="26"/>
      <c r="W27" s="26"/>
      <c r="X27" s="26"/>
    </row>
    <row r="28" spans="2:24" s="16" customFormat="1" ht="30" customHeight="1" x14ac:dyDescent="0.25">
      <c r="B28" s="11">
        <f t="shared" si="2"/>
        <v>1040500070</v>
      </c>
      <c r="C28" s="12" t="str">
        <f t="shared" si="2"/>
        <v>ELECTRODE PRASS PAIRED 4 CANALS</v>
      </c>
      <c r="D28" s="12">
        <f t="shared" si="2"/>
        <v>30</v>
      </c>
      <c r="E28" s="12" t="str">
        <f t="shared" si="2"/>
        <v>UNI</v>
      </c>
      <c r="F28" s="28">
        <v>0</v>
      </c>
      <c r="G28" s="12">
        <f t="shared" si="3"/>
        <v>8227419</v>
      </c>
      <c r="H28" s="13">
        <f t="shared" si="4"/>
        <v>0</v>
      </c>
      <c r="I28" s="14">
        <f t="shared" si="5"/>
        <v>0.21</v>
      </c>
      <c r="J28" s="15">
        <f t="shared" si="6"/>
        <v>0</v>
      </c>
      <c r="N28" s="26"/>
      <c r="O28" s="26"/>
      <c r="P28" s="26"/>
      <c r="Q28" s="26"/>
      <c r="R28" s="26"/>
      <c r="S28" s="26"/>
      <c r="T28" s="26"/>
      <c r="U28" s="26"/>
      <c r="V28" s="26"/>
      <c r="W28" s="26"/>
      <c r="X28" s="26"/>
    </row>
    <row r="29" spans="2:24" s="16" customFormat="1" ht="30" customHeight="1" x14ac:dyDescent="0.25">
      <c r="B29" s="11">
        <f t="shared" si="2"/>
        <v>2030101372</v>
      </c>
      <c r="C29" s="12" t="str">
        <f t="shared" si="2"/>
        <v>FULLA BLADE RAD60 5PK M4 4MM ROTATABLE</v>
      </c>
      <c r="D29" s="12">
        <f t="shared" si="2"/>
        <v>15</v>
      </c>
      <c r="E29" s="12" t="str">
        <f t="shared" si="2"/>
        <v>UNI</v>
      </c>
      <c r="F29" s="28">
        <v>0</v>
      </c>
      <c r="G29" s="12" t="str">
        <f t="shared" si="3"/>
        <v>1884016HR</v>
      </c>
      <c r="H29" s="13">
        <f t="shared" si="4"/>
        <v>0</v>
      </c>
      <c r="I29" s="14">
        <f t="shared" si="5"/>
        <v>0.21</v>
      </c>
      <c r="J29" s="15">
        <f t="shared" si="6"/>
        <v>0</v>
      </c>
      <c r="N29" s="26"/>
      <c r="O29" s="26"/>
      <c r="P29" s="26"/>
      <c r="Q29" s="26"/>
      <c r="R29" s="26"/>
      <c r="S29" s="26"/>
      <c r="T29" s="26"/>
      <c r="U29" s="26"/>
      <c r="V29" s="26"/>
      <c r="W29" s="26"/>
      <c r="X29" s="26"/>
    </row>
    <row r="30" spans="2:24" s="16" customFormat="1" ht="30" customHeight="1" x14ac:dyDescent="0.25">
      <c r="B30" s="11">
        <f t="shared" si="2"/>
        <v>2030101373</v>
      </c>
      <c r="C30" s="12" t="str">
        <f t="shared" si="2"/>
        <v>FULLA BLADE RAD 90 M4 3.5MM ROTATABLE</v>
      </c>
      <c r="D30" s="12">
        <f t="shared" si="2"/>
        <v>9</v>
      </c>
      <c r="E30" s="12" t="str">
        <f t="shared" si="2"/>
        <v>UNI</v>
      </c>
      <c r="F30" s="28">
        <v>0</v>
      </c>
      <c r="G30" s="12" t="str">
        <f t="shared" si="3"/>
        <v>1883519HR</v>
      </c>
      <c r="H30" s="13">
        <f t="shared" si="4"/>
        <v>0</v>
      </c>
      <c r="I30" s="14">
        <f t="shared" si="5"/>
        <v>0.21</v>
      </c>
      <c r="J30" s="15">
        <f t="shared" si="6"/>
        <v>0</v>
      </c>
      <c r="N30" s="26"/>
      <c r="O30" s="26"/>
      <c r="P30" s="26"/>
      <c r="Q30" s="26"/>
      <c r="R30" s="26"/>
      <c r="S30" s="26"/>
      <c r="T30" s="26"/>
      <c r="U30" s="26"/>
      <c r="V30" s="26"/>
      <c r="W30" s="26"/>
      <c r="X30" s="26"/>
    </row>
    <row r="31" spans="2:24" s="16" customFormat="1" ht="30" customHeight="1" x14ac:dyDescent="0.25">
      <c r="B31" s="11">
        <f t="shared" si="2"/>
        <v>2030101374</v>
      </c>
      <c r="C31" s="12" t="str">
        <f t="shared" si="2"/>
        <v>FRESA 30K DIAMANTADA PULIDO 3.0MM I 70º</v>
      </c>
      <c r="D31" s="12">
        <f t="shared" si="2"/>
        <v>4</v>
      </c>
      <c r="E31" s="12" t="str">
        <f t="shared" si="2"/>
        <v>UNI</v>
      </c>
      <c r="F31" s="28">
        <v>0</v>
      </c>
      <c r="G31" s="12" t="str">
        <f t="shared" si="3"/>
        <v>1883070BLD</v>
      </c>
      <c r="H31" s="13">
        <f t="shared" si="4"/>
        <v>0</v>
      </c>
      <c r="I31" s="14">
        <f t="shared" si="5"/>
        <v>0.21</v>
      </c>
      <c r="J31" s="15">
        <f t="shared" si="6"/>
        <v>0</v>
      </c>
      <c r="N31" s="26"/>
      <c r="O31" s="26"/>
      <c r="P31" s="26"/>
      <c r="Q31" s="26"/>
      <c r="R31" s="26"/>
      <c r="S31" s="26"/>
      <c r="T31" s="26"/>
      <c r="U31" s="26"/>
      <c r="V31" s="26"/>
      <c r="W31" s="26"/>
      <c r="X31" s="26"/>
    </row>
    <row r="32" spans="2:24" s="16" customFormat="1" ht="30" customHeight="1" x14ac:dyDescent="0.25">
      <c r="B32" s="11" t="str">
        <f t="shared" si="2"/>
        <v>1020100064</v>
      </c>
      <c r="C32" s="12" t="str">
        <f t="shared" si="2"/>
        <v>TAPONAMENT MEROCEL OIDA</v>
      </c>
      <c r="D32" s="12">
        <f t="shared" si="2"/>
        <v>40</v>
      </c>
      <c r="E32" s="12" t="str">
        <f t="shared" si="2"/>
        <v>UNI</v>
      </c>
      <c r="F32" s="28">
        <v>0</v>
      </c>
      <c r="G32" s="12">
        <f t="shared" si="3"/>
        <v>400146</v>
      </c>
      <c r="H32" s="13">
        <f t="shared" si="4"/>
        <v>0</v>
      </c>
      <c r="I32" s="14">
        <f t="shared" si="5"/>
        <v>0.1</v>
      </c>
      <c r="J32" s="15">
        <f>H32*1.1</f>
        <v>0</v>
      </c>
      <c r="N32" s="26"/>
      <c r="O32" s="26"/>
      <c r="P32" s="26"/>
      <c r="Q32" s="26"/>
      <c r="R32" s="26"/>
      <c r="S32" s="26"/>
      <c r="T32" s="26"/>
      <c r="U32" s="26"/>
      <c r="V32" s="26"/>
      <c r="W32" s="26"/>
      <c r="X32" s="26"/>
    </row>
    <row r="33" spans="2:24" s="16" customFormat="1" ht="30" customHeight="1" x14ac:dyDescent="0.25">
      <c r="B33" s="11" t="str">
        <f t="shared" si="2"/>
        <v>1020200103</v>
      </c>
      <c r="C33" s="12" t="str">
        <f t="shared" si="2"/>
        <v>CANULA TRAQUEOTOM FENESTR A/B REBUTJABLE</v>
      </c>
      <c r="D33" s="12">
        <f t="shared" si="2"/>
        <v>6</v>
      </c>
      <c r="E33" s="12" t="str">
        <f t="shared" si="2"/>
        <v>UNI</v>
      </c>
      <c r="F33" s="28">
        <v>0</v>
      </c>
      <c r="G33" s="12" t="str">
        <f t="shared" si="3"/>
        <v>8DFEN</v>
      </c>
      <c r="H33" s="13">
        <f t="shared" si="4"/>
        <v>0</v>
      </c>
      <c r="I33" s="14">
        <f t="shared" si="5"/>
        <v>0.1</v>
      </c>
      <c r="J33" s="15">
        <f>H33*1.1</f>
        <v>0</v>
      </c>
      <c r="N33" s="26"/>
      <c r="O33" s="26"/>
      <c r="P33" s="26"/>
      <c r="Q33" s="26"/>
      <c r="R33" s="26"/>
      <c r="S33" s="26"/>
      <c r="T33" s="26"/>
      <c r="U33" s="26"/>
      <c r="V33" s="26"/>
      <c r="W33" s="26"/>
      <c r="X33" s="26"/>
    </row>
    <row r="34" spans="2:24" s="16" customFormat="1" ht="30" customHeight="1" x14ac:dyDescent="0.25">
      <c r="B34" s="11" t="str">
        <f t="shared" si="2"/>
        <v>1020100075</v>
      </c>
      <c r="C34" s="12" t="str">
        <f t="shared" si="2"/>
        <v>APOSIT TAPONAMENT NASAL MEROCEL</v>
      </c>
      <c r="D34" s="12">
        <f t="shared" si="2"/>
        <v>30</v>
      </c>
      <c r="E34" s="12" t="str">
        <f t="shared" si="2"/>
        <v>UNI</v>
      </c>
      <c r="F34" s="28">
        <v>0</v>
      </c>
      <c r="G34" s="12" t="str">
        <f t="shared" si="3"/>
        <v>470405</v>
      </c>
      <c r="H34" s="13">
        <f t="shared" si="4"/>
        <v>0</v>
      </c>
      <c r="I34" s="14">
        <f t="shared" si="5"/>
        <v>0.1</v>
      </c>
      <c r="J34" s="15">
        <f>H34*1.1</f>
        <v>0</v>
      </c>
      <c r="N34" s="26"/>
      <c r="O34" s="26"/>
      <c r="P34" s="26"/>
      <c r="Q34" s="26"/>
      <c r="R34" s="26"/>
      <c r="S34" s="26"/>
      <c r="T34" s="26"/>
      <c r="U34" s="26"/>
      <c r="V34" s="26"/>
      <c r="W34" s="26"/>
      <c r="X34" s="26"/>
    </row>
    <row r="35" spans="2:24" s="16" customFormat="1" ht="30" customHeight="1" thickBot="1" x14ac:dyDescent="0.3">
      <c r="B35" s="60" t="s">
        <v>11</v>
      </c>
      <c r="C35" s="61"/>
      <c r="D35" s="61"/>
      <c r="E35" s="61"/>
      <c r="F35" s="61"/>
      <c r="G35" s="61"/>
      <c r="H35" s="17">
        <f>SUM(H26:H34)</f>
        <v>0</v>
      </c>
      <c r="I35" s="18" t="s">
        <v>26</v>
      </c>
      <c r="J35" s="19">
        <f>SUM(J26:J34)</f>
        <v>0</v>
      </c>
      <c r="N35" s="26"/>
      <c r="O35" s="26"/>
      <c r="P35" s="26"/>
      <c r="Q35" s="26"/>
      <c r="R35" s="26"/>
      <c r="S35" s="26"/>
      <c r="T35" s="26"/>
      <c r="U35" s="26"/>
      <c r="V35" s="26"/>
      <c r="W35" s="26"/>
      <c r="X35" s="26"/>
    </row>
    <row r="36" spans="2:24" s="16" customFormat="1" ht="30" customHeight="1" thickBot="1" x14ac:dyDescent="0.3">
      <c r="B36" s="21"/>
      <c r="D36" s="21"/>
      <c r="E36" s="21"/>
      <c r="F36" s="21"/>
      <c r="G36" s="21"/>
    </row>
    <row r="37" spans="2:24" ht="30" customHeight="1" thickBot="1" x14ac:dyDescent="0.3">
      <c r="B37" s="36" t="s">
        <v>14</v>
      </c>
      <c r="C37" s="37"/>
      <c r="D37" s="37"/>
      <c r="E37" s="37"/>
      <c r="F37" s="37"/>
      <c r="G37" s="37"/>
      <c r="H37" s="37"/>
      <c r="I37" s="37"/>
      <c r="J37" s="38"/>
      <c r="L37" s="6"/>
    </row>
    <row r="38" spans="2:24" ht="30" customHeight="1" thickBot="1" x14ac:dyDescent="0.3">
      <c r="B38" s="39" t="s">
        <v>15</v>
      </c>
      <c r="C38" s="40"/>
      <c r="D38" s="40"/>
      <c r="E38" s="40"/>
      <c r="F38" s="40"/>
      <c r="G38" s="40"/>
      <c r="H38" s="40"/>
      <c r="I38" s="40"/>
      <c r="J38" s="41"/>
    </row>
    <row r="40" spans="2:24" ht="15.75" thickBot="1" x14ac:dyDescent="0.3"/>
    <row r="41" spans="2:24" s="27" customFormat="1" ht="39.950000000000003" customHeight="1" x14ac:dyDescent="0.25">
      <c r="B41" s="1" t="s">
        <v>16</v>
      </c>
      <c r="C41" s="51"/>
      <c r="D41" s="52"/>
      <c r="E41" s="52"/>
      <c r="F41" s="52"/>
      <c r="G41" s="53"/>
      <c r="H41" s="42" t="s">
        <v>24</v>
      </c>
      <c r="I41" s="43"/>
      <c r="J41" s="44"/>
    </row>
    <row r="42" spans="2:24" s="27" customFormat="1" ht="39.950000000000003" customHeight="1" x14ac:dyDescent="0.25">
      <c r="B42" s="2" t="s">
        <v>17</v>
      </c>
      <c r="C42" s="54"/>
      <c r="D42" s="55"/>
      <c r="E42" s="55"/>
      <c r="F42" s="55"/>
      <c r="G42" s="56"/>
      <c r="H42" s="45"/>
      <c r="I42" s="46"/>
      <c r="J42" s="47"/>
    </row>
    <row r="43" spans="2:24" s="27" customFormat="1" ht="39.950000000000003" customHeight="1" x14ac:dyDescent="0.25">
      <c r="B43" s="2" t="s">
        <v>18</v>
      </c>
      <c r="C43" s="54"/>
      <c r="D43" s="55"/>
      <c r="E43" s="55"/>
      <c r="F43" s="55"/>
      <c r="G43" s="56"/>
      <c r="H43" s="45"/>
      <c r="I43" s="46"/>
      <c r="J43" s="47"/>
    </row>
    <row r="44" spans="2:24" s="27" customFormat="1" ht="39.950000000000003" customHeight="1" x14ac:dyDescent="0.25">
      <c r="B44" s="2" t="s">
        <v>19</v>
      </c>
      <c r="C44" s="54"/>
      <c r="D44" s="55"/>
      <c r="E44" s="55"/>
      <c r="F44" s="55"/>
      <c r="G44" s="56"/>
      <c r="H44" s="45"/>
      <c r="I44" s="46"/>
      <c r="J44" s="47"/>
    </row>
    <row r="45" spans="2:24" s="27" customFormat="1" ht="39.950000000000003" customHeight="1" x14ac:dyDescent="0.25">
      <c r="B45" s="2" t="s">
        <v>20</v>
      </c>
      <c r="C45" s="54"/>
      <c r="D45" s="55"/>
      <c r="E45" s="55"/>
      <c r="F45" s="55"/>
      <c r="G45" s="56"/>
      <c r="H45" s="45"/>
      <c r="I45" s="46"/>
      <c r="J45" s="47"/>
    </row>
    <row r="46" spans="2:24" s="27" customFormat="1" ht="39.950000000000003" customHeight="1" x14ac:dyDescent="0.25">
      <c r="B46" s="2" t="s">
        <v>21</v>
      </c>
      <c r="C46" s="54"/>
      <c r="D46" s="55"/>
      <c r="E46" s="55"/>
      <c r="F46" s="55"/>
      <c r="G46" s="56"/>
      <c r="H46" s="45"/>
      <c r="I46" s="46"/>
      <c r="J46" s="47"/>
    </row>
    <row r="47" spans="2:24" s="27" customFormat="1" ht="39.950000000000003" customHeight="1" x14ac:dyDescent="0.25">
      <c r="B47" s="2" t="s">
        <v>22</v>
      </c>
      <c r="C47" s="32"/>
      <c r="D47" s="32"/>
      <c r="E47" s="32"/>
      <c r="F47" s="32"/>
      <c r="G47" s="32"/>
      <c r="H47" s="45"/>
      <c r="I47" s="46"/>
      <c r="J47" s="47"/>
    </row>
    <row r="48" spans="2:24" s="27" customFormat="1" ht="39.950000000000003" customHeight="1" thickBot="1" x14ac:dyDescent="0.3">
      <c r="B48" s="3" t="s">
        <v>23</v>
      </c>
      <c r="C48" s="54"/>
      <c r="D48" s="55"/>
      <c r="E48" s="55"/>
      <c r="F48" s="55"/>
      <c r="G48" s="56"/>
      <c r="H48" s="48"/>
      <c r="I48" s="49"/>
      <c r="J48" s="50"/>
    </row>
    <row r="49" spans="2:10" ht="15.75" thickBot="1" x14ac:dyDescent="0.3"/>
    <row r="50" spans="2:10" ht="48" customHeight="1" thickBot="1" x14ac:dyDescent="0.3">
      <c r="B50" s="33" t="s">
        <v>25</v>
      </c>
      <c r="C50" s="34"/>
      <c r="D50" s="34"/>
      <c r="E50" s="34"/>
      <c r="F50" s="34"/>
      <c r="G50" s="34"/>
      <c r="H50" s="34"/>
      <c r="I50" s="34"/>
      <c r="J50" s="35"/>
    </row>
  </sheetData>
  <sheetProtection algorithmName="SHA-512" hashValue="+RvDNXIWoDj8qNozCxygPXYuPgwd9L2TUTbs+VZNRtX1qDEyOH/ym9vs7vgkI/YbC+o6zid4m6UOaKweku31uA==" saltValue="45sFOz+HYuOhv36UgW7CnA==" spinCount="100000" sheet="1" selectLockedCells="1"/>
  <mergeCells count="17">
    <mergeCell ref="B24:J24"/>
    <mergeCell ref="B35:G35"/>
    <mergeCell ref="B2:J5"/>
    <mergeCell ref="B7:J8"/>
    <mergeCell ref="B22:G22"/>
    <mergeCell ref="B11:J11"/>
    <mergeCell ref="B50:J50"/>
    <mergeCell ref="B37:J37"/>
    <mergeCell ref="B38:J38"/>
    <mergeCell ref="H41:J48"/>
    <mergeCell ref="C41:G41"/>
    <mergeCell ref="C42:G42"/>
    <mergeCell ref="C43:G43"/>
    <mergeCell ref="C44:G44"/>
    <mergeCell ref="C45:G45"/>
    <mergeCell ref="C46:G46"/>
    <mergeCell ref="C48:G48"/>
  </mergeCells>
  <dataValidations count="1">
    <dataValidation type="decimal" operator="lessThanOrEqual" allowBlank="1" showInputMessage="1" showErrorMessage="1" error="S'ha superat l'import unitàri máxim de licitació" sqref="F26:F34">
      <formula1>F13</formula1>
    </dataValidation>
  </dataValidations>
  <pageMargins left="0.7" right="0.7" top="0.75" bottom="0.75" header="0.3" footer="0.3"/>
  <pageSetup paperSize="9" scale="41" orientation="portrait" r:id="rId1"/>
  <ignoredErrors>
    <ignoredError sqref="H26:H29 H30:H34" formula="1"/>
    <ignoredError sqref="B19:B21 G2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IMPORTS ICS - GSS</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2024-11-20T14:25:34Z</cp:lastPrinted>
  <dcterms:created xsi:type="dcterms:W3CDTF">2024-11-13T09:07:17Z</dcterms:created>
  <dcterms:modified xsi:type="dcterms:W3CDTF">2025-12-19T10:37:46Z</dcterms:modified>
</cp:coreProperties>
</file>