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dot\Downloads\"/>
    </mc:Choice>
  </mc:AlternateContent>
  <xr:revisionPtr revIDLastSave="0" documentId="8_{561CAB36-48D6-4003-B56A-D0AFCF014824}" xr6:coauthVersionLast="47" xr6:coauthVersionMax="47" xr10:uidLastSave="{00000000-0000-0000-0000-000000000000}"/>
  <bookViews>
    <workbookView xWindow="-28920" yWindow="-120" windowWidth="29040" windowHeight="15840" xr2:uid="{FDCC599A-1639-4333-BE6B-586B3B67EBD2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E6" i="1"/>
  <c r="E5" i="1"/>
  <c r="Z6" i="1"/>
  <c r="E4" i="1"/>
  <c r="B11" i="1"/>
  <c r="B10" i="1"/>
  <c r="Z5" i="1"/>
  <c r="Z4" i="1"/>
  <c r="D6" i="1"/>
  <c r="D5" i="1"/>
  <c r="D4" i="1"/>
</calcChain>
</file>

<file path=xl/sharedStrings.xml><?xml version="1.0" encoding="utf-8"?>
<sst xmlns="http://schemas.openxmlformats.org/spreadsheetml/2006/main" count="42" uniqueCount="31">
  <si>
    <t>Elèctrica Pintó, S.L.</t>
  </si>
  <si>
    <t>Entorno de medición inteligente, S.L.</t>
  </si>
  <si>
    <t>Vunkers It Experts, S.L.</t>
  </si>
  <si>
    <t>Base</t>
  </si>
  <si>
    <t>IVA</t>
  </si>
  <si>
    <t>Import</t>
  </si>
  <si>
    <t>No</t>
  </si>
  <si>
    <t>225 un.</t>
  </si>
  <si>
    <t>450 un.</t>
  </si>
  <si>
    <t>675 un.</t>
  </si>
  <si>
    <t>900 un.</t>
  </si>
  <si>
    <t>Sí</t>
  </si>
  <si>
    <t>1 any</t>
  </si>
  <si>
    <t>2 anys</t>
  </si>
  <si>
    <t>3 anys</t>
  </si>
  <si>
    <t>4 anys</t>
  </si>
  <si>
    <t>1 setmana</t>
  </si>
  <si>
    <t>2 setmanes</t>
  </si>
  <si>
    <t>3 setmanes</t>
  </si>
  <si>
    <t>4 setmanes</t>
  </si>
  <si>
    <t>5 setmanes</t>
  </si>
  <si>
    <t>6 setmanes</t>
  </si>
  <si>
    <t>Preu (60 punts)</t>
  </si>
  <si>
    <t>Instal·lació claus post comptador (15 punts)</t>
  </si>
  <si>
    <t>Ampliació termini garantia (10 punts)</t>
  </si>
  <si>
    <t>Reducció termini execució (15 punts)</t>
  </si>
  <si>
    <t>Total</t>
  </si>
  <si>
    <t>Pressupost base licitació</t>
  </si>
  <si>
    <t>IVA (21,00%)</t>
  </si>
  <si>
    <t>Mitjana aritmètica ofertes</t>
  </si>
  <si>
    <t>Baixa anormal (-10,00%)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</si>
</sst>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7" xfId="0" applyNumberForma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4" fontId="1" fillId="7" borderId="1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8053-8F49-484F-82C4-D83A975BAD5E}">
  <dimension ref="A1:Z14"/>
  <sheetViews>
    <sheetView tabSelected="1" zoomScaleNormal="100" workbookViewId="0">
      <selection activeCell="C17" sqref="C17"/>
    </sheetView>
  </sheetViews>
  <sheetFormatPr baseColWidth="10" defaultColWidth="9.140625" defaultRowHeight="15" x14ac:dyDescent="0.25"/>
  <cols>
    <col min="1" max="1" width="33.42578125" bestFit="1" customWidth="1"/>
    <col min="2" max="25" width="11.7109375" customWidth="1"/>
    <col min="26" max="26" width="15.140625" customWidth="1"/>
  </cols>
  <sheetData>
    <row r="1" spans="1:26" ht="15.75" thickBot="1" x14ac:dyDescent="0.3"/>
    <row r="2" spans="1:26" x14ac:dyDescent="0.25">
      <c r="A2" s="10"/>
      <c r="B2" s="31" t="s">
        <v>22</v>
      </c>
      <c r="C2" s="32"/>
      <c r="D2" s="33"/>
      <c r="E2" s="21"/>
      <c r="F2" s="34" t="s">
        <v>23</v>
      </c>
      <c r="G2" s="35"/>
      <c r="H2" s="35"/>
      <c r="I2" s="35"/>
      <c r="J2" s="36"/>
      <c r="K2" s="27"/>
      <c r="L2" s="37" t="s">
        <v>24</v>
      </c>
      <c r="M2" s="38"/>
      <c r="N2" s="38"/>
      <c r="O2" s="38"/>
      <c r="P2" s="39"/>
      <c r="Q2" s="28"/>
      <c r="R2" s="40" t="s">
        <v>25</v>
      </c>
      <c r="S2" s="41"/>
      <c r="T2" s="41"/>
      <c r="U2" s="41"/>
      <c r="V2" s="41"/>
      <c r="W2" s="41"/>
      <c r="X2" s="42"/>
      <c r="Y2" s="29"/>
      <c r="Z2" s="43" t="s">
        <v>26</v>
      </c>
    </row>
    <row r="3" spans="1:26" x14ac:dyDescent="0.25">
      <c r="A3" s="11"/>
      <c r="B3" s="13" t="s">
        <v>3</v>
      </c>
      <c r="C3" s="14" t="s">
        <v>4</v>
      </c>
      <c r="D3" s="15" t="s">
        <v>5</v>
      </c>
      <c r="E3" s="22"/>
      <c r="F3" s="13" t="s">
        <v>6</v>
      </c>
      <c r="G3" s="14" t="s">
        <v>7</v>
      </c>
      <c r="H3" s="14" t="s">
        <v>8</v>
      </c>
      <c r="I3" s="14" t="s">
        <v>9</v>
      </c>
      <c r="J3" s="15" t="s">
        <v>10</v>
      </c>
      <c r="K3" s="14"/>
      <c r="L3" s="13" t="s">
        <v>6</v>
      </c>
      <c r="M3" s="14" t="s">
        <v>12</v>
      </c>
      <c r="N3" s="14" t="s">
        <v>13</v>
      </c>
      <c r="O3" s="14" t="s">
        <v>14</v>
      </c>
      <c r="P3" s="15" t="s">
        <v>15</v>
      </c>
      <c r="Q3" s="14"/>
      <c r="R3" s="13" t="s">
        <v>6</v>
      </c>
      <c r="S3" s="14" t="s">
        <v>16</v>
      </c>
      <c r="T3" s="14" t="s">
        <v>17</v>
      </c>
      <c r="U3" s="14" t="s">
        <v>18</v>
      </c>
      <c r="V3" s="14" t="s">
        <v>19</v>
      </c>
      <c r="W3" s="14" t="s">
        <v>20</v>
      </c>
      <c r="X3" s="15" t="s">
        <v>21</v>
      </c>
      <c r="Y3" s="22"/>
      <c r="Z3" s="44"/>
    </row>
    <row r="4" spans="1:26" x14ac:dyDescent="0.25">
      <c r="A4" s="11" t="s">
        <v>0</v>
      </c>
      <c r="B4" s="5">
        <v>162966.49</v>
      </c>
      <c r="C4" s="1">
        <v>34222.959999999999</v>
      </c>
      <c r="D4" s="6">
        <f>B4+C4</f>
        <v>197189.44999999998</v>
      </c>
      <c r="E4" s="23">
        <f>((1-((B4-B5)/B9)*(1/1.6))*60)</f>
        <v>59.078419348440697</v>
      </c>
      <c r="F4" s="2"/>
      <c r="G4" s="3"/>
      <c r="H4" s="3"/>
      <c r="I4" s="3"/>
      <c r="J4" s="4" t="s">
        <v>11</v>
      </c>
      <c r="K4" s="19">
        <v>15</v>
      </c>
      <c r="L4" s="2"/>
      <c r="M4" s="3"/>
      <c r="N4" s="3"/>
      <c r="O4" s="3"/>
      <c r="P4" s="4" t="s">
        <v>11</v>
      </c>
      <c r="Q4" s="19">
        <v>10</v>
      </c>
      <c r="R4" s="2"/>
      <c r="S4" s="3"/>
      <c r="T4" s="3"/>
      <c r="U4" s="3"/>
      <c r="V4" s="3"/>
      <c r="W4" s="3"/>
      <c r="X4" s="4" t="s">
        <v>11</v>
      </c>
      <c r="Y4" s="23">
        <v>15</v>
      </c>
      <c r="Z4" s="30">
        <f>E4+K4+Q4+Y4</f>
        <v>99.07841934844069</v>
      </c>
    </row>
    <row r="5" spans="1:26" x14ac:dyDescent="0.25">
      <c r="A5" s="11" t="s">
        <v>1</v>
      </c>
      <c r="B5" s="5">
        <v>158885</v>
      </c>
      <c r="C5" s="1">
        <v>33365.85</v>
      </c>
      <c r="D5" s="6">
        <f>B5+C5</f>
        <v>192250.85</v>
      </c>
      <c r="E5" s="23">
        <f>((1-((B5-B5)/B9)*(1/1.6))*60)</f>
        <v>60</v>
      </c>
      <c r="F5" s="2"/>
      <c r="G5" s="3"/>
      <c r="H5" s="3"/>
      <c r="I5" s="3" t="s">
        <v>11</v>
      </c>
      <c r="J5" s="4"/>
      <c r="K5" s="19">
        <v>11.25</v>
      </c>
      <c r="L5" s="2"/>
      <c r="M5" s="3"/>
      <c r="N5" s="3"/>
      <c r="O5" s="3"/>
      <c r="P5" s="4" t="s">
        <v>11</v>
      </c>
      <c r="Q5" s="19">
        <v>10</v>
      </c>
      <c r="R5" s="2"/>
      <c r="S5" s="3"/>
      <c r="T5" s="3"/>
      <c r="U5" s="3"/>
      <c r="V5" s="3"/>
      <c r="W5" s="3"/>
      <c r="X5" s="4" t="s">
        <v>11</v>
      </c>
      <c r="Y5" s="23">
        <v>15</v>
      </c>
      <c r="Z5" s="25">
        <f t="shared" ref="Z5:Z6" si="0">E5+K5+Q5+Y5</f>
        <v>96.25</v>
      </c>
    </row>
    <row r="6" spans="1:26" ht="15.75" thickBot="1" x14ac:dyDescent="0.3">
      <c r="A6" s="12" t="s">
        <v>2</v>
      </c>
      <c r="B6" s="7">
        <v>165454.6</v>
      </c>
      <c r="C6" s="8">
        <v>34745.47</v>
      </c>
      <c r="D6" s="9">
        <f>B6+C6</f>
        <v>200200.07</v>
      </c>
      <c r="E6" s="24">
        <f>((1-((B6-B5)/B9)*(1/1.6))*60)</f>
        <v>58.516616174856729</v>
      </c>
      <c r="F6" s="16"/>
      <c r="G6" s="17"/>
      <c r="H6" s="17"/>
      <c r="I6" s="17"/>
      <c r="J6" s="18" t="s">
        <v>11</v>
      </c>
      <c r="K6" s="20">
        <v>15</v>
      </c>
      <c r="L6" s="16"/>
      <c r="M6" s="17"/>
      <c r="N6" s="17"/>
      <c r="O6" s="17"/>
      <c r="P6" s="18" t="s">
        <v>11</v>
      </c>
      <c r="Q6" s="20">
        <v>10</v>
      </c>
      <c r="R6" s="16"/>
      <c r="S6" s="17"/>
      <c r="T6" s="17"/>
      <c r="U6" s="17"/>
      <c r="V6" s="17"/>
      <c r="W6" s="17"/>
      <c r="X6" s="18" t="s">
        <v>11</v>
      </c>
      <c r="Y6" s="24">
        <v>15</v>
      </c>
      <c r="Z6" s="26">
        <f t="shared" si="0"/>
        <v>98.516616174856722</v>
      </c>
    </row>
    <row r="9" spans="1:26" x14ac:dyDescent="0.25">
      <c r="A9" t="s">
        <v>27</v>
      </c>
      <c r="B9" s="1">
        <v>166079.74</v>
      </c>
    </row>
    <row r="10" spans="1:26" x14ac:dyDescent="0.25">
      <c r="A10" t="s">
        <v>28</v>
      </c>
      <c r="B10" s="1">
        <f>B9*0.21</f>
        <v>34876.7454</v>
      </c>
    </row>
    <row r="11" spans="1:26" x14ac:dyDescent="0.25">
      <c r="A11" t="s">
        <v>26</v>
      </c>
      <c r="B11" s="1">
        <f>B9+B10</f>
        <v>200956.48540000001</v>
      </c>
    </row>
    <row r="13" spans="1:26" x14ac:dyDescent="0.25">
      <c r="A13" t="s">
        <v>29</v>
      </c>
      <c r="B13" s="1">
        <f>(SUM(B4:B6))/3</f>
        <v>162435.36333333331</v>
      </c>
    </row>
    <row r="14" spans="1:26" x14ac:dyDescent="0.25">
      <c r="A14" t="s">
        <v>30</v>
      </c>
      <c r="B14" s="1">
        <f>B13*0.9</f>
        <v>146191.82699999999</v>
      </c>
    </row>
  </sheetData>
  <mergeCells count="5">
    <mergeCell ref="B2:D2"/>
    <mergeCell ref="F2:J2"/>
    <mergeCell ref="L2:P2"/>
    <mergeCell ref="R2:X2"/>
    <mergeCell ref="Z2:Z3"/>
  </mergeCells>
  <pageMargins left="0.7" right="0.7" top="0.75" bottom="0.75" header="0.3" footer="0.3"/>
  <pageSetup paperSize="9" scale="80" orientation="portrait" r:id="rId1"/>
  <colBreaks count="2" manualBreakCount="2">
    <brk id="11" max="1048575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Geis</dc:creator>
  <cp:lastModifiedBy>Nuria Dot</cp:lastModifiedBy>
  <dcterms:created xsi:type="dcterms:W3CDTF">2025-10-15T09:54:34Z</dcterms:created>
  <dcterms:modified xsi:type="dcterms:W3CDTF">2025-12-24T09:30:33Z</dcterms:modified>
</cp:coreProperties>
</file>