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_HU.imi.bcn\HU\MAMBIENT\DADES\AREA ADMINISTRACIO\H139 Contractacio\ARXIU_TREBALL_EXPEDIENTS\0_Expedients_2019_202x\2026\prep_260009\"/>
    </mc:Choice>
  </mc:AlternateContent>
  <xr:revisionPtr revIDLastSave="0" documentId="13_ncr:1_{DE58DFAE-77ED-4D0D-8A7B-8D3B2BC8C588}" xr6:coauthVersionLast="47" xr6:coauthVersionMax="47" xr10:uidLastSave="{00000000-0000-0000-0000-000000000000}"/>
  <bookViews>
    <workbookView xWindow="-50" yWindow="-50" windowWidth="19300" windowHeight="10300" xr2:uid="{00000000-000D-0000-FFFF-FFFF00000000}"/>
  </bookViews>
  <sheets>
    <sheet name="Oferta" sheetId="1" r:id="rId1"/>
    <sheet name="Estudi de costos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6" i="1"/>
  <c r="F5" i="1"/>
  <c r="F11" i="1" l="1"/>
  <c r="B12" i="2"/>
  <c r="F12" i="1" l="1"/>
  <c r="F13" i="1" s="1"/>
  <c r="G6" i="1"/>
  <c r="G7" i="1"/>
  <c r="G8" i="1"/>
  <c r="G9" i="1"/>
  <c r="G10" i="1"/>
  <c r="G11" i="1"/>
  <c r="G5" i="1"/>
  <c r="B19" i="2"/>
  <c r="B22" i="2" s="1"/>
  <c r="B24" i="2" l="1"/>
  <c r="F15" i="1"/>
</calcChain>
</file>

<file path=xl/sharedStrings.xml><?xml version="1.0" encoding="utf-8"?>
<sst xmlns="http://schemas.openxmlformats.org/spreadsheetml/2006/main" count="31" uniqueCount="28">
  <si>
    <t>Costos directes</t>
  </si>
  <si>
    <t>Import €</t>
  </si>
  <si>
    <t xml:space="preserve">TOTAL costos directes: </t>
  </si>
  <si>
    <t>Costos indirectes</t>
  </si>
  <si>
    <t>Despeses generals d’estructura</t>
  </si>
  <si>
    <t>TOTAL costos indirectes:</t>
  </si>
  <si>
    <t xml:space="preserve">Benefici industrial </t>
  </si>
  <si>
    <t>PREU NET (sense IVA) (Inclou costos directes+indirectes+ benefici industrial)</t>
  </si>
  <si>
    <t>COMPROVACIÓ</t>
  </si>
  <si>
    <t>Categoria</t>
  </si>
  <si>
    <t>Hores estimades ( 2 anys)</t>
  </si>
  <si>
    <t>Preu / hora pressupost</t>
  </si>
  <si>
    <t>Preu / hora ofert</t>
  </si>
  <si>
    <t>Total</t>
  </si>
  <si>
    <t xml:space="preserve">Redactor /Copy Sènior </t>
  </si>
  <si>
    <t xml:space="preserve">Director d’Art Sènior </t>
  </si>
  <si>
    <t>Peces estimades</t>
  </si>
  <si>
    <t>Preu /peça pressupost</t>
  </si>
  <si>
    <t>Preu /peça ofert</t>
  </si>
  <si>
    <t>( 2 anys)</t>
  </si>
  <si>
    <t>Peça vídeo amb rodatge mitja jornada (tot inclòs)</t>
  </si>
  <si>
    <t xml:space="preserve">Peça foto sessió mitja jornada </t>
  </si>
  <si>
    <t>TOTAL IVA NO INCLÒS</t>
  </si>
  <si>
    <t>IVA ( 21%)</t>
  </si>
  <si>
    <t>TOTAL IVA INCLÒS</t>
  </si>
  <si>
    <t>EXPEDIENT 26/0009</t>
  </si>
  <si>
    <t>MODEL COMPROVACIÓ OFERTA - ANNEX 16</t>
  </si>
  <si>
    <t>ANNEX 16_VERIFICACIÓ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</si>
</sst>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3">
    <xf numFmtId="0" fontId="0" fillId="0" borderId="0" xfId="0"/>
    <xf numFmtId="44" fontId="0" fillId="0" borderId="0" xfId="0" applyNumberFormat="1"/>
    <xf numFmtId="0" fontId="1" fillId="0" borderId="0" xfId="0" applyFont="1"/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8" fontId="4" fillId="0" borderId="1" xfId="1" applyNumberFormat="1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justify" vertical="center" wrapText="1"/>
      <protection locked="0"/>
    </xf>
    <xf numFmtId="8" fontId="4" fillId="0" borderId="4" xfId="1" applyNumberFormat="1" applyFont="1" applyBorder="1" applyAlignment="1" applyProtection="1">
      <alignment horizontal="right" vertical="center" wrapText="1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164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5" fillId="0" borderId="0" xfId="0" applyFont="1"/>
    <xf numFmtId="0" fontId="6" fillId="0" borderId="0" xfId="0" applyFont="1"/>
    <xf numFmtId="0" fontId="6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right" vertical="center" wrapText="1"/>
    </xf>
    <xf numFmtId="8" fontId="8" fillId="0" borderId="8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8" fontId="8" fillId="0" borderId="8" xfId="0" applyNumberFormat="1" applyFont="1" applyBorder="1" applyAlignment="1" applyProtection="1">
      <alignment horizontal="right" vertical="center"/>
      <protection locked="0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164" fontId="3" fillId="0" borderId="11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5"/>
  <sheetViews>
    <sheetView tabSelected="1" workbookViewId="0">
      <selection activeCell="B2" sqref="B2"/>
    </sheetView>
  </sheetViews>
  <sheetFormatPr defaultRowHeight="14.5" x14ac:dyDescent="0.35"/>
  <cols>
    <col min="2" max="2" width="37.453125" customWidth="1"/>
    <col min="3" max="3" width="13.54296875" customWidth="1"/>
    <col min="4" max="4" width="12.1796875" customWidth="1"/>
    <col min="5" max="5" width="12.54296875" bestFit="1" customWidth="1"/>
    <col min="6" max="6" width="13.7265625" customWidth="1"/>
    <col min="7" max="7" width="17.453125" customWidth="1"/>
  </cols>
  <sheetData>
    <row r="1" spans="2:7" x14ac:dyDescent="0.35">
      <c r="B1" s="2" t="s">
        <v>26</v>
      </c>
    </row>
    <row r="2" spans="2:7" x14ac:dyDescent="0.35">
      <c r="B2" s="2" t="s">
        <v>25</v>
      </c>
      <c r="C2" s="1"/>
    </row>
    <row r="3" spans="2:7" ht="15" thickBot="1" x14ac:dyDescent="0.4"/>
    <row r="4" spans="2:7" ht="62.5" thickBot="1" x14ac:dyDescent="0.4">
      <c r="B4" s="22" t="s">
        <v>9</v>
      </c>
      <c r="C4" s="23" t="s">
        <v>10</v>
      </c>
      <c r="D4" s="23" t="s">
        <v>11</v>
      </c>
      <c r="E4" s="23" t="s">
        <v>12</v>
      </c>
      <c r="F4" s="24" t="s">
        <v>13</v>
      </c>
    </row>
    <row r="5" spans="2:7" ht="16" thickBot="1" x14ac:dyDescent="0.4">
      <c r="B5" s="25" t="s">
        <v>14</v>
      </c>
      <c r="C5" s="26">
        <v>450</v>
      </c>
      <c r="D5" s="27">
        <v>95</v>
      </c>
      <c r="E5" s="33"/>
      <c r="F5" s="27">
        <f>+ROUND(C5*E5,2)</f>
        <v>0</v>
      </c>
      <c r="G5" t="str">
        <f>+IF(E5&gt;D5,"SUPERA IMPORT SORTIDA","")</f>
        <v/>
      </c>
    </row>
    <row r="6" spans="2:7" ht="16" thickBot="1" x14ac:dyDescent="0.4">
      <c r="B6" s="25" t="s">
        <v>15</v>
      </c>
      <c r="C6" s="26">
        <v>450</v>
      </c>
      <c r="D6" s="27">
        <v>70</v>
      </c>
      <c r="E6" s="33"/>
      <c r="F6" s="27">
        <f>+ROUND(C6*E6,2)</f>
        <v>0</v>
      </c>
      <c r="G6" t="str">
        <f t="shared" ref="G6:G11" si="0">+IF(E6&gt;D6,"SUPERA IMPORT SORTIDA","")</f>
        <v/>
      </c>
    </row>
    <row r="7" spans="2:7" ht="31" x14ac:dyDescent="0.35">
      <c r="B7" s="34"/>
      <c r="C7" s="28" t="s">
        <v>16</v>
      </c>
      <c r="D7" s="36" t="s">
        <v>17</v>
      </c>
      <c r="E7" s="36" t="s">
        <v>18</v>
      </c>
      <c r="F7" s="38"/>
      <c r="G7" t="str">
        <f t="shared" si="0"/>
        <v/>
      </c>
    </row>
    <row r="8" spans="2:7" ht="16" thickBot="1" x14ac:dyDescent="0.4">
      <c r="B8" s="35"/>
      <c r="C8" s="29" t="s">
        <v>19</v>
      </c>
      <c r="D8" s="37"/>
      <c r="E8" s="37"/>
      <c r="F8" s="39"/>
      <c r="G8" t="str">
        <f t="shared" si="0"/>
        <v/>
      </c>
    </row>
    <row r="9" spans="2:7" ht="31.5" thickBot="1" x14ac:dyDescent="0.4">
      <c r="B9" s="25" t="s">
        <v>20</v>
      </c>
      <c r="C9" s="26">
        <v>12</v>
      </c>
      <c r="D9" s="27">
        <v>1750</v>
      </c>
      <c r="E9" s="33"/>
      <c r="F9" s="27">
        <f>+ROUND(C9*E9,2)</f>
        <v>0</v>
      </c>
      <c r="G9" t="str">
        <f t="shared" si="0"/>
        <v/>
      </c>
    </row>
    <row r="10" spans="2:7" ht="16" thickBot="1" x14ac:dyDescent="0.4">
      <c r="B10" s="25" t="s">
        <v>21</v>
      </c>
      <c r="C10" s="26">
        <v>8</v>
      </c>
      <c r="D10" s="27">
        <v>800</v>
      </c>
      <c r="E10" s="33"/>
      <c r="F10" s="27">
        <f>+ROUND(C10*E10,2)</f>
        <v>0</v>
      </c>
      <c r="G10" t="str">
        <f t="shared" si="0"/>
        <v/>
      </c>
    </row>
    <row r="11" spans="2:7" ht="16" thickBot="1" x14ac:dyDescent="0.4">
      <c r="B11" s="30" t="s">
        <v>22</v>
      </c>
      <c r="C11" s="31"/>
      <c r="D11" s="32"/>
      <c r="E11" s="32"/>
      <c r="F11" s="27">
        <f>SUM(F5:F10)</f>
        <v>0</v>
      </c>
      <c r="G11" t="str">
        <f t="shared" si="0"/>
        <v/>
      </c>
    </row>
    <row r="12" spans="2:7" ht="16" thickBot="1" x14ac:dyDescent="0.4">
      <c r="B12" s="30" t="s">
        <v>23</v>
      </c>
      <c r="C12" s="31"/>
      <c r="D12" s="32"/>
      <c r="E12" s="32"/>
      <c r="F12" s="27">
        <f>+ROUND(F11*0.21,2)</f>
        <v>0</v>
      </c>
    </row>
    <row r="13" spans="2:7" ht="16" thickBot="1" x14ac:dyDescent="0.4">
      <c r="B13" s="30" t="s">
        <v>24</v>
      </c>
      <c r="C13" s="31"/>
      <c r="D13" s="32"/>
      <c r="E13" s="32"/>
      <c r="F13" s="27">
        <f>+F11+F12</f>
        <v>0</v>
      </c>
    </row>
    <row r="15" spans="2:7" x14ac:dyDescent="0.35">
      <c r="B15" s="16" t="s">
        <v>8</v>
      </c>
      <c r="C15" s="16"/>
      <c r="D15" s="16"/>
      <c r="E15" s="16"/>
      <c r="F15" s="17" t="str">
        <f>+IF(F11='Estudi de costos'!B22,"CORRECTE","DIFERENCIES AMB ESTUDI DE COSTOS")</f>
        <v>CORRECTE</v>
      </c>
    </row>
  </sheetData>
  <sheetProtection algorithmName="SHA-512" hashValue="9FvZcIcWbpL2vFfE4sZUeOhbc73/m6wxiS4sftJeVTtx0cUD9hSZKzebhzEyUzFsKgAZ6SKmreNS0za5QpYpoA==" saltValue="+b6oqX9s/Gg2XSEJZrGbHA==" spinCount="100000" sheet="1" objects="1" scenarios="1"/>
  <mergeCells count="4">
    <mergeCell ref="B7:B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4"/>
  <sheetViews>
    <sheetView workbookViewId="0">
      <selection activeCell="A2" sqref="A2"/>
    </sheetView>
  </sheetViews>
  <sheetFormatPr defaultRowHeight="14.5" x14ac:dyDescent="0.35"/>
  <cols>
    <col min="1" max="1" width="37.453125" customWidth="1"/>
    <col min="2" max="2" width="50" customWidth="1"/>
  </cols>
  <sheetData>
    <row r="1" spans="1:2" ht="24" customHeight="1" x14ac:dyDescent="0.35">
      <c r="A1" s="2" t="s">
        <v>27</v>
      </c>
    </row>
    <row r="3" spans="1:2" x14ac:dyDescent="0.35">
      <c r="A3" s="2" t="s">
        <v>25</v>
      </c>
    </row>
    <row r="5" spans="1:2" x14ac:dyDescent="0.35">
      <c r="A5" s="3" t="s">
        <v>0</v>
      </c>
      <c r="B5" s="4" t="s">
        <v>1</v>
      </c>
    </row>
    <row r="6" spans="1:2" x14ac:dyDescent="0.35">
      <c r="A6" s="3"/>
      <c r="B6" s="3"/>
    </row>
    <row r="7" spans="1:2" x14ac:dyDescent="0.35">
      <c r="A7" s="3"/>
      <c r="B7" s="3"/>
    </row>
    <row r="8" spans="1:2" x14ac:dyDescent="0.35">
      <c r="A8" s="3"/>
      <c r="B8" s="3"/>
    </row>
    <row r="9" spans="1:2" x14ac:dyDescent="0.35">
      <c r="A9" s="5"/>
      <c r="B9" s="6"/>
    </row>
    <row r="10" spans="1:2" x14ac:dyDescent="0.35">
      <c r="A10" s="5"/>
      <c r="B10" s="6"/>
    </row>
    <row r="11" spans="1:2" x14ac:dyDescent="0.35">
      <c r="A11" s="7"/>
      <c r="B11" s="8"/>
    </row>
    <row r="12" spans="1:2" x14ac:dyDescent="0.35">
      <c r="A12" s="21" t="s">
        <v>2</v>
      </c>
      <c r="B12" s="10">
        <f>SUM(B6:B11)</f>
        <v>0</v>
      </c>
    </row>
    <row r="13" spans="1:2" ht="15" x14ac:dyDescent="0.25">
      <c r="A13" s="20"/>
      <c r="B13" s="10"/>
    </row>
    <row r="14" spans="1:2" ht="15" x14ac:dyDescent="0.25">
      <c r="A14" s="11"/>
    </row>
    <row r="15" spans="1:2" x14ac:dyDescent="0.35">
      <c r="A15" s="12" t="s">
        <v>3</v>
      </c>
      <c r="B15" s="13" t="s">
        <v>1</v>
      </c>
    </row>
    <row r="16" spans="1:2" x14ac:dyDescent="0.35">
      <c r="A16" s="9" t="s">
        <v>4</v>
      </c>
      <c r="B16" s="14"/>
    </row>
    <row r="17" spans="1:2" x14ac:dyDescent="0.35">
      <c r="A17" s="9"/>
      <c r="B17" s="14"/>
    </row>
    <row r="18" spans="1:2" x14ac:dyDescent="0.35">
      <c r="A18" s="9"/>
      <c r="B18" s="14"/>
    </row>
    <row r="19" spans="1:2" x14ac:dyDescent="0.35">
      <c r="A19" s="40" t="s">
        <v>5</v>
      </c>
      <c r="B19" s="41">
        <f>SUM(B16:B18)</f>
        <v>0</v>
      </c>
    </row>
    <row r="20" spans="1:2" x14ac:dyDescent="0.35">
      <c r="A20" s="40"/>
      <c r="B20" s="42"/>
    </row>
    <row r="21" spans="1:2" x14ac:dyDescent="0.35">
      <c r="A21" s="12" t="s">
        <v>6</v>
      </c>
      <c r="B21" s="10">
        <v>0</v>
      </c>
    </row>
    <row r="22" spans="1:2" ht="40.5" x14ac:dyDescent="0.35">
      <c r="A22" s="15" t="s">
        <v>7</v>
      </c>
      <c r="B22" s="10">
        <f>+B12+B19+B21</f>
        <v>0</v>
      </c>
    </row>
    <row r="24" spans="1:2" x14ac:dyDescent="0.35">
      <c r="A24" s="18" t="s">
        <v>8</v>
      </c>
      <c r="B24" s="19" t="str">
        <f>+IF(B22=Oferta!F11,"CORRECTE","DIFERÈNCIES AMB OFERTA")</f>
        <v>CORRECTE</v>
      </c>
    </row>
  </sheetData>
  <sheetProtection algorithmName="SHA-512" hashValue="ErMj3aR4zjl8PW5194ZuwwRn+hJub9QkG+WsRFMVauyKt83aav7UJMkP4ToxDpmcafF9Scd4SPqNRNiT/jhgcg==" saltValue="6pOdj1g4hx9Jgr/T33w6tg==" spinCount="100000" sheet="1" objects="1" scenarios="1"/>
  <mergeCells count="2">
    <mergeCell ref="A19:A20"/>
    <mergeCell ref="B19:B2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Oferta</vt:lpstr>
      <vt:lpstr>Estudi de costos</vt:lpstr>
      <vt:lpstr>Full3</vt:lpstr>
    </vt:vector>
  </TitlesOfParts>
  <Company>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Marisol Soler</dc:creator>
  <cp:lastModifiedBy>Pellisé Guinjoan, Xavier</cp:lastModifiedBy>
  <dcterms:created xsi:type="dcterms:W3CDTF">2025-07-03T11:22:25Z</dcterms:created>
  <dcterms:modified xsi:type="dcterms:W3CDTF">2025-12-08T15:26:23Z</dcterms:modified>
</cp:coreProperties>
</file>