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X (OBERT H LOTS - S0112) Subscripció ús llicències CPD\3. Documentació definitiva\"/>
    </mc:Choice>
  </mc:AlternateContent>
  <xr:revisionPtr revIDLastSave="0" documentId="13_ncr:1_{7C3F8A4E-FE45-4C03-A17A-08179E786D46}" xr6:coauthVersionLast="47" xr6:coauthVersionMax="47" xr10:uidLastSave="{00000000-0000-0000-0000-000000000000}"/>
  <bookViews>
    <workbookView xWindow="-50" yWindow="-50" windowWidth="19300" windowHeight="10300" activeTab="2" xr2:uid="{00000000-000D-0000-FFFF-FFFF00000000}"/>
  </bookViews>
  <sheets>
    <sheet name="Instruccions" sheetId="16" r:id="rId1"/>
    <sheet name="Preus unitaris màxims fixats" sheetId="1" r:id="rId2"/>
    <sheet name="CA1. Oferta Preus Unitaris" sheetId="3" r:id="rId3"/>
    <sheet name="CA2. Resultat Oferta Global" sheetId="15" r:id="rId4"/>
  </sheets>
  <definedNames>
    <definedName name="__shared_5_0_0">NA()</definedName>
    <definedName name="__shared_5_0_1">NA()</definedName>
    <definedName name="__shared_5_0_2">NA()</definedName>
    <definedName name="__shared_5_0_3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7" i="3"/>
  <c r="E6" i="3"/>
  <c r="E9" i="1"/>
  <c r="E8" i="1"/>
  <c r="E7" i="1"/>
  <c r="E6" i="1"/>
  <c r="E8" i="3" l="1"/>
  <c r="E10" i="1" l="1"/>
  <c r="E11" i="3"/>
  <c r="D9" i="15" l="1"/>
  <c r="E9" i="15" s="1"/>
  <c r="F9" i="15" s="1"/>
</calcChain>
</file>

<file path=xl/sharedStrings.xml><?xml version="1.0" encoding="utf-8"?>
<sst xmlns="http://schemas.openxmlformats.org/spreadsheetml/2006/main" count="38" uniqueCount="29">
  <si>
    <t>PREVISIÓ</t>
  </si>
  <si>
    <t>PREU UNITARI MÀXIM IVA EXCLÒS</t>
  </si>
  <si>
    <t>Concepte</t>
  </si>
  <si>
    <t>Institut Municipal d’Informàtica</t>
  </si>
  <si>
    <t>PREU TOTAL PER LLICÈNCIA</t>
  </si>
  <si>
    <t>Aquest document permet fer les propostes corresponents al criteris de valoració preu</t>
  </si>
  <si>
    <t>Si es superés qualssevol dels preus unitaris establerts la cel·la canviarà a color vermell</t>
  </si>
  <si>
    <t>advertint la possible exclusió del procediment per haver superat l'import de licitació.</t>
  </si>
  <si>
    <t>El resultat del sumatori dels preus unitaris oferts per les previsions de la pestanya CA1</t>
  </si>
  <si>
    <t>es traspassa automàticament a la pestanya CA2. calculant així el resultat oferta global.</t>
  </si>
  <si>
    <t>Les cel·les en blanc són valors fixats per l'IMI i resultat dels càlculs establerts al PCAP.</t>
  </si>
  <si>
    <t>Cal omplir les cel·les de color verd de la pestanya CA1 amb els preus unitaris oferts.</t>
  </si>
  <si>
    <t>A aquest import se li aplica automàticament el 21% d'IVA.</t>
  </si>
  <si>
    <t>Total Oferta Global</t>
  </si>
  <si>
    <t>Import IVA exclòs*</t>
  </si>
  <si>
    <t>Import IVA*</t>
  </si>
  <si>
    <t>Import Total*</t>
  </si>
  <si>
    <t>PREU UNITARI MÀXIM ANUAL (IVA EXCLÒS)</t>
  </si>
  <si>
    <r>
      <t>* Import que s'ha</t>
    </r>
    <r>
      <rPr>
        <sz val="11"/>
        <rFont val="Calibri"/>
        <family val="2"/>
        <scheme val="minor"/>
      </rPr>
      <t>urà de fer constar a l'annex 3</t>
    </r>
    <r>
      <rPr>
        <sz val="11"/>
        <color theme="1"/>
        <rFont val="Calibri"/>
        <family val="2"/>
        <scheme val="minor"/>
      </rPr>
      <t xml:space="preserve"> del PCAP </t>
    </r>
  </si>
  <si>
    <t>Oferta Global Annex 3</t>
  </si>
  <si>
    <t>Aquests imports de la pestanya CA2. s'hauran de fer constar a l'Annex 3 del PCAP.</t>
  </si>
  <si>
    <t>TIPUS DE CERTIFICAT</t>
  </si>
  <si>
    <t>TIPUS DE CERTIFICATS</t>
  </si>
  <si>
    <t>Trend Micro Cloud One - Workload Security with XDR, Renew, Government, 1001-2000 License, 36 months</t>
  </si>
  <si>
    <t>ServerProtect for Storage v6.x: Renew, Government,
10001-100000 License,36 months</t>
  </si>
  <si>
    <t>ServerProtect for Storage v6.x : Add. Vol., Government,
10001-100000 License,12 months</t>
  </si>
  <si>
    <t>ServerProtect for Storage v6.x : Renew, Government,
10001-100000 License,24 months</t>
  </si>
  <si>
    <t>PREU NET TOTAL</t>
  </si>
  <si>
    <t>PREU OFERT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</si>
</sst>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9" fontId="3" fillId="0" borderId="0"/>
    <xf numFmtId="166" fontId="3" fillId="0" borderId="0"/>
    <xf numFmtId="164" fontId="3" fillId="0" borderId="0"/>
    <xf numFmtId="167" fontId="3" fillId="0" borderId="0"/>
    <xf numFmtId="165" fontId="3" fillId="0" borderId="0"/>
    <xf numFmtId="0" fontId="3" fillId="0" borderId="0"/>
    <xf numFmtId="0" fontId="4" fillId="0" borderId="0" applyBorder="0"/>
    <xf numFmtId="0" fontId="1" fillId="0" borderId="0"/>
    <xf numFmtId="0" fontId="5" fillId="0" borderId="0"/>
    <xf numFmtId="0" fontId="9" fillId="0" borderId="0">
      <alignment vertical="center"/>
    </xf>
    <xf numFmtId="0" fontId="11" fillId="0" borderId="0"/>
  </cellStyleXfs>
  <cellXfs count="31">
    <xf numFmtId="0" fontId="0" fillId="0" borderId="0" xfId="0"/>
    <xf numFmtId="0" fontId="7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8" fontId="2" fillId="3" borderId="2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8" fontId="2" fillId="3" borderId="3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left" vertical="center" wrapText="1"/>
    </xf>
    <xf numFmtId="8" fontId="0" fillId="3" borderId="3" xfId="0" applyNumberFormat="1" applyFill="1" applyBorder="1" applyAlignment="1">
      <alignment horizontal="center" vertical="center"/>
    </xf>
    <xf numFmtId="0" fontId="0" fillId="3" borderId="0" xfId="0" applyFill="1"/>
    <xf numFmtId="168" fontId="2" fillId="3" borderId="1" xfId="0" applyNumberFormat="1" applyFont="1" applyFill="1" applyBorder="1" applyAlignment="1">
      <alignment horizontal="right" vertical="center" wrapText="1"/>
    </xf>
    <xf numFmtId="168" fontId="0" fillId="3" borderId="3" xfId="0" applyNumberFormat="1" applyFill="1" applyBorder="1"/>
    <xf numFmtId="0" fontId="10" fillId="3" borderId="0" xfId="11" applyFont="1" applyFill="1">
      <alignment vertical="center"/>
    </xf>
    <xf numFmtId="0" fontId="0" fillId="3" borderId="4" xfId="0" applyFill="1" applyBorder="1" applyAlignment="1">
      <alignment horizontal="center" vertical="center" wrapText="1"/>
    </xf>
    <xf numFmtId="168" fontId="0" fillId="3" borderId="7" xfId="0" applyNumberFormat="1" applyFill="1" applyBorder="1" applyAlignment="1">
      <alignment horizontal="center" vertical="center"/>
    </xf>
    <xf numFmtId="168" fontId="0" fillId="3" borderId="8" xfId="0" applyNumberForma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wrapText="1"/>
    </xf>
    <xf numFmtId="0" fontId="0" fillId="3" borderId="11" xfId="0" applyFill="1" applyBorder="1"/>
    <xf numFmtId="0" fontId="0" fillId="3" borderId="11" xfId="0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3">
    <cellStyle name="Comma" xfId="5" xr:uid="{00000000-0005-0000-0000-000000000000}"/>
    <cellStyle name="Comma [0]" xfId="6" xr:uid="{00000000-0005-0000-0000-000001000000}"/>
    <cellStyle name="Currency" xfId="3" xr:uid="{00000000-0005-0000-0000-000002000000}"/>
    <cellStyle name="Currency [0]" xfId="4" xr:uid="{00000000-0005-0000-0000-000003000000}"/>
    <cellStyle name="Normal" xfId="0" builtinId="0"/>
    <cellStyle name="Normal 10" xfId="12" xr:uid="{00000000-0005-0000-0000-000005000000}"/>
    <cellStyle name="Normal 2" xfId="8" xr:uid="{00000000-0005-0000-0000-000006000000}"/>
    <cellStyle name="Normal 2 2" xfId="7" xr:uid="{00000000-0005-0000-0000-000007000000}"/>
    <cellStyle name="Normal 2 3" xfId="11" xr:uid="{00000000-0005-0000-0000-000008000000}"/>
    <cellStyle name="Normal 3" xfId="9" xr:uid="{00000000-0005-0000-0000-000009000000}"/>
    <cellStyle name="Normal 4" xfId="1" xr:uid="{00000000-0005-0000-0000-00000A000000}"/>
    <cellStyle name="Normal 5" xfId="10" xr:uid="{00000000-0005-0000-0000-00000B000000}"/>
    <cellStyle name="Percent" xfId="2" xr:uid="{00000000-0005-0000-0000-00000C000000}"/>
  </cellStyles>
  <dxfs count="3"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</xdr:col>
      <xdr:colOff>1247775</xdr:colOff>
      <xdr:row>2</xdr:row>
      <xdr:rowOff>123825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0550" y="152400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2</xdr:col>
      <xdr:colOff>704850</xdr:colOff>
      <xdr:row>2</xdr:row>
      <xdr:rowOff>114300</xdr:rowOff>
    </xdr:to>
    <xdr:pic>
      <xdr:nvPicPr>
        <xdr:cNvPr id="4" name="I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19125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workbookViewId="0">
      <selection activeCell="B31" sqref="B31"/>
    </sheetView>
  </sheetViews>
  <sheetFormatPr defaultColWidth="8.90625" defaultRowHeight="14.5" x14ac:dyDescent="0.35"/>
  <cols>
    <col min="1" max="1" width="9.453125" style="9" customWidth="1"/>
    <col min="2" max="2" width="76.6328125" style="9" customWidth="1"/>
    <col min="3" max="16384" width="8.90625" style="9"/>
  </cols>
  <sheetData>
    <row r="2" spans="2:2" x14ac:dyDescent="0.35">
      <c r="B2" s="16" t="s">
        <v>3</v>
      </c>
    </row>
    <row r="3" spans="2:2" x14ac:dyDescent="0.35">
      <c r="B3" s="17"/>
    </row>
    <row r="5" spans="2:2" x14ac:dyDescent="0.35">
      <c r="B5" s="18" t="s">
        <v>5</v>
      </c>
    </row>
    <row r="6" spans="2:2" x14ac:dyDescent="0.35">
      <c r="B6" s="18"/>
    </row>
    <row r="7" spans="2:2" x14ac:dyDescent="0.35">
      <c r="B7" s="24" t="s">
        <v>11</v>
      </c>
    </row>
    <row r="8" spans="2:2" x14ac:dyDescent="0.35">
      <c r="B8" s="20" t="s">
        <v>6</v>
      </c>
    </row>
    <row r="9" spans="2:2" x14ac:dyDescent="0.35">
      <c r="B9" s="25" t="s">
        <v>7</v>
      </c>
    </row>
    <row r="10" spans="2:2" ht="15" customHeight="1" x14ac:dyDescent="0.35">
      <c r="B10" s="24" t="s">
        <v>10</v>
      </c>
    </row>
    <row r="11" spans="2:2" x14ac:dyDescent="0.35">
      <c r="B11" s="19"/>
    </row>
    <row r="12" spans="2:2" x14ac:dyDescent="0.35">
      <c r="B12" s="21" t="s">
        <v>8</v>
      </c>
    </row>
    <row r="13" spans="2:2" x14ac:dyDescent="0.35">
      <c r="B13" s="22" t="s">
        <v>9</v>
      </c>
    </row>
    <row r="14" spans="2:2" x14ac:dyDescent="0.35">
      <c r="B14" s="26" t="s">
        <v>12</v>
      </c>
    </row>
    <row r="15" spans="2:2" x14ac:dyDescent="0.35">
      <c r="B15" s="23" t="s">
        <v>20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0"/>
  <sheetViews>
    <sheetView topLeftCell="B1" workbookViewId="0">
      <selection activeCell="G9" sqref="G9"/>
    </sheetView>
  </sheetViews>
  <sheetFormatPr defaultColWidth="9.08984375" defaultRowHeight="14.5" x14ac:dyDescent="0.35"/>
  <cols>
    <col min="1" max="1" width="9.08984375" style="2"/>
    <col min="2" max="2" width="55.453125" style="2" bestFit="1" customWidth="1"/>
    <col min="3" max="5" width="15.6328125" style="2" customWidth="1"/>
    <col min="6" max="16384" width="9.08984375" style="2"/>
  </cols>
  <sheetData>
    <row r="2" spans="2:5" x14ac:dyDescent="0.25">
      <c r="B2" s="3" t="s">
        <v>3</v>
      </c>
    </row>
    <row r="4" spans="2:5" ht="15" thickBot="1" x14ac:dyDescent="0.4"/>
    <row r="5" spans="2:5" ht="53.25" customHeight="1" thickBot="1" x14ac:dyDescent="0.4">
      <c r="B5" s="27" t="s">
        <v>22</v>
      </c>
      <c r="C5" s="27" t="s">
        <v>17</v>
      </c>
      <c r="D5" s="27" t="s">
        <v>0</v>
      </c>
      <c r="E5" s="27" t="s">
        <v>4</v>
      </c>
    </row>
    <row r="6" spans="2:5" ht="28.5" customHeight="1" thickBot="1" x14ac:dyDescent="0.4">
      <c r="B6" s="7" t="s">
        <v>23</v>
      </c>
      <c r="C6" s="4">
        <v>174.18</v>
      </c>
      <c r="D6" s="5">
        <v>1001</v>
      </c>
      <c r="E6" s="6">
        <f>C6*D6*3</f>
        <v>523062.54</v>
      </c>
    </row>
    <row r="7" spans="2:5" ht="28.5" customHeight="1" thickBot="1" x14ac:dyDescent="0.4">
      <c r="B7" s="7" t="s">
        <v>24</v>
      </c>
      <c r="C7" s="4">
        <v>1.2</v>
      </c>
      <c r="D7" s="5">
        <v>10000</v>
      </c>
      <c r="E7" s="6">
        <f>C7*D7*3</f>
        <v>36000</v>
      </c>
    </row>
    <row r="8" spans="2:5" ht="28.5" customHeight="1" thickBot="1" x14ac:dyDescent="0.4">
      <c r="B8" s="7" t="s">
        <v>25</v>
      </c>
      <c r="C8" s="4">
        <v>4.03</v>
      </c>
      <c r="D8" s="5">
        <v>5000</v>
      </c>
      <c r="E8" s="4">
        <f>C8*D8</f>
        <v>20150</v>
      </c>
    </row>
    <row r="9" spans="2:5" ht="28.5" customHeight="1" thickBot="1" x14ac:dyDescent="0.4">
      <c r="B9" s="7" t="s">
        <v>26</v>
      </c>
      <c r="C9" s="4">
        <v>1.21</v>
      </c>
      <c r="D9" s="5">
        <v>5000</v>
      </c>
      <c r="E9" s="4">
        <f>C9*D9*2</f>
        <v>12100</v>
      </c>
    </row>
    <row r="10" spans="2:5" ht="15" thickBot="1" x14ac:dyDescent="0.4">
      <c r="B10" s="28" t="s">
        <v>27</v>
      </c>
      <c r="C10" s="29"/>
      <c r="D10" s="30"/>
      <c r="E10" s="8">
        <f>SUM(E6:E9)</f>
        <v>591312.54</v>
      </c>
    </row>
  </sheetData>
  <mergeCells count="1">
    <mergeCell ref="B10:D10"/>
  </mergeCells>
  <conditionalFormatting sqref="C6:C9 E6:E9">
    <cfRule type="cellIs" priority="2" operator="lessThanOrEqual">
      <formula>$C$6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1"/>
  <sheetViews>
    <sheetView tabSelected="1" topLeftCell="B1" workbookViewId="0">
      <selection activeCell="E6" sqref="E6"/>
    </sheetView>
  </sheetViews>
  <sheetFormatPr defaultColWidth="9.08984375" defaultRowHeight="14.5" x14ac:dyDescent="0.35"/>
  <cols>
    <col min="1" max="1" width="9.08984375" style="9"/>
    <col min="2" max="2" width="55.6328125" style="9" customWidth="1"/>
    <col min="3" max="5" width="15.6328125" style="9" customWidth="1"/>
    <col min="6" max="16384" width="9.08984375" style="9"/>
  </cols>
  <sheetData>
    <row r="2" spans="2:5" x14ac:dyDescent="0.35">
      <c r="B2" s="3" t="s">
        <v>3</v>
      </c>
    </row>
    <row r="4" spans="2:5" ht="15" thickBot="1" x14ac:dyDescent="0.4"/>
    <row r="5" spans="2:5" ht="54" customHeight="1" thickBot="1" x14ac:dyDescent="0.4">
      <c r="B5" s="27" t="s">
        <v>21</v>
      </c>
      <c r="C5" s="27" t="s">
        <v>1</v>
      </c>
      <c r="D5" s="27" t="s">
        <v>0</v>
      </c>
      <c r="E5" s="27" t="s">
        <v>4</v>
      </c>
    </row>
    <row r="6" spans="2:5" ht="27.75" customHeight="1" thickBot="1" x14ac:dyDescent="0.4">
      <c r="B6" s="7" t="s">
        <v>23</v>
      </c>
      <c r="C6" s="4">
        <v>0</v>
      </c>
      <c r="D6" s="5">
        <v>1001</v>
      </c>
      <c r="E6" s="10">
        <f>C6*D6*3</f>
        <v>0</v>
      </c>
    </row>
    <row r="7" spans="2:5" ht="27.75" customHeight="1" thickBot="1" x14ac:dyDescent="0.4">
      <c r="B7" s="7" t="s">
        <v>24</v>
      </c>
      <c r="C7" s="4">
        <v>0</v>
      </c>
      <c r="D7" s="5">
        <v>10000</v>
      </c>
      <c r="E7" s="10">
        <f>C7*D7*3</f>
        <v>0</v>
      </c>
    </row>
    <row r="8" spans="2:5" ht="27.75" customHeight="1" thickBot="1" x14ac:dyDescent="0.4">
      <c r="B8" s="7" t="s">
        <v>25</v>
      </c>
      <c r="C8" s="4">
        <v>0</v>
      </c>
      <c r="D8" s="5">
        <v>5000</v>
      </c>
      <c r="E8" s="10">
        <f t="shared" ref="E8" si="0">C8*D8</f>
        <v>0</v>
      </c>
    </row>
    <row r="9" spans="2:5" ht="27.75" customHeight="1" thickBot="1" x14ac:dyDescent="0.4">
      <c r="B9" s="7" t="s">
        <v>26</v>
      </c>
      <c r="C9" s="4">
        <v>0</v>
      </c>
      <c r="D9" s="5">
        <v>5000</v>
      </c>
      <c r="E9" s="10">
        <f>C9*D9*2</f>
        <v>0</v>
      </c>
    </row>
    <row r="10" spans="2:5" ht="1.75" hidden="1" customHeight="1" thickBot="1" x14ac:dyDescent="0.4">
      <c r="B10" s="28"/>
      <c r="C10" s="29"/>
      <c r="D10" s="30"/>
      <c r="E10" s="11"/>
    </row>
    <row r="11" spans="2:5" ht="15.75" customHeight="1" thickBot="1" x14ac:dyDescent="0.4">
      <c r="B11" s="28" t="s">
        <v>28</v>
      </c>
      <c r="C11" s="29"/>
      <c r="D11" s="30"/>
      <c r="E11" s="11">
        <f>SUM(E6:E10)</f>
        <v>0</v>
      </c>
    </row>
  </sheetData>
  <mergeCells count="2">
    <mergeCell ref="B10:D10"/>
    <mergeCell ref="B11:D11"/>
  </mergeCells>
  <conditionalFormatting sqref="C6:C9">
    <cfRule type="containsBlanks" dxfId="2" priority="9">
      <formula>LEN(TRIM(C6))=0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greaterThan" id="{DFAC18EB-11C9-4042-9ABB-1151B654D7A4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11" operator="lessThanOrEqual" id="{082E934C-0525-4F3A-BA32-DE378989C79C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C6:C9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9"/>
  <sheetViews>
    <sheetView workbookViewId="0">
      <selection activeCell="D9" sqref="D9"/>
    </sheetView>
  </sheetViews>
  <sheetFormatPr defaultColWidth="8.90625" defaultRowHeight="14.5" x14ac:dyDescent="0.35"/>
  <cols>
    <col min="1" max="2" width="8.90625" style="9"/>
    <col min="3" max="3" width="27.36328125" style="9" customWidth="1"/>
    <col min="4" max="6" width="18.90625" style="9" customWidth="1"/>
    <col min="7" max="16384" width="8.90625" style="9"/>
  </cols>
  <sheetData>
    <row r="2" spans="3:6" x14ac:dyDescent="0.35">
      <c r="D2" s="3" t="s">
        <v>3</v>
      </c>
    </row>
    <row r="5" spans="3:6" ht="18" x14ac:dyDescent="0.35">
      <c r="C5" s="12" t="s">
        <v>13</v>
      </c>
    </row>
    <row r="6" spans="3:6" x14ac:dyDescent="0.35">
      <c r="C6" s="9" t="s">
        <v>18</v>
      </c>
    </row>
    <row r="7" spans="3:6" ht="15" thickBot="1" x14ac:dyDescent="0.4"/>
    <row r="8" spans="3:6" ht="29.25" customHeight="1" thickBot="1" x14ac:dyDescent="0.4">
      <c r="C8" s="1" t="s">
        <v>2</v>
      </c>
      <c r="D8" s="1" t="s">
        <v>14</v>
      </c>
      <c r="E8" s="1" t="s">
        <v>15</v>
      </c>
      <c r="F8" s="1" t="s">
        <v>16</v>
      </c>
    </row>
    <row r="9" spans="3:6" ht="34.5" customHeight="1" thickBot="1" x14ac:dyDescent="0.4">
      <c r="C9" s="13" t="s">
        <v>19</v>
      </c>
      <c r="D9" s="14">
        <f>'CA1. Oferta Preus Unitaris'!E11</f>
        <v>0</v>
      </c>
      <c r="E9" s="14">
        <f>D9*21%</f>
        <v>0</v>
      </c>
      <c r="F9" s="15">
        <f>D9+E9</f>
        <v>0</v>
      </c>
    </row>
  </sheetData>
  <sheetProtection password="CC71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Preus unitaris màxims fixats</vt:lpstr>
      <vt:lpstr>CA1. Oferta Preus Unitaris</vt:lpstr>
      <vt:lpstr>CA2. Resultat Oferta Global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Milan</dc:creator>
  <cp:lastModifiedBy>MUÑOZ IBAÑEZ, FRANCISCO</cp:lastModifiedBy>
  <dcterms:created xsi:type="dcterms:W3CDTF">2021-03-11T12:36:47Z</dcterms:created>
  <dcterms:modified xsi:type="dcterms:W3CDTF">2025-11-26T09:01:53Z</dcterms:modified>
</cp:coreProperties>
</file>