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Puntuacions" sheetId="1" r:id="rId1"/>
  </sheets>
  <definedNames>
    <definedName name="_xlnm.Print_Area" localSheetId="0">Puntuacions!#REF!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 s="1"/>
  <c r="E22" i="1"/>
  <c r="E21" i="1"/>
  <c r="E20" i="1"/>
  <c r="E17" i="1"/>
  <c r="E23" i="1" l="1"/>
  <c r="E25" i="1" s="1"/>
  <c r="D31" i="1"/>
  <c r="D29" i="1" l="1"/>
</calcChain>
</file>

<file path=xl/sharedStrings.xml><?xml version="1.0" encoding="utf-8"?>
<sst xmlns="http://schemas.openxmlformats.org/spreadsheetml/2006/main" count="27" uniqueCount="26">
  <si>
    <t>Punts</t>
  </si>
  <si>
    <t>Preu màxim de licitació</t>
  </si>
  <si>
    <t>Oferta</t>
  </si>
  <si>
    <t>TOTAL</t>
  </si>
  <si>
    <t>Import base d'adjudicació</t>
  </si>
  <si>
    <t>IVA (21%)</t>
  </si>
  <si>
    <t>Total</t>
  </si>
  <si>
    <t>Garantia 5% import adjudicació</t>
  </si>
  <si>
    <t>Gfk Retail and Technology España SA</t>
  </si>
  <si>
    <t>CRITERIS D’ADJUDICACIÓ LA VALORACIÓ DELS QUALS REQUEREIX UN JUDICI DE VALOR (fins a 45 punts)</t>
  </si>
  <si>
    <t>1.1. Model informe mensual</t>
  </si>
  <si>
    <t>1.2 Model informe anual llibre, música, videojoc</t>
  </si>
  <si>
    <t>1.3 Informe per títols</t>
  </si>
  <si>
    <t>1.4 Informe especial</t>
  </si>
  <si>
    <t>1. Model d’informe mensual, model d’informe anual llibre, música i videojoc, model d’informe per títols i informe especial Sant Jordi</t>
  </si>
  <si>
    <t>2. Estructuració del servei</t>
  </si>
  <si>
    <t>2.1. Descripció del plantejament del servei</t>
  </si>
  <si>
    <t>2.2 Metodologia d'execució del contracte</t>
  </si>
  <si>
    <t>2.3 Informació addicional</t>
  </si>
  <si>
    <t>3. Recursos humans</t>
  </si>
  <si>
    <t>CRITERIS D’ADJUDICACIÓ LA VALORACIÓ DELS QUALS ES PRODUEIX DE FORMA AUTOMÀTICA PER APLICACIÓ DE FÓRMULES (fins a 55 punts)</t>
  </si>
  <si>
    <t>12 informes mensuals + 1 informe anual llibre, música i videojoc</t>
  </si>
  <si>
    <t>1 Informe per títol</t>
  </si>
  <si>
    <t>TOTAL B+C</t>
  </si>
  <si>
    <t>EXP. ICEC-2026-7</t>
  </si>
  <si>
    <t>Informe especial anual Sant Jordi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</si>
</sst>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Fill="1"/>
    <xf numFmtId="0" fontId="3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2" fontId="7" fillId="0" borderId="4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44" fontId="8" fillId="0" borderId="3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center"/>
    </xf>
    <xf numFmtId="44" fontId="1" fillId="0" borderId="1" xfId="0" applyNumberFormat="1" applyFont="1" applyFill="1" applyBorder="1"/>
    <xf numFmtId="0" fontId="1" fillId="0" borderId="3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/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31"/>
  <sheetViews>
    <sheetView showGridLines="0" tabSelected="1" topLeftCell="A12" zoomScaleNormal="100" workbookViewId="0">
      <selection activeCell="B19" sqref="B19:E25"/>
    </sheetView>
  </sheetViews>
  <sheetFormatPr defaultColWidth="8.7265625" defaultRowHeight="14.5" x14ac:dyDescent="0.35"/>
  <cols>
    <col min="1" max="1" width="6.81640625" style="1" customWidth="1"/>
    <col min="2" max="2" width="48.26953125" style="1" customWidth="1"/>
    <col min="3" max="3" width="10.90625" style="1" customWidth="1"/>
    <col min="4" max="4" width="11.26953125" style="1" customWidth="1"/>
    <col min="5" max="5" width="10.08984375" style="1" customWidth="1"/>
    <col min="6" max="6" width="9.81640625" customWidth="1"/>
    <col min="7" max="7" width="6.7265625" style="1" customWidth="1"/>
    <col min="8" max="8" width="9.453125" style="1" customWidth="1"/>
    <col min="9" max="9" width="5.453125" style="1" customWidth="1"/>
    <col min="10" max="10" width="9.453125" style="1" customWidth="1"/>
    <col min="11" max="11" width="5.453125" style="1" customWidth="1"/>
    <col min="12" max="12" width="9.453125" style="1" customWidth="1"/>
    <col min="13" max="13" width="5" style="1" customWidth="1"/>
    <col min="14" max="14" width="8.7265625" style="1"/>
    <col min="15" max="15" width="6" style="1" customWidth="1"/>
    <col min="16" max="16" width="8.7265625" style="1"/>
    <col min="17" max="17" width="5.08984375" style="1" customWidth="1"/>
    <col min="18" max="18" width="8.7265625" style="2"/>
    <col min="19" max="16384" width="8.7265625" style="1"/>
  </cols>
  <sheetData>
    <row r="3" spans="2:19" ht="12" customHeight="1" x14ac:dyDescent="0.25">
      <c r="B3" s="40" t="s">
        <v>24</v>
      </c>
      <c r="C3" s="41"/>
      <c r="D3" s="41"/>
      <c r="E3" s="41"/>
      <c r="F3" s="4"/>
      <c r="G3" s="5"/>
      <c r="H3" s="4"/>
      <c r="I3" s="6"/>
      <c r="J3" s="4"/>
      <c r="K3" s="6"/>
      <c r="L3" s="4"/>
      <c r="M3" s="6"/>
      <c r="N3" s="4"/>
      <c r="O3" s="6"/>
      <c r="P3" s="4"/>
      <c r="Q3" s="6"/>
      <c r="R3" s="7"/>
      <c r="S3" s="3"/>
    </row>
    <row r="4" spans="2:19" ht="17" customHeight="1" x14ac:dyDescent="0.35"/>
    <row r="5" spans="2:19" ht="22.5" customHeight="1" x14ac:dyDescent="0.35">
      <c r="D5" s="39" t="s">
        <v>8</v>
      </c>
      <c r="E5" s="39"/>
    </row>
    <row r="6" spans="2:19" ht="22.5" customHeight="1" x14ac:dyDescent="0.35">
      <c r="B6" s="36" t="s">
        <v>9</v>
      </c>
      <c r="C6" s="37"/>
      <c r="D6" s="38"/>
      <c r="E6" s="12" t="s">
        <v>0</v>
      </c>
    </row>
    <row r="7" spans="2:19" ht="22.5" customHeight="1" x14ac:dyDescent="0.35">
      <c r="B7" s="36" t="s">
        <v>14</v>
      </c>
      <c r="C7" s="37"/>
      <c r="D7" s="38"/>
      <c r="E7" s="12"/>
    </row>
    <row r="8" spans="2:19" ht="15.5" customHeight="1" x14ac:dyDescent="0.35">
      <c r="B8" s="42" t="s">
        <v>10</v>
      </c>
      <c r="C8" s="43"/>
      <c r="D8" s="22"/>
      <c r="E8" s="34">
        <v>8</v>
      </c>
    </row>
    <row r="9" spans="2:19" ht="15.5" customHeight="1" x14ac:dyDescent="0.35">
      <c r="B9" s="42" t="s">
        <v>11</v>
      </c>
      <c r="C9" s="43"/>
      <c r="D9" s="22"/>
      <c r="E9" s="34">
        <v>8</v>
      </c>
    </row>
    <row r="10" spans="2:19" ht="13.5" customHeight="1" x14ac:dyDescent="0.35">
      <c r="B10" s="42" t="s">
        <v>12</v>
      </c>
      <c r="C10" s="43"/>
      <c r="D10" s="22"/>
      <c r="E10" s="34">
        <v>4</v>
      </c>
    </row>
    <row r="11" spans="2:19" ht="16" customHeight="1" x14ac:dyDescent="0.35">
      <c r="B11" s="42" t="s">
        <v>13</v>
      </c>
      <c r="C11" s="43"/>
      <c r="D11" s="22"/>
      <c r="E11" s="34">
        <v>4</v>
      </c>
    </row>
    <row r="12" spans="2:19" ht="16" customHeight="1" x14ac:dyDescent="0.35">
      <c r="B12" s="36" t="s">
        <v>15</v>
      </c>
      <c r="C12" s="37"/>
      <c r="D12" s="22"/>
      <c r="E12" s="34"/>
    </row>
    <row r="13" spans="2:19" ht="16" customHeight="1" x14ac:dyDescent="0.35">
      <c r="B13" s="42" t="s">
        <v>16</v>
      </c>
      <c r="C13" s="43"/>
      <c r="D13" s="22"/>
      <c r="E13" s="34">
        <v>6</v>
      </c>
    </row>
    <row r="14" spans="2:19" ht="16" customHeight="1" x14ac:dyDescent="0.35">
      <c r="B14" s="42" t="s">
        <v>17</v>
      </c>
      <c r="C14" s="43"/>
      <c r="D14" s="22"/>
      <c r="E14" s="34">
        <v>6</v>
      </c>
    </row>
    <row r="15" spans="2:19" ht="16" customHeight="1" x14ac:dyDescent="0.35">
      <c r="B15" s="42" t="s">
        <v>18</v>
      </c>
      <c r="C15" s="43"/>
      <c r="D15" s="22"/>
      <c r="E15" s="34">
        <v>1.5</v>
      </c>
    </row>
    <row r="16" spans="2:19" ht="16" customHeight="1" x14ac:dyDescent="0.35">
      <c r="B16" s="44" t="s">
        <v>19</v>
      </c>
      <c r="C16" s="36"/>
      <c r="D16" s="22"/>
      <c r="E16" s="34">
        <v>6</v>
      </c>
    </row>
    <row r="17" spans="2:6" ht="16" customHeight="1" x14ac:dyDescent="0.35">
      <c r="B17" s="20"/>
      <c r="C17" s="20"/>
      <c r="D17" s="20"/>
      <c r="E17" s="34">
        <f>SUM(E7:E16)</f>
        <v>43.5</v>
      </c>
    </row>
    <row r="18" spans="2:6" ht="17" customHeight="1" x14ac:dyDescent="0.35">
      <c r="B18" s="35"/>
      <c r="C18" s="35"/>
      <c r="D18" s="21"/>
      <c r="E18" s="15"/>
      <c r="F18" s="14"/>
    </row>
    <row r="19" spans="2:6" ht="35" customHeight="1" x14ac:dyDescent="0.35">
      <c r="B19" s="17" t="s">
        <v>20</v>
      </c>
      <c r="C19" s="10" t="s">
        <v>1</v>
      </c>
      <c r="D19" s="12" t="s">
        <v>2</v>
      </c>
      <c r="E19" s="12" t="s">
        <v>0</v>
      </c>
    </row>
    <row r="20" spans="2:6" ht="15.5" customHeight="1" x14ac:dyDescent="0.35">
      <c r="B20" s="23" t="s">
        <v>21</v>
      </c>
      <c r="C20" s="24">
        <v>20000</v>
      </c>
      <c r="D20" s="26">
        <v>16100</v>
      </c>
      <c r="E20" s="8">
        <f>(1-(D20-D20)/C20)*40</f>
        <v>40</v>
      </c>
      <c r="F20" s="13"/>
    </row>
    <row r="21" spans="2:6" x14ac:dyDescent="0.35">
      <c r="B21" s="9" t="s">
        <v>22</v>
      </c>
      <c r="C21" s="24">
        <v>6000</v>
      </c>
      <c r="D21" s="26">
        <v>5800</v>
      </c>
      <c r="E21" s="8">
        <f>(1-(D21-D21)/C21)*7.5</f>
        <v>7.5</v>
      </c>
    </row>
    <row r="22" spans="2:6" x14ac:dyDescent="0.35">
      <c r="B22" s="9" t="s">
        <v>25</v>
      </c>
      <c r="C22" s="25">
        <v>4000</v>
      </c>
      <c r="D22" s="26">
        <v>3114</v>
      </c>
      <c r="E22" s="8">
        <f>(1-(D22-D22)/C22)*7.5</f>
        <v>7.5</v>
      </c>
    </row>
    <row r="23" spans="2:6" x14ac:dyDescent="0.35">
      <c r="D23" s="19" t="s">
        <v>3</v>
      </c>
      <c r="E23" s="34">
        <f>SUM(E20:E22)</f>
        <v>55</v>
      </c>
    </row>
    <row r="25" spans="2:6" x14ac:dyDescent="0.35">
      <c r="D25" s="11" t="s">
        <v>23</v>
      </c>
      <c r="E25" s="16">
        <f>SUM(E23,E17)</f>
        <v>98.5</v>
      </c>
    </row>
    <row r="26" spans="2:6" x14ac:dyDescent="0.35">
      <c r="D26" s="27"/>
      <c r="E26" s="28"/>
    </row>
    <row r="27" spans="2:6" x14ac:dyDescent="0.35">
      <c r="B27" s="18"/>
      <c r="C27" s="19" t="s">
        <v>4</v>
      </c>
      <c r="D27" s="29">
        <f>SUM(D20,D21,D22)</f>
        <v>25014</v>
      </c>
    </row>
    <row r="28" spans="2:6" x14ac:dyDescent="0.35">
      <c r="B28" s="31"/>
      <c r="C28" s="30" t="s">
        <v>5</v>
      </c>
      <c r="D28" s="29">
        <f>D27*0.21</f>
        <v>5252.94</v>
      </c>
    </row>
    <row r="29" spans="2:6" x14ac:dyDescent="0.35">
      <c r="B29" s="31"/>
      <c r="C29" s="30" t="s">
        <v>6</v>
      </c>
      <c r="D29" s="29">
        <f>D27+D28</f>
        <v>30266.94</v>
      </c>
    </row>
    <row r="30" spans="2:6" x14ac:dyDescent="0.35">
      <c r="B30" s="33"/>
      <c r="C30" s="32"/>
      <c r="D30" s="33"/>
    </row>
    <row r="31" spans="2:6" x14ac:dyDescent="0.35">
      <c r="B31" s="18"/>
      <c r="C31" s="19" t="s">
        <v>7</v>
      </c>
      <c r="D31" s="29">
        <f>D27*0.05</f>
        <v>1250.7</v>
      </c>
    </row>
  </sheetData>
  <mergeCells count="14">
    <mergeCell ref="B18:C18"/>
    <mergeCell ref="B7:D7"/>
    <mergeCell ref="B6:D6"/>
    <mergeCell ref="D5:E5"/>
    <mergeCell ref="B3:E3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Puntuacions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2025-12-17T10:54:26Z</dcterms:modified>
</cp:coreProperties>
</file>