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640BB32A-5B2A-428D-8411-E87D843CF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NTUACIÓ DEF" sheetId="3" r:id="rId1"/>
    <sheet name="VALIDACIÓ SÍ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B20" i="3"/>
  <c r="B19" i="3"/>
  <c r="L6" i="3"/>
  <c r="K12" i="3"/>
  <c r="I12" i="3"/>
  <c r="G12" i="3"/>
  <c r="E12" i="3"/>
  <c r="C12" i="3"/>
  <c r="K11" i="3"/>
  <c r="I11" i="3"/>
  <c r="G11" i="3"/>
  <c r="E11" i="3"/>
  <c r="C11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G6" i="3" l="1"/>
  <c r="G13" i="3" s="1"/>
  <c r="K6" i="3"/>
  <c r="K13" i="3" s="1"/>
  <c r="I6" i="3"/>
  <c r="I13" i="3" s="1"/>
  <c r="C6" i="3"/>
  <c r="C13" i="3" s="1"/>
  <c r="B18" i="3" s="1"/>
  <c r="E6" i="3"/>
  <c r="E13" i="3" s="1"/>
  <c r="B22" i="3" s="1"/>
</calcChain>
</file>

<file path=xl/sharedStrings.xml><?xml version="1.0" encoding="utf-8"?>
<sst xmlns="http://schemas.openxmlformats.org/spreadsheetml/2006/main" count="47" uniqueCount="24">
  <si>
    <t>CRITERIS AUTOMÀTICS_SOBRE C</t>
  </si>
  <si>
    <t>---</t>
  </si>
  <si>
    <t>PLIQUES / PUNTUACIÓ</t>
  </si>
  <si>
    <t>Ofert</t>
  </si>
  <si>
    <t>Oe</t>
  </si>
  <si>
    <t>validació</t>
  </si>
  <si>
    <t>Sí</t>
  </si>
  <si>
    <t>No</t>
  </si>
  <si>
    <t>ASSESSORIA LABORAL</t>
  </si>
  <si>
    <t>MILLORES:</t>
  </si>
  <si>
    <t xml:space="preserve">TOTALS </t>
  </si>
  <si>
    <t>punts</t>
  </si>
  <si>
    <t>Servei Atenció Permanent fora de l'horari habitual</t>
  </si>
  <si>
    <t>Disposar de la plantilla d'1 persona amb mestratge relacionat amb la gestió de l'AAPP</t>
  </si>
  <si>
    <t>Disposar a la plantilla de persones (màx. 2) amb llicenciatura o titulació de grau superior</t>
  </si>
  <si>
    <t>Disposar a la plantilla de persones (màx. 2) amb diplomatura o titulació de grau mitjà</t>
  </si>
  <si>
    <t>Subscripció a publicacions especialitzades</t>
  </si>
  <si>
    <t>PREU ANUAL</t>
  </si>
  <si>
    <t>GABINET CASAS, SL</t>
  </si>
  <si>
    <t>AN ASSESSORS I CONSULTORS, SLU</t>
  </si>
  <si>
    <t>DADES I SERVEIS SA</t>
  </si>
  <si>
    <t>ESTUDIO JURÍDICO 4, SL</t>
  </si>
  <si>
    <t>CLASSIFICACIÓ FINAL DE PROCEDIMENT</t>
  </si>
  <si>
    <t>LLEAL TULSÀ ASSOCIATS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</si>
</sst>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[$€-403]_-;\-* #,##0.00\ [$€-403]_-;_-* &quot;-&quot;??\ [$€-403]_-;_-@_-"/>
  </numFmts>
  <fonts count="10" x14ac:knownFonts="1"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quotePrefix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/>
    <xf numFmtId="2" fontId="5" fillId="2" borderId="2" xfId="0" applyNumberFormat="1" applyFont="1" applyFill="1" applyBorder="1"/>
    <xf numFmtId="0" fontId="5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0E21-44CD-476B-8414-0DFA202E0A45}">
  <dimension ref="A1:T22"/>
  <sheetViews>
    <sheetView tabSelected="1" zoomScaleNormal="100" workbookViewId="0">
      <selection activeCell="H19" sqref="H19"/>
    </sheetView>
  </sheetViews>
  <sheetFormatPr baseColWidth="10" defaultColWidth="9.1796875" defaultRowHeight="13" x14ac:dyDescent="0.3"/>
  <cols>
    <col min="1" max="1" width="32.26953125" style="1" customWidth="1"/>
    <col min="2" max="2" width="10.1796875" style="1" bestFit="1" customWidth="1"/>
    <col min="3" max="3" width="7.7265625" style="1" customWidth="1"/>
    <col min="4" max="4" width="11.26953125" style="1" bestFit="1" customWidth="1"/>
    <col min="5" max="5" width="7.7265625" style="1" customWidth="1"/>
    <col min="6" max="6" width="10.1796875" style="1" bestFit="1" customWidth="1"/>
    <col min="7" max="7" width="7.7265625" style="1" customWidth="1"/>
    <col min="8" max="8" width="10.1796875" style="1" bestFit="1" customWidth="1"/>
    <col min="9" max="9" width="7.7265625" style="1" customWidth="1"/>
    <col min="10" max="10" width="10.1796875" style="1" bestFit="1" customWidth="1"/>
    <col min="11" max="11" width="7.7265625" style="1" customWidth="1"/>
    <col min="12" max="12" width="10.1796875" style="1" bestFit="1" customWidth="1"/>
    <col min="13" max="13" width="7.7265625" style="1" customWidth="1"/>
    <col min="14" max="14" width="10.453125" style="1" bestFit="1" customWidth="1"/>
    <col min="15" max="15" width="9.7265625" style="1" customWidth="1"/>
    <col min="16" max="16" width="9.1796875" style="1"/>
    <col min="17" max="17" width="9.81640625" style="1" bestFit="1" customWidth="1"/>
    <col min="18" max="18" width="9.1796875" style="1"/>
    <col min="19" max="19" width="10.54296875" style="1" bestFit="1" customWidth="1"/>
    <col min="20" max="20" width="10.453125" style="1" bestFit="1" customWidth="1"/>
    <col min="21" max="16384" width="9.1796875" style="1"/>
  </cols>
  <sheetData>
    <row r="1" spans="1:20" ht="15.5" x14ac:dyDescent="0.35">
      <c r="A1" s="23" t="s">
        <v>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20"/>
      <c r="M1" s="20"/>
      <c r="N1" s="12"/>
      <c r="O1" s="12"/>
      <c r="P1" s="12"/>
      <c r="Q1" s="12"/>
      <c r="R1" s="12"/>
      <c r="S1" s="12"/>
      <c r="T1" s="12"/>
    </row>
    <row r="3" spans="1:20" ht="14.5" x14ac:dyDescent="0.35">
      <c r="A3" s="24" t="s">
        <v>0</v>
      </c>
      <c r="B3" s="25" t="s">
        <v>2</v>
      </c>
      <c r="C3" s="28"/>
      <c r="D3" s="28"/>
      <c r="E3" s="28"/>
      <c r="F3" s="28"/>
      <c r="G3" s="28"/>
      <c r="H3" s="28"/>
      <c r="I3" s="28"/>
      <c r="J3" s="28"/>
      <c r="K3" s="29"/>
    </row>
    <row r="4" spans="1:20" ht="39.75" customHeight="1" x14ac:dyDescent="0.3">
      <c r="A4" s="24"/>
      <c r="B4" s="21" t="s">
        <v>18</v>
      </c>
      <c r="C4" s="22"/>
      <c r="D4" s="21" t="s">
        <v>19</v>
      </c>
      <c r="E4" s="22"/>
      <c r="F4" s="21" t="s">
        <v>20</v>
      </c>
      <c r="G4" s="22"/>
      <c r="H4" s="21" t="s">
        <v>21</v>
      </c>
      <c r="I4" s="22"/>
      <c r="J4" s="21" t="s">
        <v>23</v>
      </c>
      <c r="K4" s="22"/>
      <c r="L4" s="18" t="s">
        <v>4</v>
      </c>
    </row>
    <row r="5" spans="1:20" ht="30" customHeight="1" x14ac:dyDescent="0.3">
      <c r="A5" s="24"/>
      <c r="B5" s="4" t="s">
        <v>3</v>
      </c>
      <c r="C5" s="4" t="s">
        <v>11</v>
      </c>
      <c r="D5" s="4" t="s">
        <v>3</v>
      </c>
      <c r="E5" s="4" t="s">
        <v>11</v>
      </c>
      <c r="F5" s="4" t="s">
        <v>3</v>
      </c>
      <c r="G5" s="4" t="s">
        <v>11</v>
      </c>
      <c r="H5" s="4" t="s">
        <v>3</v>
      </c>
      <c r="I5" s="4" t="s">
        <v>11</v>
      </c>
      <c r="J5" s="4" t="s">
        <v>3</v>
      </c>
      <c r="K5" s="4" t="s">
        <v>11</v>
      </c>
      <c r="L5" s="18"/>
    </row>
    <row r="6" spans="1:20" x14ac:dyDescent="0.3">
      <c r="A6" s="5" t="s">
        <v>17</v>
      </c>
      <c r="B6" s="17">
        <v>4080</v>
      </c>
      <c r="C6" s="7">
        <f>$L$6/B6*40</f>
        <v>40</v>
      </c>
      <c r="D6" s="26">
        <v>5500</v>
      </c>
      <c r="E6" s="27">
        <f>$L$6/D6*40</f>
        <v>29.672727272727272</v>
      </c>
      <c r="F6" s="26">
        <v>4200</v>
      </c>
      <c r="G6" s="27">
        <f>$L$6/F6*40</f>
        <v>38.857142857142854</v>
      </c>
      <c r="H6" s="26">
        <v>4995.8999999999996</v>
      </c>
      <c r="I6" s="7">
        <f>$L$6/H6*40</f>
        <v>32.666786765147421</v>
      </c>
      <c r="J6" s="17">
        <v>4400</v>
      </c>
      <c r="K6" s="7">
        <f>$L$6/J6*40</f>
        <v>37.090909090909093</v>
      </c>
      <c r="L6" s="19">
        <f>MIN(B6,D6,F6,H6,J6)</f>
        <v>4080</v>
      </c>
    </row>
    <row r="7" spans="1:20" x14ac:dyDescent="0.3">
      <c r="A7" s="5" t="s">
        <v>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20" ht="26" x14ac:dyDescent="0.3">
      <c r="A8" s="15" t="s">
        <v>12</v>
      </c>
      <c r="B8" s="8" t="s">
        <v>6</v>
      </c>
      <c r="C8" s="6">
        <f>IF(B8="SÍ",5,0)</f>
        <v>5</v>
      </c>
      <c r="D8" s="8" t="s">
        <v>7</v>
      </c>
      <c r="E8" s="6">
        <f>IF(D8="SÍ",5,0)</f>
        <v>0</v>
      </c>
      <c r="F8" s="8" t="s">
        <v>6</v>
      </c>
      <c r="G8" s="6">
        <f>IF(F8="SÍ",5,0)</f>
        <v>5</v>
      </c>
      <c r="H8" s="8" t="s">
        <v>6</v>
      </c>
      <c r="I8" s="6">
        <f>IF(H8="SÍ",5,0)</f>
        <v>5</v>
      </c>
      <c r="J8" s="8" t="s">
        <v>6</v>
      </c>
      <c r="K8" s="6">
        <f>IF(J8="SÍ",5,0)</f>
        <v>5</v>
      </c>
    </row>
    <row r="9" spans="1:20" ht="39" x14ac:dyDescent="0.3">
      <c r="A9" s="15" t="s">
        <v>13</v>
      </c>
      <c r="B9" s="8" t="s">
        <v>6</v>
      </c>
      <c r="C9" s="6">
        <f>IF(B9="SÍ",4,0)</f>
        <v>4</v>
      </c>
      <c r="D9" s="8" t="s">
        <v>7</v>
      </c>
      <c r="E9" s="6">
        <f>IF(D9="SÍ",4,0)</f>
        <v>0</v>
      </c>
      <c r="F9" s="8" t="s">
        <v>6</v>
      </c>
      <c r="G9" s="6">
        <f>IF(F9="SÍ",4,0)</f>
        <v>4</v>
      </c>
      <c r="H9" s="8" t="s">
        <v>7</v>
      </c>
      <c r="I9" s="6">
        <f>IF(H9="SÍ",4,0)</f>
        <v>0</v>
      </c>
      <c r="J9" s="8" t="s">
        <v>7</v>
      </c>
      <c r="K9" s="6">
        <f>IF(J9="SÍ",4,0)</f>
        <v>0</v>
      </c>
    </row>
    <row r="10" spans="1:20" ht="39" x14ac:dyDescent="0.3">
      <c r="A10" s="15" t="s">
        <v>14</v>
      </c>
      <c r="B10" s="6">
        <v>2</v>
      </c>
      <c r="C10" s="8">
        <f>B10*4</f>
        <v>8</v>
      </c>
      <c r="D10" s="6">
        <v>1</v>
      </c>
      <c r="E10" s="6">
        <f>D10*4</f>
        <v>4</v>
      </c>
      <c r="F10" s="6">
        <v>2</v>
      </c>
      <c r="G10" s="6">
        <f>F10*4</f>
        <v>8</v>
      </c>
      <c r="H10" s="6">
        <v>2</v>
      </c>
      <c r="I10" s="6">
        <f>H10*4</f>
        <v>8</v>
      </c>
      <c r="J10" s="6">
        <v>2</v>
      </c>
      <c r="K10" s="6">
        <f>J10*4</f>
        <v>8</v>
      </c>
    </row>
    <row r="11" spans="1:20" ht="39" x14ac:dyDescent="0.3">
      <c r="A11" s="15" t="s">
        <v>15</v>
      </c>
      <c r="B11" s="6">
        <v>2</v>
      </c>
      <c r="C11" s="6">
        <f>B11*2</f>
        <v>4</v>
      </c>
      <c r="D11" s="6">
        <v>0</v>
      </c>
      <c r="E11" s="6">
        <f>D11*2</f>
        <v>0</v>
      </c>
      <c r="F11" s="6">
        <v>2</v>
      </c>
      <c r="G11" s="6">
        <f>F11*2</f>
        <v>4</v>
      </c>
      <c r="H11" s="6">
        <v>2</v>
      </c>
      <c r="I11" s="6">
        <f>H11*2</f>
        <v>4</v>
      </c>
      <c r="J11" s="6">
        <v>2</v>
      </c>
      <c r="K11" s="6">
        <f>J11*2</f>
        <v>4</v>
      </c>
    </row>
    <row r="12" spans="1:20" ht="26" x14ac:dyDescent="0.3">
      <c r="A12" s="16" t="s">
        <v>16</v>
      </c>
      <c r="B12" s="14">
        <v>3</v>
      </c>
      <c r="C12" s="14">
        <f>B12*1</f>
        <v>3</v>
      </c>
      <c r="D12" s="14">
        <v>1</v>
      </c>
      <c r="E12" s="14">
        <f>D12*1</f>
        <v>1</v>
      </c>
      <c r="F12" s="14">
        <v>3</v>
      </c>
      <c r="G12" s="14">
        <f>F12*1</f>
        <v>3</v>
      </c>
      <c r="H12" s="14">
        <v>3</v>
      </c>
      <c r="I12" s="14">
        <f>H12*1</f>
        <v>3</v>
      </c>
      <c r="J12" s="14">
        <v>3</v>
      </c>
      <c r="K12" s="14">
        <f>J12*1</f>
        <v>3</v>
      </c>
    </row>
    <row r="13" spans="1:20" x14ac:dyDescent="0.3">
      <c r="A13" s="37" t="s">
        <v>10</v>
      </c>
      <c r="B13" s="35"/>
      <c r="C13" s="36">
        <f>SUM(C8:C12)+C6</f>
        <v>64</v>
      </c>
      <c r="D13" s="35"/>
      <c r="E13" s="36">
        <f>SUM(E8:E12)+E6</f>
        <v>34.672727272727272</v>
      </c>
      <c r="F13" s="35"/>
      <c r="G13" s="36">
        <f>SUM(G8:G12)+G6</f>
        <v>62.857142857142854</v>
      </c>
      <c r="H13" s="35"/>
      <c r="I13" s="36">
        <f>SUM(I8:I12)+I6</f>
        <v>52.666786765147421</v>
      </c>
      <c r="J13" s="35"/>
      <c r="K13" s="36">
        <f>SUM(K8:K12)+K6</f>
        <v>57.090909090909093</v>
      </c>
    </row>
    <row r="14" spans="1:20" x14ac:dyDescent="0.3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</row>
    <row r="15" spans="1:20" s="2" customFormat="1" ht="15.75" customHeight="1" x14ac:dyDescent="0.35"/>
    <row r="16" spans="1:20" s="2" customFormat="1" ht="15.5" x14ac:dyDescent="0.35"/>
    <row r="17" spans="1:2" s="2" customFormat="1" ht="15.5" x14ac:dyDescent="0.35">
      <c r="A17" s="33" t="s">
        <v>22</v>
      </c>
      <c r="B17" s="34"/>
    </row>
    <row r="18" spans="1:2" ht="15.5" x14ac:dyDescent="0.35">
      <c r="A18" s="31" t="s">
        <v>18</v>
      </c>
      <c r="B18" s="32">
        <f>C13</f>
        <v>64</v>
      </c>
    </row>
    <row r="19" spans="1:2" ht="15.5" x14ac:dyDescent="0.35">
      <c r="A19" s="31" t="s">
        <v>20</v>
      </c>
      <c r="B19" s="32">
        <f>G13</f>
        <v>62.857142857142854</v>
      </c>
    </row>
    <row r="20" spans="1:2" ht="15.5" x14ac:dyDescent="0.35">
      <c r="A20" s="31" t="s">
        <v>23</v>
      </c>
      <c r="B20" s="32">
        <f>K13</f>
        <v>57.090909090909093</v>
      </c>
    </row>
    <row r="21" spans="1:2" ht="15.5" x14ac:dyDescent="0.35">
      <c r="A21" s="31" t="s">
        <v>21</v>
      </c>
      <c r="B21" s="32">
        <f>I13</f>
        <v>52.666786765147421</v>
      </c>
    </row>
    <row r="22" spans="1:2" ht="15.5" x14ac:dyDescent="0.35">
      <c r="A22" s="31" t="s">
        <v>19</v>
      </c>
      <c r="B22" s="32">
        <f>E13</f>
        <v>34.672727272727272</v>
      </c>
    </row>
  </sheetData>
  <mergeCells count="9">
    <mergeCell ref="A17:B17"/>
    <mergeCell ref="J4:K4"/>
    <mergeCell ref="A3:A5"/>
    <mergeCell ref="B4:C4"/>
    <mergeCell ref="D4:E4"/>
    <mergeCell ref="F4:G4"/>
    <mergeCell ref="H4:I4"/>
    <mergeCell ref="B3:K3"/>
    <mergeCell ref="A1:K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07F46A-DAC3-4A78-82C5-DB78C990B6FA}">
          <x14:formula1>
            <xm:f>'VALIDACIÓ SÍNO'!$A$2:$A$4</xm:f>
          </x14:formula1>
          <xm:sqref>B8:B9 D8:D9 F8:F9 H8:H9 J8:J9 B13:B14 L14 J13:J14 H13:H14 D13:D14 F13:F14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37" sqref="B37"/>
    </sheetView>
  </sheetViews>
  <sheetFormatPr baseColWidth="10" defaultColWidth="11.453125" defaultRowHeight="14.5" x14ac:dyDescent="0.35"/>
  <sheetData>
    <row r="1" spans="1:1" x14ac:dyDescent="0.35">
      <c r="A1" t="s">
        <v>5</v>
      </c>
    </row>
    <row r="2" spans="1:1" x14ac:dyDescent="0.35">
      <c r="A2" t="s">
        <v>6</v>
      </c>
    </row>
    <row r="3" spans="1:1" x14ac:dyDescent="0.35">
      <c r="A3" t="s">
        <v>7</v>
      </c>
    </row>
    <row r="4" spans="1:1" x14ac:dyDescent="0.35">
      <c r="A4" s="3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PUNTUACIÓ DEF</vt:lpstr>
      <vt:lpstr>VALIDACIÓ SÍNO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2025-12-17T09:00:58Z</dcterms:modified>
</cp:coreProperties>
</file>