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Server\e-set\ARXIUS ANTICS\OBRES PUBLIQUES\EXPEDIENTS AJUNTAMENT\ANY 2025\129-2025 Contracte obert obra Millora il.luminació exterior parcial existent de titularitat pública de Prullans\13.- obertura de sobres i acta\"/>
    </mc:Choice>
  </mc:AlternateContent>
  <xr:revisionPtr revIDLastSave="0" documentId="8_{67D35498-FFD8-4DA1-A9F8-DB4BCE0C0B8E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hoja 1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4" l="1"/>
  <c r="B11" i="14"/>
  <c r="B9" i="14"/>
  <c r="C2" i="14"/>
  <c r="I2" i="14" s="1"/>
  <c r="C3" i="14"/>
  <c r="I3" i="14" s="1"/>
  <c r="C4" i="14"/>
  <c r="I4" i="14" s="1"/>
  <c r="G12" i="14" l="1"/>
  <c r="I12" i="14" s="1"/>
  <c r="G14" i="14" l="1"/>
</calcChain>
</file>

<file path=xl/sharedStrings.xml><?xml version="1.0" encoding="utf-8"?>
<sst xmlns="http://schemas.openxmlformats.org/spreadsheetml/2006/main" count="35" uniqueCount="22">
  <si>
    <t>PREU</t>
  </si>
  <si>
    <t>Empresa</t>
  </si>
  <si>
    <t>TOTAL</t>
  </si>
  <si>
    <t>Puntuacio</t>
  </si>
  <si>
    <t>PREU (MÀX 35)</t>
  </si>
  <si>
    <t>ANYS</t>
  </si>
  <si>
    <t>SI/NO</t>
  </si>
  <si>
    <t>CALCUL BAIXA</t>
  </si>
  <si>
    <t>1. SI NO HI HA CAP OFERTA PER SOTA DEL 90% DE LA MITJANA</t>
  </si>
  <si>
    <t>MITJANA</t>
  </si>
  <si>
    <t>SOTA 90</t>
  </si>
  <si>
    <t>SERÀ BAIXA SI ES SUPERIOR A</t>
  </si>
  <si>
    <t>SI</t>
  </si>
  <si>
    <t>ELECTRICITAT RADIO</t>
  </si>
  <si>
    <t>MUNTATGES LLEIDA SA</t>
  </si>
  <si>
    <t>SOCIEDAD ESPAÑOLA DE CONSTRUCCIONES ELÉCTRICAS, SA</t>
  </si>
  <si>
    <t>TRANSICONS ENERGÈTIQUES, S.L</t>
  </si>
  <si>
    <t>ampliació garantia</t>
  </si>
  <si>
    <t>5 fanals</t>
  </si>
  <si>
    <t>Ampliació Garantia (MÀX 20)</t>
  </si>
  <si>
    <t>millora 2: 5 fanals addicionals (MÀX 60)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</si>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</sst>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1" xfId="0" applyFill="1" applyBorder="1"/>
    <xf numFmtId="2" fontId="0" fillId="2" borderId="1" xfId="0" applyNumberFormat="1" applyFill="1" applyBorder="1"/>
    <xf numFmtId="0" fontId="0" fillId="0" borderId="1" xfId="0" applyBorder="1"/>
    <xf numFmtId="0" fontId="0" fillId="2" borderId="2" xfId="0" applyFill="1" applyBorder="1"/>
    <xf numFmtId="0" fontId="0" fillId="3" borderId="1" xfId="0" applyFill="1" applyBorder="1"/>
    <xf numFmtId="0" fontId="0" fillId="4" borderId="2" xfId="0" applyFill="1" applyBorder="1"/>
    <xf numFmtId="0" fontId="2" fillId="0" borderId="0" xfId="0" applyFont="1"/>
    <xf numFmtId="0" fontId="1" fillId="0" borderId="0" xfId="0" applyFont="1"/>
    <xf numFmtId="2" fontId="1" fillId="0" borderId="0" xfId="0" applyNumberFormat="1" applyFont="1"/>
    <xf numFmtId="0" fontId="1" fillId="0" borderId="0" xfId="0" applyFont="1" applyAlignment="1">
      <alignment horizontal="justify" vertical="center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4" fillId="0" borderId="0" xfId="0" applyFont="1"/>
    <xf numFmtId="0" fontId="3" fillId="0" borderId="0" xfId="0" applyFont="1"/>
    <xf numFmtId="2" fontId="4" fillId="0" borderId="3" xfId="0" applyNumberFormat="1" applyFont="1" applyBorder="1"/>
    <xf numFmtId="0" fontId="0" fillId="5" borderId="0" xfId="0" applyFill="1" applyAlignment="1">
      <alignment wrapText="1"/>
    </xf>
    <xf numFmtId="0" fontId="0" fillId="0" borderId="1" xfId="0" applyBorder="1" applyAlignment="1">
      <alignment vertical="top" wrapText="1"/>
    </xf>
    <xf numFmtId="0" fontId="0" fillId="5" borderId="1" xfId="0" applyFill="1" applyBorder="1" applyAlignment="1">
      <alignment wrapText="1"/>
    </xf>
    <xf numFmtId="0" fontId="3" fillId="0" borderId="1" xfId="0" applyFont="1" applyBorder="1"/>
    <xf numFmtId="0" fontId="0" fillId="5" borderId="1" xfId="0" applyFill="1" applyBorder="1"/>
    <xf numFmtId="0" fontId="0" fillId="0" borderId="4" xfId="0" applyBorder="1"/>
    <xf numFmtId="0" fontId="1" fillId="0" borderId="5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0" fillId="6" borderId="7" xfId="0" applyFill="1" applyBorder="1"/>
    <xf numFmtId="2" fontId="1" fillId="6" borderId="8" xfId="0" applyNumberFormat="1" applyFont="1" applyFill="1" applyBorder="1"/>
    <xf numFmtId="2" fontId="4" fillId="0" borderId="9" xfId="0" applyNumberFormat="1" applyFont="1" applyBorder="1"/>
    <xf numFmtId="0" fontId="0" fillId="0" borderId="10" xfId="0" applyBorder="1"/>
    <xf numFmtId="0" fontId="0" fillId="6" borderId="11" xfId="0" applyFill="1" applyBorder="1"/>
    <xf numFmtId="2" fontId="1" fillId="6" borderId="10" xfId="0" applyNumberFormat="1" applyFont="1" applyFill="1" applyBorder="1"/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77DF3-3C61-49D4-A551-F0C756CA1138}">
  <dimension ref="A1:M22"/>
  <sheetViews>
    <sheetView tabSelected="1" workbookViewId="0">
      <selection activeCell="B22" sqref="B22"/>
    </sheetView>
  </sheetViews>
  <sheetFormatPr baseColWidth="10" defaultRowHeight="15" x14ac:dyDescent="0.25"/>
  <cols>
    <col min="1" max="1" width="36.140625" customWidth="1"/>
    <col min="2" max="2" width="11.42578125" customWidth="1"/>
    <col min="3" max="3" width="11.85546875" customWidth="1"/>
    <col min="4" max="9" width="15.7109375" customWidth="1"/>
    <col min="11" max="11" width="19.5703125" customWidth="1"/>
    <col min="13" max="13" width="31.5703125" customWidth="1"/>
  </cols>
  <sheetData>
    <row r="1" spans="1:13" ht="15.75" thickBot="1" x14ac:dyDescent="0.3">
      <c r="A1" s="1" t="s">
        <v>1</v>
      </c>
      <c r="B1" s="2" t="s">
        <v>0</v>
      </c>
      <c r="C1" s="4" t="s">
        <v>3</v>
      </c>
      <c r="D1" s="5" t="s">
        <v>17</v>
      </c>
      <c r="E1" s="5" t="s">
        <v>18</v>
      </c>
      <c r="F1" s="5"/>
      <c r="G1" s="5"/>
      <c r="H1" s="5"/>
      <c r="I1" s="5" t="s">
        <v>2</v>
      </c>
      <c r="K1" s="7"/>
    </row>
    <row r="2" spans="1:13" ht="15.75" thickBot="1" x14ac:dyDescent="0.3">
      <c r="A2" s="22" t="s">
        <v>13</v>
      </c>
      <c r="B2" s="15">
        <v>42452.07</v>
      </c>
      <c r="C2" s="6">
        <f>(1-((B2-MIN(B2:B4))/41602.94))*20</f>
        <v>18.630471788772621</v>
      </c>
      <c r="D2" s="3">
        <v>20</v>
      </c>
      <c r="E2" s="3">
        <v>60</v>
      </c>
      <c r="F2" s="3"/>
      <c r="G2" s="3"/>
      <c r="H2" s="3"/>
      <c r="I2" s="3">
        <f>SUM(C2:H2)</f>
        <v>98.630471788772624</v>
      </c>
    </row>
    <row r="3" spans="1:13" ht="15.75" thickBot="1" x14ac:dyDescent="0.3">
      <c r="A3" s="23" t="s">
        <v>14</v>
      </c>
      <c r="B3" s="15">
        <v>43739.95</v>
      </c>
      <c r="C3" s="6">
        <f>(1-((B3-MIN(B2:B4))/41602.94))*20</f>
        <v>18.011342467623685</v>
      </c>
      <c r="D3" s="3">
        <v>20</v>
      </c>
      <c r="E3" s="3">
        <v>60</v>
      </c>
      <c r="F3" s="3"/>
      <c r="G3" s="3"/>
      <c r="H3" s="3"/>
      <c r="I3" s="3">
        <f>SUM(C3:H3)</f>
        <v>98.011342467623678</v>
      </c>
    </row>
    <row r="4" spans="1:13" ht="43.5" thickBot="1" x14ac:dyDescent="0.3">
      <c r="A4" s="23" t="s">
        <v>15</v>
      </c>
      <c r="B4" s="15">
        <v>39603.25</v>
      </c>
      <c r="C4" s="6">
        <f>(1-((B4-MIN(B2:B4))/41602.94))*20</f>
        <v>20</v>
      </c>
      <c r="D4" s="3">
        <v>20</v>
      </c>
      <c r="E4" s="3">
        <v>60</v>
      </c>
      <c r="F4" s="3"/>
      <c r="G4" s="3"/>
      <c r="H4" s="3"/>
      <c r="I4" s="3">
        <f>SUM(C4:H4)</f>
        <v>100</v>
      </c>
    </row>
    <row r="5" spans="1:13" x14ac:dyDescent="0.25">
      <c r="A5" s="13"/>
      <c r="B5" s="9"/>
    </row>
    <row r="6" spans="1:13" x14ac:dyDescent="0.25">
      <c r="A6" s="8"/>
      <c r="B6" s="9"/>
    </row>
    <row r="7" spans="1:13" ht="15.75" thickBot="1" x14ac:dyDescent="0.3">
      <c r="A7" s="10"/>
      <c r="B7" s="9"/>
    </row>
    <row r="8" spans="1:13" ht="15.75" thickBot="1" x14ac:dyDescent="0.3">
      <c r="A8" s="24" t="s">
        <v>4</v>
      </c>
      <c r="B8" s="25" t="s">
        <v>0</v>
      </c>
      <c r="G8" s="3" t="s">
        <v>7</v>
      </c>
    </row>
    <row r="9" spans="1:13" ht="15.75" thickBot="1" x14ac:dyDescent="0.3">
      <c r="A9" s="22" t="s">
        <v>13</v>
      </c>
      <c r="B9" s="26">
        <f>(B2)</f>
        <v>42452.07</v>
      </c>
      <c r="G9" s="3" t="s">
        <v>8</v>
      </c>
      <c r="I9" s="14"/>
    </row>
    <row r="10" spans="1:13" ht="15.75" thickBot="1" x14ac:dyDescent="0.3">
      <c r="A10" s="23" t="s">
        <v>14</v>
      </c>
      <c r="B10" s="26">
        <f t="shared" ref="B10:B11" si="0">(B3)</f>
        <v>43739.95</v>
      </c>
      <c r="D10" s="11"/>
      <c r="E10" s="11"/>
      <c r="F10" s="11"/>
      <c r="G10" s="17"/>
      <c r="H10" s="12"/>
      <c r="I10" s="11"/>
    </row>
    <row r="11" spans="1:13" ht="43.5" thickBot="1" x14ac:dyDescent="0.3">
      <c r="A11" s="23" t="s">
        <v>15</v>
      </c>
      <c r="B11" s="26">
        <f t="shared" si="0"/>
        <v>39603.25</v>
      </c>
      <c r="D11" s="11"/>
      <c r="E11" s="11"/>
      <c r="F11" s="11"/>
      <c r="G11" s="18" t="s">
        <v>9</v>
      </c>
      <c r="H11" s="11"/>
      <c r="I11" s="16" t="s">
        <v>11</v>
      </c>
    </row>
    <row r="12" spans="1:13" ht="29.25" thickBot="1" x14ac:dyDescent="0.3">
      <c r="A12" s="23" t="s">
        <v>16</v>
      </c>
      <c r="B12" s="27"/>
      <c r="G12" s="19">
        <f>SUM(I2:I4)/3</f>
        <v>98.880604752132101</v>
      </c>
      <c r="I12" s="11">
        <f>(G12*110)/100</f>
        <v>108.76866522734532</v>
      </c>
    </row>
    <row r="13" spans="1:13" ht="15.75" thickBot="1" x14ac:dyDescent="0.3">
      <c r="A13" s="28" t="s">
        <v>19</v>
      </c>
      <c r="B13" s="29" t="s">
        <v>5</v>
      </c>
      <c r="G13" s="20" t="s">
        <v>10</v>
      </c>
    </row>
    <row r="14" spans="1:13" ht="15.75" thickBot="1" x14ac:dyDescent="0.3">
      <c r="A14" s="22" t="s">
        <v>13</v>
      </c>
      <c r="B14" s="27">
        <v>4</v>
      </c>
      <c r="G14" s="21">
        <f>(G12*90)/100</f>
        <v>88.992544276918892</v>
      </c>
    </row>
    <row r="15" spans="1:13" ht="15.75" thickBot="1" x14ac:dyDescent="0.3">
      <c r="A15" s="23" t="s">
        <v>14</v>
      </c>
      <c r="B15" s="27">
        <v>4</v>
      </c>
    </row>
    <row r="16" spans="1:13" ht="43.5" thickBot="1" x14ac:dyDescent="0.3">
      <c r="A16" s="23" t="s">
        <v>15</v>
      </c>
      <c r="B16" s="27">
        <v>4</v>
      </c>
      <c r="M16" s="7"/>
    </row>
    <row r="17" spans="1:2" ht="29.25" thickBot="1" x14ac:dyDescent="0.3">
      <c r="A17" s="23" t="s">
        <v>16</v>
      </c>
      <c r="B17" s="27"/>
    </row>
    <row r="18" spans="1:2" ht="15.75" thickBot="1" x14ac:dyDescent="0.3">
      <c r="A18" s="28" t="s">
        <v>20</v>
      </c>
      <c r="B18" s="29" t="s">
        <v>6</v>
      </c>
    </row>
    <row r="19" spans="1:2" ht="15.75" thickBot="1" x14ac:dyDescent="0.3">
      <c r="A19" s="22" t="s">
        <v>13</v>
      </c>
      <c r="B19" s="27" t="s">
        <v>12</v>
      </c>
    </row>
    <row r="20" spans="1:2" ht="15.75" thickBot="1" x14ac:dyDescent="0.3">
      <c r="A20" s="23" t="s">
        <v>14</v>
      </c>
      <c r="B20" s="27" t="s">
        <v>21</v>
      </c>
    </row>
    <row r="21" spans="1:2" ht="43.5" thickBot="1" x14ac:dyDescent="0.3">
      <c r="A21" s="23" t="s">
        <v>15</v>
      </c>
      <c r="B21" s="27" t="s">
        <v>21</v>
      </c>
    </row>
    <row r="22" spans="1:2" ht="29.25" thickBot="1" x14ac:dyDescent="0.3">
      <c r="A22" s="23" t="s">
        <v>16</v>
      </c>
      <c r="B22" s="3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</dc:creator>
  <cp:lastModifiedBy>Aransa Entitat</cp:lastModifiedBy>
  <dcterms:created xsi:type="dcterms:W3CDTF">2015-06-05T18:19:34Z</dcterms:created>
  <dcterms:modified xsi:type="dcterms:W3CDTF">2025-12-17T12:03:00Z</dcterms:modified>
</cp:coreProperties>
</file>