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ajuntamentabreracat-my.sharepoint.com/personal/rinconcc_abrera_cat/Documents/Escritorio/Carlos/1 Proyectos y memorias/2025/5973-2025 Aprobación L.V. Centro Polivalente/"/>
    </mc:Choice>
  </mc:AlternateContent>
  <xr:revisionPtr revIDLastSave="40" documentId="11_AD4D2F04E46CFB4ACB3E209D8D56C53E683EDF18" xr6:coauthVersionLast="47" xr6:coauthVersionMax="47" xr10:uidLastSave="{FFA64EFA-B434-4882-840D-9BFFA89D2D5D}"/>
  <bookViews>
    <workbookView xWindow="28680" yWindow="-120" windowWidth="29040" windowHeight="15840" xr2:uid="{00000000-000D-0000-FFFF-FFFF00000000}"/>
  </bookViews>
  <sheets>
    <sheet name="T-P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4" i="1" l="1"/>
  <c r="H65" i="1" s="1"/>
  <c r="H62" i="1"/>
  <c r="H61" i="1"/>
  <c r="H67" i="1" l="1"/>
  <c r="H56" i="1" l="1"/>
  <c r="H57" i="1" s="1"/>
  <c r="H50" i="1"/>
  <c r="H51" i="1" s="1"/>
  <c r="H45" i="1"/>
  <c r="H44" i="1"/>
  <c r="H43" i="1"/>
  <c r="H37" i="1"/>
  <c r="H36" i="1"/>
  <c r="H35" i="1"/>
  <c r="H38" i="1" s="1"/>
  <c r="H29" i="1"/>
  <c r="H28" i="1"/>
  <c r="H27" i="1"/>
  <c r="H30" i="1" s="1"/>
  <c r="H26" i="1"/>
  <c r="H25" i="1"/>
  <c r="H19" i="1"/>
  <c r="H18" i="1"/>
  <c r="H17" i="1"/>
  <c r="H16" i="1"/>
  <c r="H15" i="1"/>
  <c r="H14" i="1"/>
  <c r="H13" i="1"/>
  <c r="H20" i="1" l="1"/>
  <c r="H59" i="1" s="1"/>
</calcChain>
</file>

<file path=xl/sharedStrings.xml><?xml version="1.0" encoding="utf-8"?>
<sst xmlns="http://schemas.openxmlformats.org/spreadsheetml/2006/main" count="132" uniqueCount="73">
  <si>
    <t>L_NEA_DE_VIDA___CENTRE_POLIVALENT_D_ABRERA</t>
  </si>
  <si>
    <t>PRESUPUESTO</t>
  </si>
  <si>
    <t>Precio</t>
  </si>
  <si>
    <t>Medición</t>
  </si>
  <si>
    <t>Importe</t>
  </si>
  <si>
    <t>Obra</t>
  </si>
  <si>
    <t>01</t>
  </si>
  <si>
    <t>PressupostL_NEA_DE_VIDA___CENTRE_POLIVAL</t>
  </si>
  <si>
    <t>Capítol</t>
  </si>
  <si>
    <t>ACTUACIONES PREVIAS</t>
  </si>
  <si>
    <t>01.01</t>
  </si>
  <si>
    <t>0BC030</t>
  </si>
  <si>
    <t>Ud</t>
  </si>
  <si>
    <t>Apertura de cala de 10x20 cm y 5 cm de profundidad, para inspección del armado inferior de viga de hormigón armado; y posterior cierre de la cala.</t>
  </si>
  <si>
    <t>0BC020AR</t>
  </si>
  <si>
    <t>Apertura de cala de 10x20 cm y 5 cm de profundidad, para inspección del armado de pilar de hormigón armado; y posterior cierre de la cala.</t>
  </si>
  <si>
    <t>0BC100AR</t>
  </si>
  <si>
    <t>Apertura de cala de 50x50 cm en fábrica de ladrillo cerámico hueco para inspección visual de las diferentes capas y del material base, y posterior cierre de la cala.</t>
  </si>
  <si>
    <t>0XP020</t>
  </si>
  <si>
    <t>Transporte a obra y retirada de plataforma elevadora de tijera, motor diésel, de 18 m de altura máxima de trabajo.</t>
  </si>
  <si>
    <t>0XP010</t>
  </si>
  <si>
    <t>Alquiler diario de plataforma elevadora de tijera, motor diésel, de 18 m de altura máxima de trabajo.
Criterio de valoración económica: El precio incluye el mantenimiento y el seguro de responsabilidad civil.
Incluye: Revisión periódica para garantizar su estabilidad y condiciones de seguridad.</t>
  </si>
  <si>
    <t>DQP020</t>
  </si>
  <si>
    <t>m2</t>
  </si>
  <si>
    <t>Retirada de capa de protección formada por 10 cm de espesor de grava en cubierta plana, con medios manuales y recuperación de la grava para su posterior reubicación.
Incluye: Retirada de la grava. Acopio de los materiales a reutilizar. Retirada y acopio de los restos de obra. Limpieza de los restos de obra. Carga manual de los restos de obra sobre camión o contenedor.</t>
  </si>
  <si>
    <t>DQN010</t>
  </si>
  <si>
    <t>Retirada de capa de impermeabilización en cubierta plana, con medios manuales, y carga manual sobre camión o contenedor.
Incluye: Retirada del elemento. Acopio del material retirado. Limpieza de los restos de obra. Carga manual del material retirado y restos de obra sobre camión o contenedor.</t>
  </si>
  <si>
    <t>TOTAL</t>
  </si>
  <si>
    <t>02</t>
  </si>
  <si>
    <t>LÍNEAS DE VIDA</t>
  </si>
  <si>
    <t>01.02</t>
  </si>
  <si>
    <t>YCL120</t>
  </si>
  <si>
    <t>Línea de anclaje horizontal permanente, de cable de acero, con amortiguador de caídas, de 10 m de longitud, clase C, compuesta por 1 anclaje terminal de acero inoxidable AISI 316, acabado brillante; 1 anclaje terminal con amortiguador de acero inoxidable AISI 316, acabado brillante; 1 anclaje intermedio de acero inoxidable AISI 316, acabado brillante; cable flexible de acero inoxidable AISI 316, de 10 mm de diámetro, compuesto por 7 cordones de 19 hilos; 3 postes de acero inoxidable AISI 316, con placa de anclaje; tensor de caja abierta, con ojo en un extremo y horquilla en el extremo opuesto; conjunto de un sujetacables y un terminal manual; protector para cabo; placa de señalización y conjunto de dos precintos de seguridad. Incluso fijaciones para la sujeción de los componentes de la línea de anclaje al soporte. 
Incluye: Replanteo. Colocación y fijación de los postes. Colocación y fijación de los anclajes. Tendido del cable. Colocación de complementos.</t>
  </si>
  <si>
    <t>YCL120AR</t>
  </si>
  <si>
    <t>Línea de anclaje horizontal permanente, de cable de acero, con amortiguador de caídas, de 10 m de longitud, clase C, compuesta por 1 anclaje terminal de acero inoxidable AISI 316, acabado brillante; 1 anclaje terminal con amortiguador de acero inoxidable AISI 316, acabado brillante; 1 anclaje intermedio de acero inoxidable AISI 316, acabado brillante; cable flexible de acero inoxidable AISI 316, de 10 mm de diámetro, compuesto por 7 cordones de 19 hilos; 3 anclajes; tensor de caja abierta, con ojo en un extremo y horquilla en el extremo opuesto; conjunto de un sujetacables y un terminal manual; protector para cabo; placa de señalización y conjunto de dos precintos de seguridad. 
Incluye: Replanteo. Colocación y fijación de los postes. Colocación y fijación de los anclajes. Tendido del cable. Colocación de complementos.</t>
  </si>
  <si>
    <t>NIN013</t>
  </si>
  <si>
    <t>Impermeabilización de cubiertas inclinadas, con una pendiente media del 5%, con lámina impermeabilizante de caucho sintético EPDM de alta densidad, de 1,5 mm de espesor, masa nominal 1,7 kg/m², con armadura de fieltro de fibra de vidrio, tipo monocapa, totalmente adherida al soporte con adhesivo de neopreno y fijada en solapes y bordes mediante soldadura termoplástica.
Incluye: Aplicación de la capa de imprimación. Colocación de la geomembrana. Resolución de los puntos singulares.</t>
  </si>
  <si>
    <t>YCL225</t>
  </si>
  <si>
    <t>Dispositivo de anclaje ´´WÜRTH´´, formado por placa de anclaje de aluminio con dos orificios y dos anclajes mecánicos de expansión, de acero inoxidable A4, fijado mecánicamente al soporte de hormigón, para asegurar a un operario.
Incluye: Replanteo. Realización del taladro. Colocación y fijación del dispositivo de anclaje. Reparación de superficie dañada.</t>
  </si>
  <si>
    <t>HYA010</t>
  </si>
  <si>
    <t>Remates y ayudas para dejar las distintas partidas de la obra completamente terminadas, incluyendo todos aquellos trabajos necesarios así como los distintos materiales  para su ejecución, según las indicaciones de la DF.</t>
  </si>
  <si>
    <t>03</t>
  </si>
  <si>
    <t>ESCALERAS</t>
  </si>
  <si>
    <t>01.03</t>
  </si>
  <si>
    <t>IOE010A0R</t>
  </si>
  <si>
    <t>Escalera vertical de seguridad con jaula de protección y barandilla fabricada en aluminio, peldaños antideslizantes de 30x30mm,de 52 cm de ancho,dimensiones internas de arco de 691x800 mm, con cierre inferior de seguridad para evita el acceso a personal no autorizado, soportes con pletinas para la fijación a pared y barandilla de seguridad de 112 cm de altura para desembarcar desde la escalera, incluso jaula de protección lacada según DF, según normativa europea EN 14122-4 y entrega con  certificado de conformidad, para salvar una altura de 2,92/3,20 m.
Incluye: Replanteo y marcado de los ejes. Corte y ajuste de las piezas de ser preciso. Izado y presentación de escalera. Aplomado. Resolución de las uniones a paramentos (pared o suelo). Reglaje de la pieza y ajuste definitivo de las uniones. Comprobación final del aplomado. Uniones al edificio. Ejecución de encuentros especiales y remates. Completamente montada, instalada y rematada para su correco uso.</t>
  </si>
  <si>
    <t>IOE010</t>
  </si>
  <si>
    <t>Escalera vertical de seguridad con jaula de protección y barandilla fabricada en aluminio, peldaños antideslizantes de 30x30mm,de 52 cm de ancho,dimensiones internas de arco de 691x800 mm, con cierre inferior de seguridad para evita el acceso a personal no autorizado, soportes con pletinas para la fijación a pared y barandilla de seguridad de 112 cm de altura para desembarcar desde la escalera, incluso jaula de protección lacada según DF, según normativa europea EN 14122-4 y entrega con  certificado de conformidad, para salvar una altura de 4,04/4,32 m. 
Incluye: Replanteo y marcado de los ejes. Corte y ajuste de las piezas de ser preciso. Izado y presentación de escalera. Aplomado. Resolución de las uniones a paramentos (pared o suelo). Reglaje de la pieza y ajuste definitivo de las uniones. Comprobación final del aplomado. Uniones al edificio. Ejecución de encuentros especiales y remates. Completamente montada, instalada y rematada para su correco uso.</t>
  </si>
  <si>
    <t>IOE010AR</t>
  </si>
  <si>
    <t>Escalera vertical de seguridad con jaula de protección y barandilla fabricada en aluminio, peldaños antideslizantes de 30x30mm,de 52 cm de ancho,dimensiones internas de arco de 691x800 mm, con cierre inferior de seguridad para evita el acceso a personal no autorizado, soportes con pletinas para la fijación a pared y barandilla de seguridad de 112 cm de altura para desembarcar desde la escalera, incluso jaula de protección lacada según DF, según normativa europea EN 14122-4 y entrega con  certificado de conformidad, para salvar una altura de 6,84/7,12 m. 
Incluye: Replanteo y marcado de los ejes. Corte y ajuste de las piezas de ser preciso. Izado y presentación de escalera. Aplomado. Resolución de las uniones a paramentos (pared o suelo). Reglaje de la pieza y ajuste definitivo de las uniones. Comprobación final del aplomado. Uniones al edificio. Ejecución de encuentros especiales y remates. Completamente montada, instalada y rematada para su correco uso.</t>
  </si>
  <si>
    <t>04</t>
  </si>
  <si>
    <t>SEGURIDAD Y SALUD</t>
  </si>
  <si>
    <t>01.04</t>
  </si>
  <si>
    <t>YCX010</t>
  </si>
  <si>
    <t>Conjunto de sistemas de protección colectiva, necesarios para el cumplimiento de la normativa vigente en materia de Seguridad y Salud en el Trabajo. Incluso mantenimiento en condiciones seguras durante todo el periodo de tiempo que se requiera, reparación o reposición y transporte hasta el lugar de almacenaje o retirada a contenedor.
Incluye: Nada.
Criterio de medición de proyecto: Número de unidades previstas, según Estudio o Estudio Básico de Seguridad y Salud.
Criterio de medición de obra: Se medirá el número de unidades realmente colocadas según especificaciones de Estudio o Estudio Básico de Seguridad y Salud.</t>
  </si>
  <si>
    <t>YIX010</t>
  </si>
  <si>
    <t>Conjunto de equipos de protección individual, necesarios para el cumplimiento de la normativa vigente en materia de Seguridad y Salud en el Trabajo.
Incluye: Nada.
Criterio de medición de proyecto: Número de unidades previstas, según Estudio o Estudio Básico de Seguridad y Salud.
Criterio de medición de obra: Se medirá el número de unidades realmente suministradas según especificaciones de Estudio o Estudio Básico de Seguridad y Salud.</t>
  </si>
  <si>
    <t>05</t>
  </si>
  <si>
    <t>GESTIÓN DE RESIDUOS</t>
  </si>
  <si>
    <t>01.05</t>
  </si>
  <si>
    <t>GRA010</t>
  </si>
  <si>
    <t>Transporte de residuos inertes de ladrillos, tejas y materiales cerámicos, producidos en obras de construcción y/o demolición, con contenedor de 3,5 m³, a vertedero específico, instalación de tratamiento de residuos de construcción y demolición externa a la obra o centro de valorización o eliminación de residuos. Incluso servicio de entrega, alquiler y recogida en obra del contenedor.
Criterio de valoración económica: El precio incluye el canon de vertido por entrega de residuos.
Incluye: Carga a camión del contenedor. Transporte de residuos de construcción a vertedero específico, instalación de tratamiento de residuos de construcción y demolición externa a la obra o centro de valorización o eliminación de residuos.</t>
  </si>
  <si>
    <t>06</t>
  </si>
  <si>
    <t>CONTROL DE CALIDAD</t>
  </si>
  <si>
    <t>01.06</t>
  </si>
  <si>
    <t>INF01</t>
  </si>
  <si>
    <t>Certificado de Montaje de línea de vida como elemento de anclaje según UNE EN 735 tras montaje</t>
  </si>
  <si>
    <t>Presupuesto de ejecución material</t>
  </si>
  <si>
    <t>13% de gastos generales</t>
  </si>
  <si>
    <t>6% de beneficio industrial</t>
  </si>
  <si>
    <t>Suma</t>
  </si>
  <si>
    <t xml:space="preserve">21% IVA </t>
  </si>
  <si>
    <t>Presupuesto de ejecución por contrata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</si>
</sst>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Calibri"/>
      <family val="2"/>
    </font>
    <font>
      <b/>
      <sz val="14"/>
      <color rgb="FF000000"/>
      <name val="Calibri"/>
      <family val="2"/>
    </font>
    <font>
      <b/>
      <sz val="8"/>
      <color rgb="FF000000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rgb="FFC0C0C0"/>
        <bgColor rgb="FFC0C0C0"/>
      </patternFill>
    </fill>
    <fill>
      <patternFill patternType="solid">
        <fgColor rgb="FFFFFFCC"/>
        <bgColor rgb="FFFFFF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0" fillId="2" borderId="0" xfId="0" applyFill="1"/>
    <xf numFmtId="0" fontId="3" fillId="2" borderId="0" xfId="0" applyFont="1" applyFill="1" applyAlignment="1">
      <alignment horizontal="center"/>
    </xf>
    <xf numFmtId="0" fontId="4" fillId="3" borderId="0" xfId="0" applyFont="1" applyFill="1" applyAlignment="1">
      <alignment horizontal="right"/>
    </xf>
    <xf numFmtId="0" fontId="4" fillId="0" borderId="0" xfId="0" applyFont="1"/>
    <xf numFmtId="49" fontId="4" fillId="0" borderId="0" xfId="0" applyNumberFormat="1" applyFont="1"/>
    <xf numFmtId="0" fontId="2" fillId="0" borderId="0" xfId="0" applyFont="1"/>
    <xf numFmtId="49" fontId="2" fillId="0" borderId="0" xfId="0" applyNumberFormat="1" applyFont="1"/>
    <xf numFmtId="164" fontId="2" fillId="4" borderId="0" xfId="0" applyNumberFormat="1" applyFont="1" applyFill="1" applyProtection="1">
      <protection locked="0"/>
    </xf>
    <xf numFmtId="164" fontId="2" fillId="0" borderId="0" xfId="0" applyNumberFormat="1" applyFont="1"/>
    <xf numFmtId="0" fontId="2" fillId="0" borderId="0" xfId="0" applyFont="1" applyAlignment="1">
      <alignment wrapText="1"/>
    </xf>
    <xf numFmtId="164" fontId="4" fillId="0" borderId="0" xfId="0" applyNumberFormat="1" applyFont="1"/>
    <xf numFmtId="0" fontId="5" fillId="0" borderId="0" xfId="0" applyFont="1"/>
    <xf numFmtId="164" fontId="5" fillId="0" borderId="0" xfId="0" applyNumberFormat="1" applyFont="1"/>
    <xf numFmtId="0" fontId="1" fillId="0" borderId="0" xfId="0" applyFont="1"/>
    <xf numFmtId="4" fontId="1" fillId="0" borderId="0" xfId="0" applyNumberFormat="1" applyFont="1"/>
    <xf numFmtId="2" fontId="0" fillId="0" borderId="0" xfId="0" applyNumberFormat="1"/>
    <xf numFmtId="164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7"/>
  <sheetViews>
    <sheetView tabSelected="1" topLeftCell="A50" workbookViewId="0">
      <selection activeCell="M66" sqref="M66"/>
    </sheetView>
  </sheetViews>
  <sheetFormatPr baseColWidth="10" defaultColWidth="8.88671875" defaultRowHeight="14.4" x14ac:dyDescent="0.3"/>
  <cols>
    <col min="1" max="1" width="18.6640625" customWidth="1"/>
    <col min="2" max="2" width="3.44140625" customWidth="1"/>
    <col min="3" max="3" width="13.6640625" customWidth="1"/>
    <col min="4" max="4" width="4.44140625" customWidth="1"/>
    <col min="5" max="5" width="48.6640625" customWidth="1"/>
    <col min="6" max="7" width="12.6640625" customWidth="1"/>
    <col min="8" max="8" width="13.6640625" customWidth="1"/>
  </cols>
  <sheetData>
    <row r="1" spans="1:8" x14ac:dyDescent="0.3">
      <c r="E1" s="1" t="s">
        <v>0</v>
      </c>
      <c r="F1" s="1" t="s">
        <v>0</v>
      </c>
      <c r="G1" s="1" t="s">
        <v>0</v>
      </c>
      <c r="H1" s="1" t="s">
        <v>0</v>
      </c>
    </row>
    <row r="2" spans="1:8" x14ac:dyDescent="0.3">
      <c r="E2" s="1"/>
      <c r="F2" s="1"/>
      <c r="G2" s="1"/>
      <c r="H2" s="1"/>
    </row>
    <row r="3" spans="1:8" x14ac:dyDescent="0.3">
      <c r="E3" s="1"/>
      <c r="F3" s="1"/>
      <c r="G3" s="1"/>
      <c r="H3" s="1"/>
    </row>
    <row r="4" spans="1:8" x14ac:dyDescent="0.3">
      <c r="E4" s="1"/>
      <c r="F4" s="1"/>
      <c r="G4" s="1"/>
      <c r="H4" s="1"/>
    </row>
    <row r="6" spans="1:8" ht="18" x14ac:dyDescent="0.35">
      <c r="C6" s="2"/>
      <c r="D6" s="2"/>
      <c r="E6" s="3" t="s">
        <v>1</v>
      </c>
      <c r="F6" s="2"/>
      <c r="G6" s="2"/>
      <c r="H6" s="2"/>
    </row>
    <row r="8" spans="1:8" x14ac:dyDescent="0.3">
      <c r="F8" s="4" t="s">
        <v>2</v>
      </c>
      <c r="G8" s="4" t="s">
        <v>3</v>
      </c>
      <c r="H8" s="4" t="s">
        <v>4</v>
      </c>
    </row>
    <row r="10" spans="1:8" x14ac:dyDescent="0.3">
      <c r="C10" s="5" t="s">
        <v>5</v>
      </c>
      <c r="D10" s="6" t="s">
        <v>6</v>
      </c>
      <c r="E10" s="5" t="s">
        <v>7</v>
      </c>
    </row>
    <row r="11" spans="1:8" x14ac:dyDescent="0.3">
      <c r="C11" s="5" t="s">
        <v>8</v>
      </c>
      <c r="D11" s="6" t="s">
        <v>6</v>
      </c>
      <c r="E11" s="5" t="s">
        <v>9</v>
      </c>
    </row>
    <row r="13" spans="1:8" x14ac:dyDescent="0.3">
      <c r="A13" s="7" t="s">
        <v>10</v>
      </c>
      <c r="B13" s="7">
        <v>1</v>
      </c>
      <c r="C13" s="7" t="s">
        <v>11</v>
      </c>
      <c r="D13" s="8" t="s">
        <v>12</v>
      </c>
      <c r="E13" s="7" t="s">
        <v>13</v>
      </c>
      <c r="F13" s="9">
        <v>31.5</v>
      </c>
      <c r="G13" s="9">
        <v>3</v>
      </c>
      <c r="H13" s="10">
        <f t="shared" ref="H13:H19" si="0">ROUND(ROUND(F13,2)*ROUND(G13,2),2)</f>
        <v>94.5</v>
      </c>
    </row>
    <row r="14" spans="1:8" x14ac:dyDescent="0.3">
      <c r="A14" s="7" t="s">
        <v>10</v>
      </c>
      <c r="B14" s="7">
        <v>2</v>
      </c>
      <c r="C14" s="7" t="s">
        <v>14</v>
      </c>
      <c r="D14" s="8" t="s">
        <v>12</v>
      </c>
      <c r="E14" s="7" t="s">
        <v>15</v>
      </c>
      <c r="F14" s="9">
        <v>29.75</v>
      </c>
      <c r="G14" s="9">
        <v>3</v>
      </c>
      <c r="H14" s="10">
        <f t="shared" si="0"/>
        <v>89.25</v>
      </c>
    </row>
    <row r="15" spans="1:8" x14ac:dyDescent="0.3">
      <c r="A15" s="7" t="s">
        <v>10</v>
      </c>
      <c r="B15" s="7">
        <v>3</v>
      </c>
      <c r="C15" s="7" t="s">
        <v>16</v>
      </c>
      <c r="D15" s="8" t="s">
        <v>12</v>
      </c>
      <c r="E15" s="7" t="s">
        <v>17</v>
      </c>
      <c r="F15" s="9">
        <v>19.579999999999998</v>
      </c>
      <c r="G15" s="9">
        <v>3</v>
      </c>
      <c r="H15" s="10">
        <f t="shared" si="0"/>
        <v>58.74</v>
      </c>
    </row>
    <row r="16" spans="1:8" x14ac:dyDescent="0.3">
      <c r="A16" s="7" t="s">
        <v>10</v>
      </c>
      <c r="B16" s="7">
        <v>4</v>
      </c>
      <c r="C16" s="7" t="s">
        <v>18</v>
      </c>
      <c r="D16" s="8" t="s">
        <v>12</v>
      </c>
      <c r="E16" s="7" t="s">
        <v>19</v>
      </c>
      <c r="F16" s="9">
        <v>191.09</v>
      </c>
      <c r="G16" s="9">
        <v>1</v>
      </c>
      <c r="H16" s="10">
        <f t="shared" si="0"/>
        <v>191.09</v>
      </c>
    </row>
    <row r="17" spans="1:8" ht="62.4" x14ac:dyDescent="0.3">
      <c r="A17" s="7" t="s">
        <v>10</v>
      </c>
      <c r="B17" s="7">
        <v>5</v>
      </c>
      <c r="C17" s="7" t="s">
        <v>20</v>
      </c>
      <c r="D17" s="8" t="s">
        <v>12</v>
      </c>
      <c r="E17" s="11" t="s">
        <v>21</v>
      </c>
      <c r="F17" s="9">
        <v>177.19</v>
      </c>
      <c r="G17" s="9">
        <v>2</v>
      </c>
      <c r="H17" s="10">
        <f t="shared" si="0"/>
        <v>354.38</v>
      </c>
    </row>
    <row r="18" spans="1:8" ht="62.4" x14ac:dyDescent="0.3">
      <c r="A18" s="7" t="s">
        <v>10</v>
      </c>
      <c r="B18" s="7">
        <v>6</v>
      </c>
      <c r="C18" s="7" t="s">
        <v>22</v>
      </c>
      <c r="D18" s="8" t="s">
        <v>23</v>
      </c>
      <c r="E18" s="11" t="s">
        <v>24</v>
      </c>
      <c r="F18" s="9">
        <v>37.520000000000003</v>
      </c>
      <c r="G18" s="9">
        <v>8</v>
      </c>
      <c r="H18" s="10">
        <f t="shared" si="0"/>
        <v>300.16000000000003</v>
      </c>
    </row>
    <row r="19" spans="1:8" ht="52.2" x14ac:dyDescent="0.3">
      <c r="A19" s="7" t="s">
        <v>10</v>
      </c>
      <c r="B19" s="7">
        <v>7</v>
      </c>
      <c r="C19" s="7" t="s">
        <v>25</v>
      </c>
      <c r="D19" s="8" t="s">
        <v>23</v>
      </c>
      <c r="E19" s="11" t="s">
        <v>26</v>
      </c>
      <c r="F19" s="9">
        <v>50.03</v>
      </c>
      <c r="G19" s="9">
        <v>8</v>
      </c>
      <c r="H19" s="10">
        <f t="shared" si="0"/>
        <v>400.24</v>
      </c>
    </row>
    <row r="20" spans="1:8" x14ac:dyDescent="0.3">
      <c r="E20" s="5" t="s">
        <v>27</v>
      </c>
      <c r="F20" s="5"/>
      <c r="G20" s="5"/>
      <c r="H20" s="12">
        <f>SUM(H13:H19)</f>
        <v>1488.3600000000001</v>
      </c>
    </row>
    <row r="22" spans="1:8" x14ac:dyDescent="0.3">
      <c r="C22" s="5" t="s">
        <v>5</v>
      </c>
      <c r="D22" s="6" t="s">
        <v>6</v>
      </c>
      <c r="E22" s="5" t="s">
        <v>7</v>
      </c>
    </row>
    <row r="23" spans="1:8" x14ac:dyDescent="0.3">
      <c r="C23" s="5" t="s">
        <v>8</v>
      </c>
      <c r="D23" s="6" t="s">
        <v>28</v>
      </c>
      <c r="E23" s="5" t="s">
        <v>29</v>
      </c>
    </row>
    <row r="25" spans="1:8" ht="154.19999999999999" x14ac:dyDescent="0.3">
      <c r="A25" s="7" t="s">
        <v>30</v>
      </c>
      <c r="B25" s="7">
        <v>1</v>
      </c>
      <c r="C25" s="7" t="s">
        <v>31</v>
      </c>
      <c r="D25" s="8" t="s">
        <v>12</v>
      </c>
      <c r="E25" s="11" t="s">
        <v>32</v>
      </c>
      <c r="F25" s="9">
        <v>1152.6600000000001</v>
      </c>
      <c r="G25" s="9">
        <v>11.4</v>
      </c>
      <c r="H25" s="10">
        <f>ROUND(ROUND(F25,2)*ROUND(G25,2),2)</f>
        <v>13140.32</v>
      </c>
    </row>
    <row r="26" spans="1:8" ht="133.80000000000001" x14ac:dyDescent="0.3">
      <c r="A26" s="7" t="s">
        <v>30</v>
      </c>
      <c r="B26" s="7">
        <v>2</v>
      </c>
      <c r="C26" s="7" t="s">
        <v>33</v>
      </c>
      <c r="D26" s="8" t="s">
        <v>12</v>
      </c>
      <c r="E26" s="11" t="s">
        <v>34</v>
      </c>
      <c r="F26" s="9">
        <v>610.21</v>
      </c>
      <c r="G26" s="9">
        <v>3.65</v>
      </c>
      <c r="H26" s="10">
        <f>ROUND(ROUND(F26,2)*ROUND(G26,2),2)</f>
        <v>2227.27</v>
      </c>
    </row>
    <row r="27" spans="1:8" ht="82.8" x14ac:dyDescent="0.3">
      <c r="A27" s="7" t="s">
        <v>30</v>
      </c>
      <c r="B27" s="7">
        <v>3</v>
      </c>
      <c r="C27" s="7" t="s">
        <v>35</v>
      </c>
      <c r="D27" s="8" t="s">
        <v>23</v>
      </c>
      <c r="E27" s="11" t="s">
        <v>36</v>
      </c>
      <c r="F27" s="9">
        <v>34.340000000000003</v>
      </c>
      <c r="G27" s="9">
        <v>8</v>
      </c>
      <c r="H27" s="10">
        <f>ROUND(ROUND(F27,2)*ROUND(G27,2),2)</f>
        <v>274.72000000000003</v>
      </c>
    </row>
    <row r="28" spans="1:8" ht="62.4" x14ac:dyDescent="0.3">
      <c r="A28" s="7" t="s">
        <v>30</v>
      </c>
      <c r="B28" s="7">
        <v>4</v>
      </c>
      <c r="C28" s="7" t="s">
        <v>37</v>
      </c>
      <c r="D28" s="8" t="s">
        <v>12</v>
      </c>
      <c r="E28" s="11" t="s">
        <v>38</v>
      </c>
      <c r="F28" s="9">
        <v>151.25</v>
      </c>
      <c r="G28" s="9">
        <v>1</v>
      </c>
      <c r="H28" s="10">
        <f>ROUND(ROUND(F28,2)*ROUND(G28,2),2)</f>
        <v>151.25</v>
      </c>
    </row>
    <row r="29" spans="1:8" x14ac:dyDescent="0.3">
      <c r="A29" s="7" t="s">
        <v>30</v>
      </c>
      <c r="B29" s="7">
        <v>5</v>
      </c>
      <c r="C29" s="7" t="s">
        <v>39</v>
      </c>
      <c r="D29" s="8" t="s">
        <v>23</v>
      </c>
      <c r="E29" s="7" t="s">
        <v>40</v>
      </c>
      <c r="F29" s="9">
        <v>25.5</v>
      </c>
      <c r="G29" s="9">
        <v>16</v>
      </c>
      <c r="H29" s="10">
        <f>ROUND(ROUND(F29,2)*ROUND(G29,2),2)</f>
        <v>408</v>
      </c>
    </row>
    <row r="30" spans="1:8" x14ac:dyDescent="0.3">
      <c r="E30" s="5" t="s">
        <v>27</v>
      </c>
      <c r="F30" s="5"/>
      <c r="G30" s="5"/>
      <c r="H30" s="12">
        <f>SUM(H25:H29)</f>
        <v>16201.56</v>
      </c>
    </row>
    <row r="32" spans="1:8" x14ac:dyDescent="0.3">
      <c r="C32" s="5" t="s">
        <v>5</v>
      </c>
      <c r="D32" s="6" t="s">
        <v>6</v>
      </c>
      <c r="E32" s="5" t="s">
        <v>7</v>
      </c>
    </row>
    <row r="33" spans="1:8" x14ac:dyDescent="0.3">
      <c r="C33" s="5" t="s">
        <v>8</v>
      </c>
      <c r="D33" s="6" t="s">
        <v>41</v>
      </c>
      <c r="E33" s="5" t="s">
        <v>42</v>
      </c>
    </row>
    <row r="35" spans="1:8" ht="154.19999999999999" x14ac:dyDescent="0.3">
      <c r="A35" s="7" t="s">
        <v>43</v>
      </c>
      <c r="B35" s="7">
        <v>1</v>
      </c>
      <c r="C35" s="7" t="s">
        <v>44</v>
      </c>
      <c r="D35" s="8" t="s">
        <v>12</v>
      </c>
      <c r="E35" s="11" t="s">
        <v>45</v>
      </c>
      <c r="F35" s="9">
        <v>1533.47</v>
      </c>
      <c r="G35" s="9">
        <v>2</v>
      </c>
      <c r="H35" s="10">
        <f>ROUND(ROUND(F35,2)*ROUND(G35,2),2)</f>
        <v>3066.94</v>
      </c>
    </row>
    <row r="36" spans="1:8" ht="154.19999999999999" x14ac:dyDescent="0.3">
      <c r="A36" s="7" t="s">
        <v>43</v>
      </c>
      <c r="B36" s="7">
        <v>2</v>
      </c>
      <c r="C36" s="7" t="s">
        <v>46</v>
      </c>
      <c r="D36" s="8" t="s">
        <v>12</v>
      </c>
      <c r="E36" s="11" t="s">
        <v>47</v>
      </c>
      <c r="F36" s="9">
        <v>2608.66</v>
      </c>
      <c r="G36" s="9">
        <v>1</v>
      </c>
      <c r="H36" s="10">
        <f>ROUND(ROUND(F36,2)*ROUND(G36,2),2)</f>
        <v>2608.66</v>
      </c>
    </row>
    <row r="37" spans="1:8" ht="154.19999999999999" x14ac:dyDescent="0.3">
      <c r="A37" s="7" t="s">
        <v>43</v>
      </c>
      <c r="B37" s="7">
        <v>3</v>
      </c>
      <c r="C37" s="7" t="s">
        <v>48</v>
      </c>
      <c r="D37" s="8" t="s">
        <v>12</v>
      </c>
      <c r="E37" s="11" t="s">
        <v>49</v>
      </c>
      <c r="F37" s="9">
        <v>3514.32</v>
      </c>
      <c r="G37" s="9">
        <v>1</v>
      </c>
      <c r="H37" s="10">
        <f>ROUND(ROUND(F37,2)*ROUND(G37,2),2)</f>
        <v>3514.32</v>
      </c>
    </row>
    <row r="38" spans="1:8" x14ac:dyDescent="0.3">
      <c r="E38" s="5" t="s">
        <v>27</v>
      </c>
      <c r="F38" s="5"/>
      <c r="G38" s="5"/>
      <c r="H38" s="12">
        <f>SUM(H35:H37)</f>
        <v>9189.92</v>
      </c>
    </row>
    <row r="40" spans="1:8" x14ac:dyDescent="0.3">
      <c r="C40" s="5" t="s">
        <v>5</v>
      </c>
      <c r="D40" s="6" t="s">
        <v>6</v>
      </c>
      <c r="E40" s="5" t="s">
        <v>7</v>
      </c>
    </row>
    <row r="41" spans="1:8" x14ac:dyDescent="0.3">
      <c r="C41" s="5" t="s">
        <v>8</v>
      </c>
      <c r="D41" s="6" t="s">
        <v>50</v>
      </c>
      <c r="E41" s="5" t="s">
        <v>51</v>
      </c>
    </row>
    <row r="43" spans="1:8" ht="113.4" x14ac:dyDescent="0.3">
      <c r="A43" s="7" t="s">
        <v>52</v>
      </c>
      <c r="B43" s="7">
        <v>1</v>
      </c>
      <c r="C43" s="7" t="s">
        <v>53</v>
      </c>
      <c r="D43" s="8" t="s">
        <v>12</v>
      </c>
      <c r="E43" s="11" t="s">
        <v>54</v>
      </c>
      <c r="F43" s="9">
        <v>185</v>
      </c>
      <c r="G43" s="9">
        <v>1</v>
      </c>
      <c r="H43" s="10">
        <f>ROUND(ROUND(F43,2)*ROUND(G43,2),2)</f>
        <v>185</v>
      </c>
    </row>
    <row r="44" spans="1:8" ht="93" x14ac:dyDescent="0.3">
      <c r="A44" s="7" t="s">
        <v>52</v>
      </c>
      <c r="B44" s="7">
        <v>2</v>
      </c>
      <c r="C44" s="7" t="s">
        <v>55</v>
      </c>
      <c r="D44" s="8" t="s">
        <v>12</v>
      </c>
      <c r="E44" s="11" t="s">
        <v>56</v>
      </c>
      <c r="F44" s="9">
        <v>250</v>
      </c>
      <c r="G44" s="9">
        <v>1</v>
      </c>
      <c r="H44" s="10">
        <f>ROUND(ROUND(F44,2)*ROUND(G44,2),2)</f>
        <v>250</v>
      </c>
    </row>
    <row r="45" spans="1:8" x14ac:dyDescent="0.3">
      <c r="E45" s="5" t="s">
        <v>27</v>
      </c>
      <c r="F45" s="5"/>
      <c r="G45" s="5"/>
      <c r="H45" s="12">
        <f>SUM(H43:H44)</f>
        <v>435</v>
      </c>
    </row>
    <row r="47" spans="1:8" x14ac:dyDescent="0.3">
      <c r="C47" s="5" t="s">
        <v>5</v>
      </c>
      <c r="D47" s="6" t="s">
        <v>6</v>
      </c>
      <c r="E47" s="5" t="s">
        <v>7</v>
      </c>
    </row>
    <row r="48" spans="1:8" x14ac:dyDescent="0.3">
      <c r="C48" s="5" t="s">
        <v>8</v>
      </c>
      <c r="D48" s="6" t="s">
        <v>57</v>
      </c>
      <c r="E48" s="5" t="s">
        <v>58</v>
      </c>
    </row>
    <row r="50" spans="1:11" ht="123.6" x14ac:dyDescent="0.3">
      <c r="A50" s="7" t="s">
        <v>59</v>
      </c>
      <c r="B50" s="7">
        <v>1</v>
      </c>
      <c r="C50" s="7" t="s">
        <v>60</v>
      </c>
      <c r="D50" s="8" t="s">
        <v>12</v>
      </c>
      <c r="E50" s="11" t="s">
        <v>61</v>
      </c>
      <c r="F50" s="9">
        <v>202.93</v>
      </c>
      <c r="G50" s="9">
        <v>1</v>
      </c>
      <c r="H50" s="10">
        <f>ROUND(ROUND(F50,2)*ROUND(G50,2),2)</f>
        <v>202.93</v>
      </c>
    </row>
    <row r="51" spans="1:11" x14ac:dyDescent="0.3">
      <c r="E51" s="5" t="s">
        <v>27</v>
      </c>
      <c r="F51" s="5"/>
      <c r="G51" s="5"/>
      <c r="H51" s="12">
        <f>SUM(H50:H50)</f>
        <v>202.93</v>
      </c>
    </row>
    <row r="53" spans="1:11" x14ac:dyDescent="0.3">
      <c r="C53" s="5" t="s">
        <v>5</v>
      </c>
      <c r="D53" s="6" t="s">
        <v>6</v>
      </c>
      <c r="E53" s="5" t="s">
        <v>7</v>
      </c>
    </row>
    <row r="54" spans="1:11" x14ac:dyDescent="0.3">
      <c r="C54" s="5" t="s">
        <v>8</v>
      </c>
      <c r="D54" s="6" t="s">
        <v>62</v>
      </c>
      <c r="E54" s="5" t="s">
        <v>63</v>
      </c>
    </row>
    <row r="56" spans="1:11" x14ac:dyDescent="0.3">
      <c r="A56" s="7" t="s">
        <v>64</v>
      </c>
      <c r="B56" s="7">
        <v>1</v>
      </c>
      <c r="C56" s="7" t="s">
        <v>65</v>
      </c>
      <c r="D56" s="8" t="s">
        <v>12</v>
      </c>
      <c r="E56" s="7" t="s">
        <v>66</v>
      </c>
      <c r="F56" s="9">
        <v>350</v>
      </c>
      <c r="G56" s="9">
        <v>1</v>
      </c>
      <c r="H56" s="10">
        <f>ROUND(ROUND(F56,2)*ROUND(G56,2),2)</f>
        <v>350</v>
      </c>
      <c r="K56" s="18"/>
    </row>
    <row r="57" spans="1:11" x14ac:dyDescent="0.3">
      <c r="E57" s="5" t="s">
        <v>27</v>
      </c>
      <c r="F57" s="5"/>
      <c r="G57" s="5"/>
      <c r="H57" s="12">
        <f>SUM(H56:H56)</f>
        <v>350</v>
      </c>
      <c r="K57" s="19"/>
    </row>
    <row r="59" spans="1:11" x14ac:dyDescent="0.3">
      <c r="E59" s="13" t="s">
        <v>67</v>
      </c>
      <c r="H59" s="14">
        <f>SUM(H9:H58)/2</f>
        <v>27867.77</v>
      </c>
    </row>
    <row r="61" spans="1:11" x14ac:dyDescent="0.3">
      <c r="E61" t="s">
        <v>68</v>
      </c>
      <c r="H61" s="17">
        <f>H59*0.13</f>
        <v>3622.8101000000001</v>
      </c>
    </row>
    <row r="62" spans="1:11" x14ac:dyDescent="0.3">
      <c r="E62" t="s">
        <v>69</v>
      </c>
      <c r="H62" s="17">
        <f>H59*0.06</f>
        <v>1672.0662</v>
      </c>
    </row>
    <row r="64" spans="1:11" x14ac:dyDescent="0.3">
      <c r="E64" s="15" t="s">
        <v>70</v>
      </c>
      <c r="H64" s="16">
        <f>ROUND(ROUND(H59,2)+ROUND(H61,2)+ROUND(H62,2),2)</f>
        <v>33162.65</v>
      </c>
      <c r="J64" s="18"/>
    </row>
    <row r="65" spans="5:10" x14ac:dyDescent="0.3">
      <c r="E65" t="s">
        <v>71</v>
      </c>
      <c r="H65" s="17">
        <f>H64*0.21</f>
        <v>6964.1565000000001</v>
      </c>
    </row>
    <row r="67" spans="5:10" x14ac:dyDescent="0.3">
      <c r="E67" s="15" t="s">
        <v>72</v>
      </c>
      <c r="H67" s="16">
        <f>H64+H65</f>
        <v>40126.806499999999</v>
      </c>
      <c r="J67" s="19"/>
    </row>
  </sheetData>
  <mergeCells count="4">
    <mergeCell ref="E1:H1"/>
    <mergeCell ref="E2:H2"/>
    <mergeCell ref="E3:H3"/>
    <mergeCell ref="E4:H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AB636F85C7EA41807933048BAE39D8" ma:contentTypeVersion="9" ma:contentTypeDescription="Crear nuevo documento." ma:contentTypeScope="" ma:versionID="7b419ac48bf58875511ab96916592c25">
  <xsd:schema xmlns:xsd="http://www.w3.org/2001/XMLSchema" xmlns:xs="http://www.w3.org/2001/XMLSchema" xmlns:p="http://schemas.microsoft.com/office/2006/metadata/properties" xmlns:ns2="1731abab-98e3-4ff7-8053-7cc113af5c16" xmlns:ns3="befeb666-ac42-4201-b59f-caa194af8795" targetNamespace="http://schemas.microsoft.com/office/2006/metadata/properties" ma:root="true" ma:fieldsID="ecf4b184492db6318120921c6b05a849" ns2:_="" ns3:_="">
    <xsd:import namespace="1731abab-98e3-4ff7-8053-7cc113af5c16"/>
    <xsd:import namespace="befeb666-ac42-4201-b59f-caa194af87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31abab-98e3-4ff7-8053-7cc113af5c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feb666-ac42-4201-b59f-caa194af879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0D01C2F-81B6-4CD0-94B5-FAC98010EBAA}"/>
</file>

<file path=customXml/itemProps2.xml><?xml version="1.0" encoding="utf-8"?>
<ds:datastoreItem xmlns:ds="http://schemas.openxmlformats.org/officeDocument/2006/customXml" ds:itemID="{D1D7C850-653D-4372-8BA8-7D794465C376}"/>
</file>

<file path=customXml/itemProps3.xml><?xml version="1.0" encoding="utf-8"?>
<ds:datastoreItem xmlns:ds="http://schemas.openxmlformats.org/officeDocument/2006/customXml" ds:itemID="{359CE86D-DA48-4C7E-BFF6-0D32F53A17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T-PRES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Rincon Carazo</dc:creator>
  <cp:lastModifiedBy>RINCON CARAZO Carlos</cp:lastModifiedBy>
  <dcterms:created xsi:type="dcterms:W3CDTF">2015-06-05T18:19:34Z</dcterms:created>
  <dcterms:modified xsi:type="dcterms:W3CDTF">2025-10-10T09:53:11Z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0x010100CDAB636F85C7EA41807933048BAE39D8</vt:lpwstr>
  </property>
</Properties>
</file>