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juntamentabreracat-my.sharepoint.com/personal/rinconcc_abrera_cat/Documents/Escritorio/Carlos/1 Proyectos y memorias/2025/5974-2025 Aprobación L.V. Camp de futbol/"/>
    </mc:Choice>
  </mc:AlternateContent>
  <xr:revisionPtr revIDLastSave="4" documentId="11_AD4D2F04E46CFB4ACB3E209D8D56C53E683EDF18" xr6:coauthVersionLast="47" xr6:coauthVersionMax="47" xr10:uidLastSave="{21F4920F-0B66-4467-8812-4A7B757175BE}"/>
  <bookViews>
    <workbookView xWindow="29700" yWindow="930" windowWidth="27000" windowHeight="14130" xr2:uid="{00000000-000D-0000-FFFF-FFFF00000000}"/>
  </bookViews>
  <sheets>
    <sheet name="T-PR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 l="1"/>
  <c r="H55" i="1"/>
  <c r="H58" i="1" s="1"/>
  <c r="H59" i="1" l="1"/>
  <c r="H61" i="1" s="1"/>
  <c r="H50" i="1" l="1"/>
  <c r="H51" i="1" s="1"/>
  <c r="H44" i="1"/>
  <c r="H45" i="1" s="1"/>
  <c r="H38" i="1"/>
  <c r="H37" i="1"/>
  <c r="H39" i="1" s="1"/>
  <c r="H31" i="1"/>
  <c r="H32" i="1" s="1"/>
  <c r="H26" i="1"/>
  <c r="H25" i="1"/>
  <c r="H24" i="1"/>
  <c r="H23" i="1"/>
  <c r="H22" i="1"/>
  <c r="H16" i="1"/>
  <c r="H15" i="1"/>
  <c r="H14" i="1"/>
  <c r="H17" i="1" s="1"/>
  <c r="H13" i="1"/>
  <c r="H53" i="1" l="1"/>
</calcChain>
</file>

<file path=xl/sharedStrings.xml><?xml version="1.0" encoding="utf-8"?>
<sst xmlns="http://schemas.openxmlformats.org/spreadsheetml/2006/main" count="108" uniqueCount="62">
  <si>
    <t>CAMPO_F_TBOL_01</t>
  </si>
  <si>
    <t>PRESUPUESTO</t>
  </si>
  <si>
    <t>Precio</t>
  </si>
  <si>
    <t>Medición</t>
  </si>
  <si>
    <t>Importe</t>
  </si>
  <si>
    <t>Obra</t>
  </si>
  <si>
    <t>01</t>
  </si>
  <si>
    <t>PressupostCAMPO_F_TBOL_01</t>
  </si>
  <si>
    <t>Capítol</t>
  </si>
  <si>
    <t>ACTUACIONES PREVIAS</t>
  </si>
  <si>
    <t>01.01</t>
  </si>
  <si>
    <t>0BC030</t>
  </si>
  <si>
    <t>Ud</t>
  </si>
  <si>
    <t>Apertura de cala de 10x20 cm y 5 cm de profundidad, para inspección del armado inferior de viga de hormigón armado; y posterior cierre de la cala.</t>
  </si>
  <si>
    <t>0BC020AR</t>
  </si>
  <si>
    <t>Apertura de cala de 10x20 cm y 5 cm de profundidad, para inspección del armado de pilar de hormigón armado; y posterior cierre de la cala.</t>
  </si>
  <si>
    <t>0BC100AR</t>
  </si>
  <si>
    <t>Apertura de cala de 50x50 cm en fábrica de ladrillo cerámico hueco para inspección visual de las diferentes capas y del material base, y posterior cierre de la cala.</t>
  </si>
  <si>
    <t>RYY021</t>
  </si>
  <si>
    <t>ml</t>
  </si>
  <si>
    <t>Reparación de grieta en revestimiento de mortero sobre el paramento vertical exterior de más de 3 m de altura mediante aplicación de una primera capa de enfoscado de mortero de cemento hidrófugo M-10, colocación de malla de fibra de vidrio, antiálcalis, con el mortero aún fresco y posterior aplicación final a buena vista de una segunda capa de enfoscado con el mismo mortero, acabado superficial fratasado, hasta igualar la superficie reparada con el resto del revestimiento del paño. Incluso picado a mano y retirada del mortero en zona agrietada, en un ámbito de 25 cm a cada lado del eje de la lesión, limpieza en seco con cepillo, retirada y carga manual de escombros sobre camión o contenedor. 
Totalmente terminada y rematada, a falta de pintura (incluida en este precio).
Incluye: Preparación de la grieta. Extendido de la primera capa de mortero. Colocación de la malla. Extendido de la segunda capa de mortero. Acabado superficial. Curado del mortero. Retirada de escombros. Carga de escombros sobre camión o contenedor.
Criterio de medición de proyecto: Longitud medida según documentación gráfica de Proyecto.
Criterio de medición de obra: Se medirá la longitud realmente ejecutada según especificaciones de Proyecto.</t>
  </si>
  <si>
    <t>TOTAL</t>
  </si>
  <si>
    <t>02</t>
  </si>
  <si>
    <t>LÍNEAS DE VIDA</t>
  </si>
  <si>
    <t>01.02</t>
  </si>
  <si>
    <t>YCL120AR</t>
  </si>
  <si>
    <t>Línea de anclaje horizontal permanente, de cable de acero, con amortiguador de caídas, de 10 m de longitud, clase C, compuesta por 1 anclaje terminal de acero inoxidable AISI 316, acabado brillante; 1 anclaje terminal con amortiguador de acero inoxidable AISI 316, acabado brillante; 1 anclaje intermedio de acero inoxidable AISI 316, acabado brillante; cable flexible de acero inoxidable AISI 316, de 10 mm de diámetro, compuesto por 7 cordones de 19 hilos; 3 anclajes; tensor de caja abierta, con ojo en un extremo y horquilla en el extremo opuesto; conjunto de un sujetacables y un terminal manual; protector para cabo; placa de señalización y conjunto de dos precintos de seguridad. 
Incluye: Replanteo. Colocación y fijación de los postes. Colocación y fijación de los anclajes. Tendido del cable. Colocación de complementos.</t>
  </si>
  <si>
    <t>YCL225</t>
  </si>
  <si>
    <t>Dispositivo de anclaje ´´WÜRTH´´, código de pedido 0899032954, formado por placa de anclaje de aluminio con dos orificios y dos anclajes mecánicos de expansión, de acero inoxidable A4, amortizable en 1 uso, fijado mecánicamente al soporte de hormigón, para asegurar a un operario.
Incluye: Replanteo. Realización del taladro. Colocación y fijación del dispositivo de anclaje. Desmontaje y retirada del dispositivo.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</si>
  <si>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HYA010</t>
  </si>
  <si>
    <t>m2</t>
  </si>
  <si>
    <t>Remates y ayudas para dejar las distintas partidas de la obra completamente terminadas, incluyendo todos aquellos trabajos necesarios así como los distintos materiales  para su ejecución, según las indicaciones de la DF.</t>
  </si>
  <si>
    <t>HSO005</t>
  </si>
  <si>
    <t>Sellado de perforación del taladro de entre 20 y 25 mm de diámetro interior, en pavimento hasta llegar a forjado, con espuma de poliuretano monocomponente o similar, aplicada con cánula. Con objeto de rellenar la perforación realizada y sellar cualquier poro que pueda quedar y evitar que esas perforaciones produzcan filtraciones de agua pluvial. Cada placa de anclaje conlleva 4 perforaciones aproximadamente.
Incluye: Limpieza y preparación de la superficie. Aplicación del material de relleno.
Criterio de medición de proyecto: Número de unidades previstas, según documentación gráfica de Proyecto.
Criterio de medición de obra: Se medirá el número de unidades realmente ejecutadas según especificaciones de Proyecto.</t>
  </si>
  <si>
    <t>03</t>
  </si>
  <si>
    <t>ESCALERAS</t>
  </si>
  <si>
    <t>01.03</t>
  </si>
  <si>
    <t>IOE010BR</t>
  </si>
  <si>
    <t>Escalera vertical de seguridad con jaula de protección y barandilla fabricada en aluminio, peldaños antideslizantes de 30x30mm,de 52 cm de ancho,dimensiones internas de arco de 691x800 mm, con cierre inferior de seguridad para evita el acceso a personal no autorizado, soportes con pletinas para la fijación a pared y barandilla de seguridad de 112 cm de altura para desembarcar desde la escalera, incluso jaula de protección lacada según DF, según normativa europea EN 14122-4 y entrega con  certificado de conformidad, para salvar una altura de 3,76/4,04 m. 
Incluye: Replanteo y marcado de los ejes. Corte y ajuste de las piezas de ser preciso. Izado y presentación de escalera. Aplomado. Resolución de las uniones a paramentos (pared o suelo). Reglaje de la pieza y ajuste definitivo de las uniones. Comprobación final del aplomado. Uniones al edificio. Ejecución de encuentros especiales y remates. Completamente montada, instalada y rematada para su correco uso.</t>
  </si>
  <si>
    <t>04</t>
  </si>
  <si>
    <t>SEGURIDAD Y SALUD</t>
  </si>
  <si>
    <t>01.04</t>
  </si>
  <si>
    <t>YCX010</t>
  </si>
  <si>
    <t>Conjunto de sistemas de protección colectiva, necesarios para el cumplimiento de la normativa vigente en materia de Seguridad y Salud en el Trabajo. Incluso mantenimiento en condiciones seguras durante todo el periodo de tiempo que se requiera, reparación o reposición y transporte hasta el lugar de almacenaje o retirada a contenedor.
Incluye: Nada.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</si>
  <si>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YIX010</t>
  </si>
  <si>
    <t>Conjunto de equipos de protección individual, necesarios para el cumplimiento de la normativa vigente en materia de Seguridad y Salud en el Trabajo.
Incluye: Nada.
Criterio de medición de proyecto: Número de unidades previstas, según Estudio o Estudio Básico de Seguridad y Salud.
Criterio de medición de obra: Se medirá el número de unidades realmente suministradas según especificaciones de Estudio o Estudio Básico de Seguridad y Salud.</t>
  </si>
  <si>
    <t>05</t>
  </si>
  <si>
    <t>GESTIÓN DE RESIDUOS</t>
  </si>
  <si>
    <t>01.05</t>
  </si>
  <si>
    <t>GRA010</t>
  </si>
  <si>
    <t>Transporte de residuos inertes de ladrillos, tejas y materiales cerámicos, producidos en obras de construcción y/o demolición, con contenedor de 3,5 m³, a vertedero específico, instalación de tratamiento de residuos de construcción y demolición externa a la obra o centro de valorización o eliminación de residuos. Incluso servicio de entrega, alquiler y recogida en obra del contenedor.
Criterio de valoración económica: El precio incluye el canon de vertido por entrega de residuos.
Incluye: Carga a camión del contenedor. Transporte de residuos de construcción a vertedero específico, instalación de tratamiento de residuos de construcción y demolición externa a la obra o centro de valorización o eliminación de residuos.
Criterio de medición de proyecto: Número de unidades previstas, según documentación gráfica de Proyecto.
Criterio de medición de obra: Se medirá el número de unidades realmente transportadas según especificaciones de Proyecto.</t>
  </si>
  <si>
    <t>06</t>
  </si>
  <si>
    <t>CONTROL DE CALIDAD</t>
  </si>
  <si>
    <t>01.06</t>
  </si>
  <si>
    <t>INF01</t>
  </si>
  <si>
    <t>Certificado de Montaje de línea de vida como elemento de anclaje según UNE EN 735 tras montaje</t>
  </si>
  <si>
    <t>Presupuesto de ejecución material</t>
  </si>
  <si>
    <t>13% de gastos generales</t>
  </si>
  <si>
    <t>6% de beneficio industrial</t>
  </si>
  <si>
    <t>Suma</t>
  </si>
  <si>
    <t xml:space="preserve">21% IVA </t>
  </si>
  <si>
    <t>Presupuesto de ejecución por contrata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</si>
</sst>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color theme="1"/>
      <name val="Calibri"/>
      <family val="2"/>
      <scheme val="minor"/>
    </font>
    <font>
      <b/>
      <sz val="11"/>
      <color theme="1"/>
      <name val="Calibri"/>
      <family val="2"/>
      <scheme val="minor"/>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xf numFmtId="0" fontId="0" fillId="2" borderId="0" xfId="0" applyFill="1"/>
    <xf numFmtId="0" fontId="3" fillId="2" borderId="0" xfId="0" applyFont="1" applyFill="1" applyAlignment="1">
      <alignment horizontal="center"/>
    </xf>
    <xf numFmtId="0" fontId="4" fillId="3" borderId="0" xfId="0" applyFont="1" applyFill="1" applyAlignment="1">
      <alignment horizontal="right"/>
    </xf>
    <xf numFmtId="0" fontId="4" fillId="0" borderId="0" xfId="0" applyFont="1"/>
    <xf numFmtId="49" fontId="4" fillId="0" borderId="0" xfId="0" applyNumberFormat="1" applyFont="1"/>
    <xf numFmtId="49" fontId="2" fillId="0" borderId="0" xfId="0" applyNumberFormat="1" applyFont="1"/>
    <xf numFmtId="164" fontId="2" fillId="4" borderId="0" xfId="0" applyNumberFormat="1" applyFont="1" applyFill="1" applyProtection="1">
      <protection locked="0"/>
    </xf>
    <xf numFmtId="164" fontId="2" fillId="0" borderId="0" xfId="0" applyNumberFormat="1" applyFont="1"/>
    <xf numFmtId="0" fontId="2" fillId="0" borderId="0" xfId="0" applyFont="1" applyAlignment="1">
      <alignment wrapText="1"/>
    </xf>
    <xf numFmtId="164" fontId="4" fillId="0" borderId="0" xfId="0" applyNumberFormat="1" applyFont="1"/>
    <xf numFmtId="0" fontId="5" fillId="0" borderId="0" xfId="0" applyFont="1"/>
    <xf numFmtId="164" fontId="5" fillId="0" borderId="0" xfId="0" applyNumberFormat="1" applyFont="1"/>
    <xf numFmtId="0" fontId="1" fillId="0" borderId="0" xfId="0" applyFont="1"/>
    <xf numFmtId="2" fontId="0" fillId="0" borderId="0" xfId="0" applyNumberFormat="1"/>
    <xf numFmtId="4" fontId="1" fillId="0" borderId="0" xfId="0" applyNumberFormat="1" applyFont="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1"/>
  <sheetViews>
    <sheetView tabSelected="1" topLeftCell="A41" workbookViewId="0">
      <selection activeCell="O45" sqref="O45"/>
    </sheetView>
  </sheetViews>
  <sheetFormatPr baseColWidth="10" defaultColWidth="8.88671875" defaultRowHeight="14.4" x14ac:dyDescent="0.3"/>
  <cols>
    <col min="1" max="1" width="18.6640625" customWidth="1"/>
    <col min="2" max="2" width="3.44140625" customWidth="1"/>
    <col min="3" max="3" width="13.6640625" customWidth="1"/>
    <col min="4" max="4" width="4.44140625" customWidth="1"/>
    <col min="5" max="5" width="48.6640625" customWidth="1"/>
    <col min="6" max="7" width="12.6640625" customWidth="1"/>
    <col min="8" max="8" width="13.6640625" customWidth="1"/>
  </cols>
  <sheetData>
    <row r="1" spans="1:8" x14ac:dyDescent="0.3">
      <c r="E1" s="17" t="s">
        <v>0</v>
      </c>
      <c r="F1" s="17" t="s">
        <v>0</v>
      </c>
      <c r="G1" s="17" t="s">
        <v>0</v>
      </c>
      <c r="H1" s="17" t="s">
        <v>0</v>
      </c>
    </row>
    <row r="2" spans="1:8" x14ac:dyDescent="0.3">
      <c r="E2" s="17"/>
      <c r="F2" s="17"/>
      <c r="G2" s="17"/>
      <c r="H2" s="17"/>
    </row>
    <row r="3" spans="1:8" x14ac:dyDescent="0.3">
      <c r="E3" s="17"/>
      <c r="F3" s="17"/>
      <c r="G3" s="17"/>
      <c r="H3" s="17"/>
    </row>
    <row r="4" spans="1:8" x14ac:dyDescent="0.3">
      <c r="E4" s="17"/>
      <c r="F4" s="17"/>
      <c r="G4" s="17"/>
      <c r="H4" s="17"/>
    </row>
    <row r="6" spans="1:8" ht="18" x14ac:dyDescent="0.35">
      <c r="C6" s="2"/>
      <c r="D6" s="2"/>
      <c r="E6" s="3" t="s">
        <v>1</v>
      </c>
      <c r="F6" s="2"/>
      <c r="G6" s="2"/>
      <c r="H6" s="2"/>
    </row>
    <row r="8" spans="1:8" x14ac:dyDescent="0.3">
      <c r="F8" s="4" t="s">
        <v>2</v>
      </c>
      <c r="G8" s="4" t="s">
        <v>3</v>
      </c>
      <c r="H8" s="4" t="s">
        <v>4</v>
      </c>
    </row>
    <row r="10" spans="1:8" x14ac:dyDescent="0.3">
      <c r="C10" s="5" t="s">
        <v>5</v>
      </c>
      <c r="D10" s="6" t="s">
        <v>6</v>
      </c>
      <c r="E10" s="5" t="s">
        <v>7</v>
      </c>
    </row>
    <row r="11" spans="1:8" x14ac:dyDescent="0.3">
      <c r="C11" s="5" t="s">
        <v>8</v>
      </c>
      <c r="D11" s="6" t="s">
        <v>6</v>
      </c>
      <c r="E11" s="5" t="s">
        <v>9</v>
      </c>
    </row>
    <row r="13" spans="1:8" x14ac:dyDescent="0.3">
      <c r="A13" s="1" t="s">
        <v>10</v>
      </c>
      <c r="B13" s="1">
        <v>1</v>
      </c>
      <c r="C13" s="1" t="s">
        <v>11</v>
      </c>
      <c r="D13" s="7" t="s">
        <v>12</v>
      </c>
      <c r="E13" s="1" t="s">
        <v>13</v>
      </c>
      <c r="F13" s="8">
        <v>31.5</v>
      </c>
      <c r="G13" s="8">
        <v>3</v>
      </c>
      <c r="H13" s="9">
        <f>ROUND(ROUND(F13,2)*ROUND(G13,2),2)</f>
        <v>94.5</v>
      </c>
    </row>
    <row r="14" spans="1:8" x14ac:dyDescent="0.3">
      <c r="A14" s="1" t="s">
        <v>10</v>
      </c>
      <c r="B14" s="1">
        <v>2</v>
      </c>
      <c r="C14" s="1" t="s">
        <v>14</v>
      </c>
      <c r="D14" s="7" t="s">
        <v>12</v>
      </c>
      <c r="E14" s="1" t="s">
        <v>15</v>
      </c>
      <c r="F14" s="8">
        <v>29.75</v>
      </c>
      <c r="G14" s="8">
        <v>3</v>
      </c>
      <c r="H14" s="9">
        <f>ROUND(ROUND(F14,2)*ROUND(G14,2),2)</f>
        <v>89.25</v>
      </c>
    </row>
    <row r="15" spans="1:8" x14ac:dyDescent="0.3">
      <c r="A15" s="1" t="s">
        <v>10</v>
      </c>
      <c r="B15" s="1">
        <v>3</v>
      </c>
      <c r="C15" s="1" t="s">
        <v>16</v>
      </c>
      <c r="D15" s="7" t="s">
        <v>12</v>
      </c>
      <c r="E15" s="1" t="s">
        <v>17</v>
      </c>
      <c r="F15" s="8">
        <v>19.579999999999998</v>
      </c>
      <c r="G15" s="8">
        <v>3</v>
      </c>
      <c r="H15" s="9">
        <f>ROUND(ROUND(F15,2)*ROUND(G15,2),2)</f>
        <v>58.74</v>
      </c>
    </row>
    <row r="16" spans="1:8" ht="225.6" x14ac:dyDescent="0.3">
      <c r="A16" s="1" t="s">
        <v>10</v>
      </c>
      <c r="B16" s="1">
        <v>4</v>
      </c>
      <c r="C16" s="1" t="s">
        <v>18</v>
      </c>
      <c r="D16" s="7" t="s">
        <v>19</v>
      </c>
      <c r="E16" s="10" t="s">
        <v>20</v>
      </c>
      <c r="F16" s="8">
        <v>34.28</v>
      </c>
      <c r="G16" s="8">
        <v>7.63</v>
      </c>
      <c r="H16" s="9">
        <f>ROUND(ROUND(F16,2)*ROUND(G16,2),2)</f>
        <v>261.56</v>
      </c>
    </row>
    <row r="17" spans="1:8" x14ac:dyDescent="0.3">
      <c r="E17" s="5" t="s">
        <v>21</v>
      </c>
      <c r="F17" s="5"/>
      <c r="G17" s="5"/>
      <c r="H17" s="11">
        <f>SUM(H13:H16)</f>
        <v>504.05</v>
      </c>
    </row>
    <row r="19" spans="1:8" x14ac:dyDescent="0.3">
      <c r="C19" s="5" t="s">
        <v>5</v>
      </c>
      <c r="D19" s="6" t="s">
        <v>6</v>
      </c>
      <c r="E19" s="5" t="s">
        <v>7</v>
      </c>
    </row>
    <row r="20" spans="1:8" x14ac:dyDescent="0.3">
      <c r="C20" s="5" t="s">
        <v>8</v>
      </c>
      <c r="D20" s="6" t="s">
        <v>22</v>
      </c>
      <c r="E20" s="5" t="s">
        <v>23</v>
      </c>
    </row>
    <row r="22" spans="1:8" ht="133.80000000000001" x14ac:dyDescent="0.3">
      <c r="A22" s="1" t="s">
        <v>24</v>
      </c>
      <c r="B22" s="1">
        <v>1</v>
      </c>
      <c r="C22" s="1" t="s">
        <v>25</v>
      </c>
      <c r="D22" s="7" t="s">
        <v>12</v>
      </c>
      <c r="E22" s="10" t="s">
        <v>26</v>
      </c>
      <c r="F22" s="8">
        <v>610.21</v>
      </c>
      <c r="G22" s="8">
        <v>9</v>
      </c>
      <c r="H22" s="9">
        <f>ROUND(ROUND(F22,2)*ROUND(G22,2),2)</f>
        <v>5491.89</v>
      </c>
    </row>
    <row r="23" spans="1:8" ht="113.4" x14ac:dyDescent="0.3">
      <c r="A23" s="1" t="s">
        <v>24</v>
      </c>
      <c r="B23" s="1">
        <v>2</v>
      </c>
      <c r="C23" s="1" t="s">
        <v>27</v>
      </c>
      <c r="D23" s="7" t="s">
        <v>12</v>
      </c>
      <c r="E23" s="10" t="s">
        <v>28</v>
      </c>
      <c r="F23" s="8">
        <v>156.07</v>
      </c>
      <c r="G23" s="8">
        <v>1</v>
      </c>
      <c r="H23" s="9">
        <f>ROUND(ROUND(F23,2)*ROUND(G23,2),2)</f>
        <v>156.07</v>
      </c>
    </row>
    <row r="24" spans="1:8" x14ac:dyDescent="0.3">
      <c r="A24" s="1" t="s">
        <v>24</v>
      </c>
      <c r="B24" s="1">
        <v>3</v>
      </c>
      <c r="C24" s="1" t="s">
        <v>29</v>
      </c>
      <c r="D24" s="7" t="s">
        <v>30</v>
      </c>
      <c r="E24" s="1" t="s">
        <v>31</v>
      </c>
      <c r="F24" s="8">
        <v>25.5</v>
      </c>
      <c r="G24" s="8">
        <v>5</v>
      </c>
      <c r="H24" s="9">
        <f>ROUND(ROUND(F24,2)*ROUND(G24,2),2)</f>
        <v>127.5</v>
      </c>
    </row>
    <row r="25" spans="1:8" ht="133.80000000000001" x14ac:dyDescent="0.3">
      <c r="A25" s="1" t="s">
        <v>24</v>
      </c>
      <c r="B25" s="1">
        <v>4</v>
      </c>
      <c r="C25" s="1" t="s">
        <v>32</v>
      </c>
      <c r="D25" s="7" t="s">
        <v>12</v>
      </c>
      <c r="E25" s="10" t="s">
        <v>33</v>
      </c>
      <c r="F25" s="8">
        <v>7.96</v>
      </c>
      <c r="G25" s="8">
        <v>10</v>
      </c>
      <c r="H25" s="9">
        <f>ROUND(ROUND(F25,2)*ROUND(G25,2),2)</f>
        <v>79.599999999999994</v>
      </c>
    </row>
    <row r="26" spans="1:8" x14ac:dyDescent="0.3">
      <c r="E26" s="5" t="s">
        <v>21</v>
      </c>
      <c r="F26" s="5"/>
      <c r="G26" s="5"/>
      <c r="H26" s="11">
        <f>SUM(H22:H25)</f>
        <v>5855.06</v>
      </c>
    </row>
    <row r="28" spans="1:8" x14ac:dyDescent="0.3">
      <c r="C28" s="5" t="s">
        <v>5</v>
      </c>
      <c r="D28" s="6" t="s">
        <v>6</v>
      </c>
      <c r="E28" s="5" t="s">
        <v>7</v>
      </c>
    </row>
    <row r="29" spans="1:8" x14ac:dyDescent="0.3">
      <c r="C29" s="5" t="s">
        <v>8</v>
      </c>
      <c r="D29" s="6" t="s">
        <v>34</v>
      </c>
      <c r="E29" s="5" t="s">
        <v>35</v>
      </c>
    </row>
    <row r="31" spans="1:8" ht="154.19999999999999" x14ac:dyDescent="0.3">
      <c r="A31" s="1" t="s">
        <v>36</v>
      </c>
      <c r="B31" s="1">
        <v>1</v>
      </c>
      <c r="C31" s="1" t="s">
        <v>37</v>
      </c>
      <c r="D31" s="7" t="s">
        <v>12</v>
      </c>
      <c r="E31" s="10" t="s">
        <v>38</v>
      </c>
      <c r="F31" s="8">
        <v>2402.2199999999998</v>
      </c>
      <c r="G31" s="8">
        <v>1</v>
      </c>
      <c r="H31" s="9">
        <f>ROUND(ROUND(F31,2)*ROUND(G31,2),2)</f>
        <v>2402.2199999999998</v>
      </c>
    </row>
    <row r="32" spans="1:8" x14ac:dyDescent="0.3">
      <c r="E32" s="5" t="s">
        <v>21</v>
      </c>
      <c r="F32" s="5"/>
      <c r="G32" s="5"/>
      <c r="H32" s="11">
        <f>SUM(H31:H31)</f>
        <v>2402.2199999999998</v>
      </c>
    </row>
    <row r="34" spans="1:8" x14ac:dyDescent="0.3">
      <c r="C34" s="5" t="s">
        <v>5</v>
      </c>
      <c r="D34" s="6" t="s">
        <v>6</v>
      </c>
      <c r="E34" s="5" t="s">
        <v>7</v>
      </c>
    </row>
    <row r="35" spans="1:8" x14ac:dyDescent="0.3">
      <c r="C35" s="5" t="s">
        <v>8</v>
      </c>
      <c r="D35" s="6" t="s">
        <v>39</v>
      </c>
      <c r="E35" s="5" t="s">
        <v>40</v>
      </c>
    </row>
    <row r="37" spans="1:8" ht="113.4" x14ac:dyDescent="0.3">
      <c r="A37" s="1" t="s">
        <v>41</v>
      </c>
      <c r="B37" s="1">
        <v>1</v>
      </c>
      <c r="C37" s="1" t="s">
        <v>42</v>
      </c>
      <c r="D37" s="7" t="s">
        <v>12</v>
      </c>
      <c r="E37" s="10" t="s">
        <v>43</v>
      </c>
      <c r="F37" s="8">
        <v>135</v>
      </c>
      <c r="G37" s="8">
        <v>1</v>
      </c>
      <c r="H37" s="9">
        <f>ROUND(ROUND(F37,2)*ROUND(G37,2),2)</f>
        <v>135</v>
      </c>
    </row>
    <row r="38" spans="1:8" ht="93" x14ac:dyDescent="0.3">
      <c r="A38" s="1" t="s">
        <v>41</v>
      </c>
      <c r="B38" s="1">
        <v>2</v>
      </c>
      <c r="C38" s="1" t="s">
        <v>44</v>
      </c>
      <c r="D38" s="7" t="s">
        <v>12</v>
      </c>
      <c r="E38" s="10" t="s">
        <v>45</v>
      </c>
      <c r="F38" s="8">
        <v>195</v>
      </c>
      <c r="G38" s="8">
        <v>1</v>
      </c>
      <c r="H38" s="9">
        <f>ROUND(ROUND(F38,2)*ROUND(G38,2),2)</f>
        <v>195</v>
      </c>
    </row>
    <row r="39" spans="1:8" x14ac:dyDescent="0.3">
      <c r="E39" s="5" t="s">
        <v>21</v>
      </c>
      <c r="F39" s="5"/>
      <c r="G39" s="5"/>
      <c r="H39" s="11">
        <f>SUM(H37:H38)</f>
        <v>330</v>
      </c>
    </row>
    <row r="41" spans="1:8" x14ac:dyDescent="0.3">
      <c r="C41" s="5" t="s">
        <v>5</v>
      </c>
      <c r="D41" s="6" t="s">
        <v>6</v>
      </c>
      <c r="E41" s="5" t="s">
        <v>7</v>
      </c>
    </row>
    <row r="42" spans="1:8" x14ac:dyDescent="0.3">
      <c r="C42" s="5" t="s">
        <v>8</v>
      </c>
      <c r="D42" s="6" t="s">
        <v>46</v>
      </c>
      <c r="E42" s="5" t="s">
        <v>47</v>
      </c>
    </row>
    <row r="44" spans="1:8" ht="164.4" x14ac:dyDescent="0.3">
      <c r="A44" s="1" t="s">
        <v>48</v>
      </c>
      <c r="B44" s="1">
        <v>1</v>
      </c>
      <c r="C44" s="1" t="s">
        <v>49</v>
      </c>
      <c r="D44" s="7" t="s">
        <v>12</v>
      </c>
      <c r="E44" s="10" t="s">
        <v>50</v>
      </c>
      <c r="F44" s="8">
        <v>206.06</v>
      </c>
      <c r="G44" s="8">
        <v>1</v>
      </c>
      <c r="H44" s="9">
        <f>ROUND(ROUND(F44,2)*ROUND(G44,2),2)</f>
        <v>206.06</v>
      </c>
    </row>
    <row r="45" spans="1:8" x14ac:dyDescent="0.3">
      <c r="E45" s="5" t="s">
        <v>21</v>
      </c>
      <c r="F45" s="5"/>
      <c r="G45" s="5"/>
      <c r="H45" s="11">
        <f>SUM(H44:H44)</f>
        <v>206.06</v>
      </c>
    </row>
    <row r="47" spans="1:8" x14ac:dyDescent="0.3">
      <c r="C47" s="5" t="s">
        <v>5</v>
      </c>
      <c r="D47" s="6" t="s">
        <v>6</v>
      </c>
      <c r="E47" s="5" t="s">
        <v>7</v>
      </c>
    </row>
    <row r="48" spans="1:8" x14ac:dyDescent="0.3">
      <c r="C48" s="5" t="s">
        <v>8</v>
      </c>
      <c r="D48" s="6" t="s">
        <v>51</v>
      </c>
      <c r="E48" s="5" t="s">
        <v>52</v>
      </c>
    </row>
    <row r="50" spans="1:8" x14ac:dyDescent="0.3">
      <c r="A50" s="1" t="s">
        <v>53</v>
      </c>
      <c r="B50" s="1">
        <v>1</v>
      </c>
      <c r="C50" s="1" t="s">
        <v>54</v>
      </c>
      <c r="D50" s="7" t="s">
        <v>12</v>
      </c>
      <c r="E50" s="1" t="s">
        <v>55</v>
      </c>
      <c r="F50" s="8">
        <v>350</v>
      </c>
      <c r="G50" s="8">
        <v>1</v>
      </c>
      <c r="H50" s="9">
        <f>ROUND(ROUND(F50,2)*ROUND(G50,2),2)</f>
        <v>350</v>
      </c>
    </row>
    <row r="51" spans="1:8" x14ac:dyDescent="0.3">
      <c r="E51" s="5" t="s">
        <v>21</v>
      </c>
      <c r="F51" s="5"/>
      <c r="G51" s="5"/>
      <c r="H51" s="11">
        <f>SUM(H50:H50)</f>
        <v>350</v>
      </c>
    </row>
    <row r="53" spans="1:8" x14ac:dyDescent="0.3">
      <c r="E53" s="12" t="s">
        <v>56</v>
      </c>
      <c r="H53" s="13">
        <f>SUM(H9:H52)/2</f>
        <v>9647.3900000000012</v>
      </c>
    </row>
    <row r="55" spans="1:8" x14ac:dyDescent="0.3">
      <c r="E55" t="s">
        <v>57</v>
      </c>
      <c r="H55" s="15">
        <f>H53*0.13</f>
        <v>1254.1607000000001</v>
      </c>
    </row>
    <row r="56" spans="1:8" x14ac:dyDescent="0.3">
      <c r="E56" t="s">
        <v>58</v>
      </c>
      <c r="H56" s="15">
        <f>H53*0.06</f>
        <v>578.84340000000009</v>
      </c>
    </row>
    <row r="58" spans="1:8" x14ac:dyDescent="0.3">
      <c r="E58" s="14" t="s">
        <v>59</v>
      </c>
      <c r="H58" s="16">
        <f>ROUND(ROUND(H53,2)+ROUND(H55,2)+ROUND(H56,2),2)</f>
        <v>11480.39</v>
      </c>
    </row>
    <row r="59" spans="1:8" x14ac:dyDescent="0.3">
      <c r="E59" t="s">
        <v>60</v>
      </c>
      <c r="H59" s="15">
        <f>H58*0.21</f>
        <v>2410.8818999999999</v>
      </c>
    </row>
    <row r="61" spans="1:8" x14ac:dyDescent="0.3">
      <c r="E61" s="14" t="s">
        <v>61</v>
      </c>
      <c r="H61" s="16">
        <f>H58+H59</f>
        <v>13891.2719</v>
      </c>
    </row>
  </sheetData>
  <mergeCells count="4">
    <mergeCell ref="E1:H1"/>
    <mergeCell ref="E2:H2"/>
    <mergeCell ref="E3:H3"/>
    <mergeCell ref="E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B636F85C7EA41807933048BAE39D8" ma:contentTypeVersion="9" ma:contentTypeDescription="Crear nuevo documento." ma:contentTypeScope="" ma:versionID="7b419ac48bf58875511ab96916592c25">
  <xsd:schema xmlns:xsd="http://www.w3.org/2001/XMLSchema" xmlns:xs="http://www.w3.org/2001/XMLSchema" xmlns:p="http://schemas.microsoft.com/office/2006/metadata/properties" xmlns:ns2="1731abab-98e3-4ff7-8053-7cc113af5c16" xmlns:ns3="befeb666-ac42-4201-b59f-caa194af8795" targetNamespace="http://schemas.microsoft.com/office/2006/metadata/properties" ma:root="true" ma:fieldsID="ecf4b184492db6318120921c6b05a849" ns2:_="" ns3:_="">
    <xsd:import namespace="1731abab-98e3-4ff7-8053-7cc113af5c16"/>
    <xsd:import namespace="befeb666-ac42-4201-b59f-caa194af87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1abab-98e3-4ff7-8053-7cc113af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eb666-ac42-4201-b59f-caa194af87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4C5D64-BAC5-4DAB-B170-F223D4EC9080}"/>
</file>

<file path=customXml/itemProps2.xml><?xml version="1.0" encoding="utf-8"?>
<ds:datastoreItem xmlns:ds="http://schemas.openxmlformats.org/officeDocument/2006/customXml" ds:itemID="{5D5302DD-495D-4C7D-93B7-B3BBD4C20500}"/>
</file>

<file path=customXml/itemProps3.xml><?xml version="1.0" encoding="utf-8"?>
<ds:datastoreItem xmlns:ds="http://schemas.openxmlformats.org/officeDocument/2006/customXml" ds:itemID="{7EACC858-3F8B-47CE-B963-1A74230360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Rincon Carazo</dc:creator>
  <cp:lastModifiedBy>RINCON CARAZO Carlos</cp:lastModifiedBy>
  <dcterms:created xsi:type="dcterms:W3CDTF">2015-06-05T18:19:34Z</dcterms:created>
  <dcterms:modified xsi:type="dcterms:W3CDTF">2025-10-10T10:14:35Z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0x010100CDAB636F85C7EA41807933048BAE39D8</vt:lpwstr>
  </property>
</Properties>
</file>