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mbbcn-my.sharepoint.com/personal/slatorre_tmb_cat/Documents/FMB/02-PROJECTES/PI211 - Consolidació de Túnels i Via/F.25619.5_1 Prolongació vida útil Túnel L4.20-21-22/G02-Documentació Global Projecte/DOC.IV/"/>
    </mc:Choice>
  </mc:AlternateContent>
  <xr:revisionPtr revIDLastSave="1" documentId="13_ncr:1_{0C0E244D-7AED-4F96-9857-B12951AC3898}" xr6:coauthVersionLast="47" xr6:coauthVersionMax="47" xr10:uidLastSave="{5A2D5CB3-449C-426E-84F7-1DDC181BB70A}"/>
  <bookViews>
    <workbookView xWindow="-120" yWindow="-120" windowWidth="29040" windowHeight="17640" activeTab="1" xr2:uid="{00000000-000D-0000-FFFF-FFFF00000000}"/>
  </bookViews>
  <sheets>
    <sheet name="AMIDAMENTS" sheetId="3" r:id="rId1"/>
    <sheet name="PRESSUPOST PROJ.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" i="2" l="1"/>
  <c r="G27" i="2"/>
  <c r="G30" i="2" l="1"/>
  <c r="H91" i="3"/>
  <c r="H90" i="3"/>
  <c r="H23" i="3"/>
  <c r="H24" i="3"/>
  <c r="H25" i="3"/>
  <c r="H26" i="3"/>
  <c r="H22" i="3"/>
  <c r="H93" i="3" l="1"/>
  <c r="H74" i="3"/>
  <c r="H28" i="3"/>
  <c r="H81" i="3" l="1"/>
  <c r="H38" i="3"/>
  <c r="H13" i="3"/>
  <c r="H83" i="3" l="1"/>
  <c r="E19" i="2" s="1"/>
  <c r="H40" i="3"/>
  <c r="E17" i="2" s="1"/>
  <c r="E20" i="2"/>
  <c r="E18" i="2"/>
  <c r="E10" i="2"/>
  <c r="H15" i="3" l="1"/>
  <c r="E9" i="2" s="1"/>
  <c r="G9" i="2" s="1"/>
  <c r="G18" i="2"/>
  <c r="G19" i="2"/>
  <c r="G20" i="2"/>
  <c r="G10" i="2"/>
  <c r="G17" i="2"/>
  <c r="G22" i="2" s="1"/>
  <c r="G12" i="2" l="1"/>
  <c r="G32" i="2" s="1"/>
</calcChain>
</file>

<file path=xl/sharedStrings.xml><?xml version="1.0" encoding="utf-8"?>
<sst xmlns="http://schemas.openxmlformats.org/spreadsheetml/2006/main" count="226" uniqueCount="103">
  <si>
    <t>Obra</t>
  </si>
  <si>
    <t>01</t>
  </si>
  <si>
    <t>Capítulo</t>
  </si>
  <si>
    <t>TREBALLS PREVIS</t>
  </si>
  <si>
    <t>K45RU500</t>
  </si>
  <si>
    <t>m2</t>
  </si>
  <si>
    <t>Neteja i preparació de superficies de formigó amb aigua a pressió i es repicaran únicament les superfícies de formigó despreses i disgregables manualment, deixant la superfície perfectament preparada per l'adhesió del pont d'unió en cas que fos necessari segons la norma UNE-EN 1504-4. (P - 2)</t>
  </si>
  <si>
    <t>K2183101</t>
  </si>
  <si>
    <t>m</t>
  </si>
  <si>
    <t>Arrencada de planxa de plexiglas o lamina de protecció filtracions, amb mitjans manuals i càrrega manual de runa sobre camió o contenidor (P - 1)</t>
  </si>
  <si>
    <t>TOTAL</t>
  </si>
  <si>
    <t>02</t>
  </si>
  <si>
    <t>CONSOLIDACIÓ</t>
  </si>
  <si>
    <t>K45RU51V</t>
  </si>
  <si>
    <t>Reparació de superficies escrostonades amb segregacions, escantellades, erosionades o zones amb despreniments en paraments de formigó, amb morter tixotropic de dos components de ciment, resines sintetiques, fum de silice i reforçat amb fibres segons norma UNE-EN 1504-3, inclos sanejament manual, repicat mecanic o manual segons norma UNE-EN 1504-4, amb aplicació de pont d'unió i passivació d'armadures segons norma UNE-EN 1504-2.  (P - 3)</t>
  </si>
  <si>
    <t>XI0006</t>
  </si>
  <si>
    <t>ml</t>
  </si>
  <si>
    <t>Segellat de junta de formigonat i/o esquerda en volta i/o en pantalla. Previ al segellat de les esquerdes, en algun cas serà necessari reparació o injecció de resines monocomponents hidroexpansives elàstiques tipus MasterRoc MP 350 o similar, quan sigui convenient parar abans l'aportació d'aigua filtrada. Prèvia perforació amb broca, es col·locaran els injectors cada 20-30 cm a traves dels quals es procedirà a la injecció de resines mitjançant medis manuals o mecànics. Posteriorment es repicarà la junta formant una rasa de 5x5 cm aproximadament al llarg de la junta, deixant sanejada la zona de formigó disgregat i acabat amb una neteja amb aigua a pressió per aconseguir una perfecta adherència dels morters a col·locar. Aplicació de morter MasterEmaco P200 o similar actuant com a pont d'unió i reblert de la junta amb morter de reparació impermeable armat amb fibres MasterEmaco S488 o similar, acabat de reforç amb una capa de morter impermeable MasterSeal 550 o similar. Segons norma UNE-EN 1504-5. (P - 6)</t>
  </si>
  <si>
    <t>K8B2U002</t>
  </si>
  <si>
    <t>Revestiment anticarbonatació de formigó vist, amb tres capes de pintura de resines acríliques en dispersió aquosa de color blanc o gris, aplicades manualment o per projecció, segons norma UNE-EN 1504-2 (P - 5)</t>
  </si>
  <si>
    <t>XI0007</t>
  </si>
  <si>
    <t>Subministre i col·locació del banda elàstica tipus Hypalon MasterSeal 930 de BASF o similar, en juntes de formigonat en volta, com a tractamanet de reforç al segellat, col·locada adherida a la superficie de formigó amb un adhesiu bicomponent en base epoxi Masterseal 933 de BASF o similar, previa preparació del suport mitjançant el poliment amb disc de diamant a la superficie d'adherencia. Ample de banda entre 15-20 cm segons ample de junta. Inclou la col·locació de tubs de PVC flexible de Ø50-75 mm per fer de baixants laterals per la conducció de la possible aiga de filtració posterior al tractament de segellat fora de l'àmbit de la catenaria i els elements de la plataforma de via. (P - 7)</t>
  </si>
  <si>
    <t>AMIDAMENTS</t>
  </si>
  <si>
    <t>PRESUPUESTO F.20636.4</t>
  </si>
  <si>
    <t xml:space="preserve"> TREBALLS PREVIS</t>
  </si>
  <si>
    <t>NUM.</t>
  </si>
  <si>
    <t>CODI</t>
  </si>
  <si>
    <t>UA</t>
  </si>
  <si>
    <t>DESCRIPCIÓ</t>
  </si>
  <si>
    <t>Neteja i preparació de superficies de formigó amb aigua a pressió i es repicaran únicament les superfícies de formigó despreses i disgregables manualment, deixant la superfície perfectament preparada per l'adhesió del pont d'unió en cas que fos necessari segons la norma UNE-EN 1504-4.</t>
  </si>
  <si>
    <t>Num.</t>
  </si>
  <si>
    <t>Text</t>
  </si>
  <si>
    <t>Tipus</t>
  </si>
  <si>
    <t>[C]</t>
  </si>
  <si>
    <t>[D]</t>
  </si>
  <si>
    <t>[E]</t>
  </si>
  <si>
    <t>[F]</t>
  </si>
  <si>
    <t>Fórmula</t>
  </si>
  <si>
    <t>ARMADURES VISTES</t>
  </si>
  <si>
    <t>C</t>
  </si>
  <si>
    <t>Unitats</t>
  </si>
  <si>
    <t>Ample</t>
  </si>
  <si>
    <t>Longitud</t>
  </si>
  <si>
    <t>Alçada</t>
  </si>
  <si>
    <t>TOTAL AMIDAMENT</t>
  </si>
  <si>
    <t>Arrencada de planxa de plexiglas o lamina de protecció filtracions, amb mitjans manuals i càrrega manual de runa sobre camió o contenidor</t>
  </si>
  <si>
    <t xml:space="preserve"> CONSOLIDACIÓ</t>
  </si>
  <si>
    <t xml:space="preserve">Reparació de superficies escrostonades amb segregacions, escantellades, erosionades o zones amb despreniments en paraments de formigó, amb morter tixotropic de dos components de ciment, resines sintetiques, fum de silice i reforçat amb fibres segons norma UNE-EN 1504-3, inclos sanejament manual, repicat mecanic o manual segons norma UNE-EN 1504-4, amb aplicació de pont d'unió i passivació d'armadures segons norma UNE-EN 1504-2. </t>
  </si>
  <si>
    <t>Segellat de junta de formigonat i/o esquerda en volta i/o en pantalla. Previ al segellat de les esquerdes, en algun cas serà necessari reparació o injecció de resines monocomponents hidroexpansives elàstiques tipus MasterRoc MP 350 o similar, quan sigui convenient parar abans l'aportació d'aigua filtrada. Prèvia perforació amb broca, es col·locaran els injectors cada 20-30 cm a traves dels quals es procedirà a la injecció de resines mitjançant medis manuals o mecànics. Posteriorment es repicarà la junta formant una rasa de 5x5 cm aproximadament al llarg de la junta, deixant sanejada la zona de formigó disgregat i acabat amb una neteja amb aigua a pressió per aconseguir una perfecta adherència dels morters a col·locar. Aplicació de morter MasterEmaco P200 o similar actuant com a pont d'unió i reblert de la junta amb morter de reparació impermeable armat amb fibres MasterEmaco S488 o similar, acabat de reforç amb una capa de morter impermeable MasterSeal 550 o similar. Segons norma UNE-EN 1504-5.</t>
  </si>
  <si>
    <t>Revestiment anticarbonatació de formigó vist, amb tres capes de pintura de resines acríliques en dispersió aquosa de color blanc o gris, aplicades manualment o per projecció, segons norma UNE-EN 1504-2</t>
  </si>
  <si>
    <t>Subministre i col·locació del banda elàstica tipus Hypalon MasterSeal 930 de BASF o similar, en juntes de formigonat en volta, com a tractamanet de reforç al segellat, col·locada adherida a la superficie de formigó amb un adhesiu bicomponent en base epoxi Masterseal 933 de BASF o similar, previa preparació del suport mitjançant el poliment amb disc de diamant a la superficie d'adherencia. Ample de banda entre 15-20 cm segons ample de junta. Inclou la col·locació de tubs de PVC flexible de Ø50-75 mm per fer de baixants laterals per la conducció de la possible aiga de filtració posterior al tractament de segellat fora de l'àmbit de la catenaria i els elements de la plataforma de via.</t>
  </si>
  <si>
    <t>EUR</t>
  </si>
  <si>
    <t>AMIDAMENT</t>
  </si>
  <si>
    <t>PREU</t>
  </si>
  <si>
    <t>IMPORT</t>
  </si>
  <si>
    <t>TOTAL CAPÍTOL 01 TREBALLS PREVIS</t>
  </si>
  <si>
    <t>Caoítol</t>
  </si>
  <si>
    <t>Capítol</t>
  </si>
  <si>
    <t>TOTAL CAPÍTOL 02 CONSOLIDACIÓ</t>
  </si>
  <si>
    <t>PRESSUPOST PROJECTE</t>
  </si>
  <si>
    <t>Prolongació Vida Útil Túnel L4.20-21-22 (Tram Bogatell - Ciutadella/Vila Olímpica - Barceloneta de L4)</t>
  </si>
  <si>
    <t>PRESSUPOST F.23636.2_1</t>
  </si>
  <si>
    <t>TRAM L4.21-22 (CIUTADELLA/VILA OLÍMPICA-BARCELONETA)</t>
  </si>
  <si>
    <t>TRAM L4.20-21 (BOGATELL - CIUTADELLA/VILA OLÍMPICA)</t>
  </si>
  <si>
    <t>FILTRACIONS ACTIVES</t>
  </si>
  <si>
    <t>PK 105+300 via 1 (junta pantalla)</t>
  </si>
  <si>
    <t>PK 105+310 via 2 (junta pantalla)</t>
  </si>
  <si>
    <t>PK 105+700 via 2 (junta pantalla)</t>
  </si>
  <si>
    <t>PK 106+080 via 2 (junta pantalla)</t>
  </si>
  <si>
    <t>PK 106+330 via 2 (junta pantalla)</t>
  </si>
  <si>
    <t>PK 106+375 via 2 (junta pantalla)</t>
  </si>
  <si>
    <t>PK 105+660 via 1 (junta pantalla-contravolta)</t>
  </si>
  <si>
    <t>PK 105+975 via 1 (junta pantalla-contravolta)</t>
  </si>
  <si>
    <t>PK 105+950 via 1 (junta pantalla-contravolta)</t>
  </si>
  <si>
    <t>PK 105+840 via 1 (junta pantalla-contravolta)</t>
  </si>
  <si>
    <t>PK 105+750 via 1 (junta volta)</t>
  </si>
  <si>
    <t>PK 105+750 via 2 (junta volta)</t>
  </si>
  <si>
    <t>PK 106+660 via 1 (junta pantalla)</t>
  </si>
  <si>
    <t>PRESSUPOST</t>
  </si>
  <si>
    <t>TOTAL PRESSUPOST OBRA 01 F.23636.2_1</t>
  </si>
  <si>
    <t>PK 106+835-106+930 sostre via 2</t>
  </si>
  <si>
    <t>PK 106+215 via 1 (junta pantalla) REINJECTAR</t>
  </si>
  <si>
    <t>PK 106+215 via 2 (junta pantalla) REINJECTAR</t>
  </si>
  <si>
    <t>PK 106+400-408 via 1 (esquerda pantalla) REINJECTAR</t>
  </si>
  <si>
    <t>PK 106+400 via 2 (junta pantalla) REINJECTAR</t>
  </si>
  <si>
    <t>PK 106+655 via 2 (junta pantalla) REINJECTAR</t>
  </si>
  <si>
    <t>PK 106+735 via 1 (junta pantalla)</t>
  </si>
  <si>
    <t>PK 106+819 via 1 (junta pantalla)</t>
  </si>
  <si>
    <t>PK 106+840-842 via 1 (esquerda pantalla) REINJECTAR</t>
  </si>
  <si>
    <t>PK 106+890 via 1 (junta pantalla) REINJECTAR</t>
  </si>
  <si>
    <t>PK 106+890 via 2 (junta pantalla) REINJECTAR</t>
  </si>
  <si>
    <t>PK 106+900 via 2 (junta pantalla) REINJECTAR</t>
  </si>
  <si>
    <t>PK 106+980 via 2 (junta pantalla) REINJECTAR</t>
  </si>
  <si>
    <t>PK 106+986 via 2 (junta pantalla) REINJECTAR</t>
  </si>
  <si>
    <t>Presupuesto F.25619.5_1</t>
  </si>
  <si>
    <t xml:space="preserve">XPA000SS </t>
  </si>
  <si>
    <t xml:space="preserve">PA </t>
  </si>
  <si>
    <t>Partida alçada a justificar per la seguretat i salut durant l'execució de l'obra. (P - 8)</t>
  </si>
  <si>
    <t>XPA000GR</t>
  </si>
  <si>
    <t>Partida alçada a justificar per la gestió dels residus de la totalitat de l'obra. (P - 7)</t>
  </si>
  <si>
    <t>TOTAL CAPÍTOL 03 VARIS</t>
  </si>
  <si>
    <t>VARIS</t>
  </si>
  <si>
    <t>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</si>
</sst>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\ &quot;€&quot;"/>
    <numFmt numFmtId="166" formatCode="0.000"/>
  </numFmts>
  <fonts count="6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u/>
      <sz val="10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Border="0" applyAlignment="0"/>
  </cellStyleXfs>
  <cellXfs count="21">
    <xf numFmtId="0" fontId="0" fillId="0" borderId="0" xfId="0" applyFill="1" applyProtection="1"/>
    <xf numFmtId="4" fontId="0" fillId="0" borderId="0" xfId="0" applyNumberFormat="1" applyFill="1" applyProtection="1"/>
    <xf numFmtId="164" fontId="0" fillId="0" borderId="0" xfId="0" applyNumberFormat="1" applyFill="1" applyProtection="1"/>
    <xf numFmtId="0" fontId="0" fillId="0" borderId="0" xfId="0" applyFill="1" applyAlignment="1" applyProtection="1">
      <alignment vertical="top"/>
    </xf>
    <xf numFmtId="0" fontId="0" fillId="0" borderId="0" xfId="0" applyFill="1" applyAlignment="1" applyProtection="1">
      <alignment vertical="top" wrapText="1"/>
    </xf>
    <xf numFmtId="0" fontId="1" fillId="0" borderId="0" xfId="0" applyFont="1" applyFill="1" applyAlignment="1" applyProtection="1">
      <alignment horizontal="right"/>
    </xf>
    <xf numFmtId="4" fontId="1" fillId="0" borderId="0" xfId="0" applyNumberFormat="1" applyFont="1" applyFill="1" applyProtection="1"/>
    <xf numFmtId="0" fontId="2" fillId="0" borderId="0" xfId="0" applyFont="1" applyFill="1" applyAlignment="1" applyProtection="1">
      <alignment horizontal="right"/>
    </xf>
    <xf numFmtId="165" fontId="2" fillId="0" borderId="0" xfId="0" applyNumberFormat="1" applyFont="1" applyFill="1" applyProtection="1"/>
    <xf numFmtId="0" fontId="3" fillId="0" borderId="0" xfId="0" applyFont="1" applyFill="1" applyProtection="1"/>
    <xf numFmtId="0" fontId="3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  <xf numFmtId="0" fontId="3" fillId="0" borderId="0" xfId="0" applyFont="1" applyFill="1" applyAlignment="1" applyProtection="1">
      <alignment vertical="top"/>
    </xf>
    <xf numFmtId="164" fontId="3" fillId="0" borderId="0" xfId="0" applyNumberFormat="1" applyFont="1" applyFill="1" applyProtection="1"/>
    <xf numFmtId="0" fontId="5" fillId="0" borderId="0" xfId="0" applyFont="1" applyFill="1" applyProtection="1"/>
    <xf numFmtId="166" fontId="3" fillId="0" borderId="0" xfId="0" applyNumberFormat="1" applyFont="1" applyFill="1" applyProtection="1"/>
    <xf numFmtId="0" fontId="3" fillId="0" borderId="0" xfId="0" applyFont="1" applyFill="1" applyAlignment="1" applyProtection="1">
      <alignment horizontal="right"/>
    </xf>
    <xf numFmtId="164" fontId="3" fillId="0" borderId="0" xfId="0" applyNumberFormat="1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left" vertical="top" wrapText="1"/>
    </xf>
    <xf numFmtId="0" fontId="1" fillId="0" borderId="0" xfId="0" applyFont="1" applyFill="1" applyAlignment="1" applyProtection="1">
      <alignment horizontal="center"/>
    </xf>
    <xf numFmtId="0" fontId="0" fillId="0" borderId="0" xfId="0" quotePrefix="1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95"/>
  <sheetViews>
    <sheetView workbookViewId="0">
      <selection activeCell="L51" sqref="L51"/>
    </sheetView>
  </sheetViews>
  <sheetFormatPr baseColWidth="10" defaultColWidth="9.140625" defaultRowHeight="12.75" x14ac:dyDescent="0.2"/>
  <cols>
    <col min="1" max="1" width="7" style="9" customWidth="1"/>
    <col min="2" max="2" width="39" style="9" bestFit="1" customWidth="1"/>
    <col min="3" max="3" width="4.140625" style="9" customWidth="1"/>
    <col min="4" max="8" width="9.7109375" style="9" customWidth="1"/>
    <col min="9" max="16384" width="9.140625" style="9"/>
  </cols>
  <sheetData>
    <row r="2" spans="1:9" x14ac:dyDescent="0.2">
      <c r="A2" s="9" t="s">
        <v>60</v>
      </c>
    </row>
    <row r="4" spans="1:9" x14ac:dyDescent="0.2">
      <c r="A4" s="9" t="s">
        <v>22</v>
      </c>
    </row>
    <row r="6" spans="1:9" x14ac:dyDescent="0.2">
      <c r="A6" s="9" t="s">
        <v>0</v>
      </c>
      <c r="B6" s="9" t="s">
        <v>1</v>
      </c>
      <c r="C6" s="10" t="s">
        <v>61</v>
      </c>
    </row>
    <row r="7" spans="1:9" x14ac:dyDescent="0.2">
      <c r="A7" s="9" t="s">
        <v>57</v>
      </c>
      <c r="B7" s="9" t="s">
        <v>1</v>
      </c>
      <c r="C7" s="10" t="s">
        <v>24</v>
      </c>
    </row>
    <row r="8" spans="1:9" x14ac:dyDescent="0.2">
      <c r="A8" s="11" t="s">
        <v>25</v>
      </c>
      <c r="B8" s="11" t="s">
        <v>26</v>
      </c>
      <c r="C8" s="11" t="s">
        <v>27</v>
      </c>
      <c r="D8" s="11" t="s">
        <v>28</v>
      </c>
    </row>
    <row r="9" spans="1:9" ht="93" customHeight="1" x14ac:dyDescent="0.2">
      <c r="A9" s="12">
        <v>1</v>
      </c>
      <c r="B9" s="12" t="s">
        <v>4</v>
      </c>
      <c r="C9" s="12" t="s">
        <v>5</v>
      </c>
      <c r="D9" s="18" t="s">
        <v>29</v>
      </c>
      <c r="E9" s="18"/>
      <c r="F9" s="18"/>
      <c r="G9" s="18"/>
      <c r="H9" s="18"/>
      <c r="I9" s="18"/>
    </row>
    <row r="10" spans="1:9" x14ac:dyDescent="0.2">
      <c r="A10" s="9" t="s">
        <v>30</v>
      </c>
      <c r="B10" s="9" t="s">
        <v>31</v>
      </c>
      <c r="C10" s="9" t="s">
        <v>32</v>
      </c>
      <c r="D10" s="9" t="s">
        <v>33</v>
      </c>
      <c r="E10" s="9" t="s">
        <v>34</v>
      </c>
      <c r="F10" s="9" t="s">
        <v>35</v>
      </c>
      <c r="G10" s="9" t="s">
        <v>36</v>
      </c>
      <c r="H10" s="9" t="s">
        <v>10</v>
      </c>
      <c r="I10" s="9" t="s">
        <v>37</v>
      </c>
    </row>
    <row r="11" spans="1:9" x14ac:dyDescent="0.2">
      <c r="C11" s="9" t="s">
        <v>39</v>
      </c>
      <c r="D11" s="13" t="s">
        <v>40</v>
      </c>
      <c r="E11" s="9" t="s">
        <v>41</v>
      </c>
      <c r="F11" s="9" t="s">
        <v>42</v>
      </c>
      <c r="G11" s="9" t="s">
        <v>43</v>
      </c>
    </row>
    <row r="12" spans="1:9" x14ac:dyDescent="0.2">
      <c r="B12" s="11" t="s">
        <v>62</v>
      </c>
      <c r="D12" s="13"/>
      <c r="E12" s="15"/>
      <c r="F12" s="15"/>
      <c r="H12" s="13"/>
    </row>
    <row r="13" spans="1:9" x14ac:dyDescent="0.2">
      <c r="A13" s="9">
        <v>1</v>
      </c>
      <c r="B13" s="9" t="s">
        <v>80</v>
      </c>
      <c r="D13" s="13">
        <v>1</v>
      </c>
      <c r="E13" s="13">
        <v>0.7</v>
      </c>
      <c r="F13" s="13">
        <v>95</v>
      </c>
      <c r="G13" s="13"/>
      <c r="H13" s="13">
        <f t="shared" ref="H13" si="0">D13*E13*F13</f>
        <v>66.5</v>
      </c>
    </row>
    <row r="15" spans="1:9" x14ac:dyDescent="0.2">
      <c r="G15" s="16" t="s">
        <v>44</v>
      </c>
      <c r="H15" s="13">
        <f>SUM(H12:H14)</f>
        <v>66.5</v>
      </c>
    </row>
    <row r="16" spans="1:9" x14ac:dyDescent="0.2">
      <c r="H16" s="13"/>
    </row>
    <row r="17" spans="1:9" ht="49.5" customHeight="1" x14ac:dyDescent="0.2">
      <c r="A17" s="12">
        <v>2</v>
      </c>
      <c r="B17" s="12" t="s">
        <v>7</v>
      </c>
      <c r="C17" s="12" t="s">
        <v>8</v>
      </c>
      <c r="D17" s="18" t="s">
        <v>45</v>
      </c>
      <c r="E17" s="18"/>
      <c r="F17" s="18"/>
      <c r="G17" s="18"/>
      <c r="H17" s="18"/>
      <c r="I17" s="18"/>
    </row>
    <row r="18" spans="1:9" x14ac:dyDescent="0.2">
      <c r="A18" s="9" t="s">
        <v>30</v>
      </c>
      <c r="B18" s="9" t="s">
        <v>31</v>
      </c>
      <c r="C18" s="9" t="s">
        <v>32</v>
      </c>
      <c r="D18" s="9" t="s">
        <v>33</v>
      </c>
      <c r="E18" s="9" t="s">
        <v>34</v>
      </c>
      <c r="F18" s="9" t="s">
        <v>35</v>
      </c>
      <c r="G18" s="9" t="s">
        <v>36</v>
      </c>
      <c r="H18" s="16" t="s">
        <v>10</v>
      </c>
      <c r="I18" s="9" t="s">
        <v>37</v>
      </c>
    </row>
    <row r="19" spans="1:9" x14ac:dyDescent="0.2">
      <c r="C19" s="9" t="s">
        <v>39</v>
      </c>
      <c r="D19" s="17" t="s">
        <v>40</v>
      </c>
      <c r="E19" s="16" t="s">
        <v>42</v>
      </c>
      <c r="F19" s="16" t="s">
        <v>41</v>
      </c>
      <c r="G19" s="16" t="s">
        <v>43</v>
      </c>
    </row>
    <row r="20" spans="1:9" x14ac:dyDescent="0.2">
      <c r="B20" s="14" t="s">
        <v>64</v>
      </c>
      <c r="D20" s="13"/>
      <c r="H20" s="13"/>
    </row>
    <row r="21" spans="1:9" x14ac:dyDescent="0.2">
      <c r="B21" s="11" t="s">
        <v>63</v>
      </c>
      <c r="H21" s="13"/>
    </row>
    <row r="22" spans="1:9" x14ac:dyDescent="0.2">
      <c r="A22" s="9">
        <v>1</v>
      </c>
      <c r="B22" s="9" t="s">
        <v>65</v>
      </c>
      <c r="D22" s="13">
        <v>1</v>
      </c>
      <c r="G22" s="15">
        <v>4.2</v>
      </c>
      <c r="H22" s="13">
        <f>D22*G22</f>
        <v>4.2</v>
      </c>
    </row>
    <row r="23" spans="1:9" x14ac:dyDescent="0.2">
      <c r="A23" s="9">
        <v>2</v>
      </c>
      <c r="B23" s="9" t="s">
        <v>66</v>
      </c>
      <c r="D23" s="13">
        <v>1</v>
      </c>
      <c r="G23" s="15">
        <v>4.2</v>
      </c>
      <c r="H23" s="13">
        <f t="shared" ref="H23:H26" si="1">D23*G23</f>
        <v>4.2</v>
      </c>
    </row>
    <row r="24" spans="1:9" x14ac:dyDescent="0.2">
      <c r="A24" s="9">
        <v>3</v>
      </c>
      <c r="B24" s="9" t="s">
        <v>75</v>
      </c>
      <c r="D24" s="13">
        <v>0.5</v>
      </c>
      <c r="E24" s="15">
        <v>8.4</v>
      </c>
      <c r="H24" s="13">
        <f>D24*E24</f>
        <v>4.2</v>
      </c>
    </row>
    <row r="25" spans="1:9" x14ac:dyDescent="0.2">
      <c r="A25" s="9">
        <v>4</v>
      </c>
      <c r="B25" s="9" t="s">
        <v>76</v>
      </c>
      <c r="D25" s="13">
        <v>0.5</v>
      </c>
      <c r="E25" s="15">
        <v>8.4</v>
      </c>
      <c r="H25" s="13">
        <f>D25*E25</f>
        <v>4.2</v>
      </c>
    </row>
    <row r="26" spans="1:9" x14ac:dyDescent="0.2">
      <c r="A26" s="9">
        <v>5</v>
      </c>
      <c r="B26" s="9" t="s">
        <v>76</v>
      </c>
      <c r="D26" s="13">
        <v>1</v>
      </c>
      <c r="G26" s="15">
        <v>4.2</v>
      </c>
      <c r="H26" s="13">
        <f t="shared" si="1"/>
        <v>4.2</v>
      </c>
    </row>
    <row r="28" spans="1:9" x14ac:dyDescent="0.2">
      <c r="G28" s="16" t="s">
        <v>44</v>
      </c>
      <c r="H28" s="13">
        <f>SUM(H22:H27)</f>
        <v>21</v>
      </c>
    </row>
    <row r="30" spans="1:9" x14ac:dyDescent="0.2">
      <c r="A30" s="9" t="s">
        <v>0</v>
      </c>
      <c r="B30" s="9" t="s">
        <v>1</v>
      </c>
      <c r="C30" s="9" t="s">
        <v>23</v>
      </c>
    </row>
    <row r="31" spans="1:9" x14ac:dyDescent="0.2">
      <c r="A31" s="9" t="s">
        <v>2</v>
      </c>
      <c r="B31" s="9" t="s">
        <v>11</v>
      </c>
      <c r="C31" s="9" t="s">
        <v>46</v>
      </c>
    </row>
    <row r="32" spans="1:9" x14ac:dyDescent="0.2">
      <c r="A32" s="9" t="s">
        <v>25</v>
      </c>
      <c r="B32" s="9" t="s">
        <v>26</v>
      </c>
      <c r="C32" s="9" t="s">
        <v>27</v>
      </c>
      <c r="F32" s="9" t="s">
        <v>28</v>
      </c>
    </row>
    <row r="33" spans="1:9" ht="77.25" customHeight="1" x14ac:dyDescent="0.2">
      <c r="A33" s="12">
        <v>1</v>
      </c>
      <c r="B33" s="12" t="s">
        <v>13</v>
      </c>
      <c r="C33" s="12" t="s">
        <v>5</v>
      </c>
      <c r="D33" s="18" t="s">
        <v>47</v>
      </c>
      <c r="E33" s="18"/>
      <c r="F33" s="18"/>
      <c r="G33" s="18"/>
      <c r="H33" s="18"/>
      <c r="I33" s="18"/>
    </row>
    <row r="34" spans="1:9" x14ac:dyDescent="0.2">
      <c r="A34" s="9" t="s">
        <v>30</v>
      </c>
      <c r="B34" s="9" t="s">
        <v>31</v>
      </c>
      <c r="C34" s="9" t="s">
        <v>32</v>
      </c>
      <c r="D34" s="9" t="s">
        <v>33</v>
      </c>
      <c r="E34" s="9" t="s">
        <v>34</v>
      </c>
      <c r="F34" s="9" t="s">
        <v>35</v>
      </c>
      <c r="G34" s="9" t="s">
        <v>36</v>
      </c>
      <c r="H34" s="9" t="s">
        <v>10</v>
      </c>
      <c r="I34" s="9" t="s">
        <v>37</v>
      </c>
    </row>
    <row r="35" spans="1:9" x14ac:dyDescent="0.2">
      <c r="C35" s="9" t="s">
        <v>39</v>
      </c>
      <c r="D35" s="13" t="s">
        <v>40</v>
      </c>
      <c r="E35" s="9" t="s">
        <v>41</v>
      </c>
      <c r="F35" s="9" t="s">
        <v>42</v>
      </c>
      <c r="G35" s="9" t="s">
        <v>43</v>
      </c>
    </row>
    <row r="36" spans="1:9" x14ac:dyDescent="0.2">
      <c r="B36" s="14" t="s">
        <v>38</v>
      </c>
    </row>
    <row r="37" spans="1:9" x14ac:dyDescent="0.2">
      <c r="B37" s="11" t="s">
        <v>62</v>
      </c>
      <c r="D37" s="13"/>
      <c r="E37" s="15"/>
      <c r="F37" s="15"/>
      <c r="H37" s="13"/>
    </row>
    <row r="38" spans="1:9" x14ac:dyDescent="0.2">
      <c r="A38" s="9">
        <v>1</v>
      </c>
      <c r="B38" s="9" t="s">
        <v>80</v>
      </c>
      <c r="D38" s="13">
        <v>1</v>
      </c>
      <c r="E38" s="13">
        <v>0.7</v>
      </c>
      <c r="F38" s="13">
        <v>95</v>
      </c>
      <c r="G38" s="13"/>
      <c r="H38" s="13">
        <f t="shared" ref="H38" si="2">D38*E38*F38</f>
        <v>66.5</v>
      </c>
    </row>
    <row r="40" spans="1:9" x14ac:dyDescent="0.2">
      <c r="G40" s="16" t="s">
        <v>44</v>
      </c>
      <c r="H40" s="13">
        <f>SUM(H37:H39)</f>
        <v>66.5</v>
      </c>
    </row>
    <row r="42" spans="1:9" ht="79.5" customHeight="1" x14ac:dyDescent="0.2">
      <c r="A42" s="12">
        <v>2</v>
      </c>
      <c r="B42" s="12" t="s">
        <v>15</v>
      </c>
      <c r="C42" s="12" t="s">
        <v>16</v>
      </c>
      <c r="D42" s="18" t="s">
        <v>48</v>
      </c>
      <c r="E42" s="18"/>
      <c r="F42" s="18"/>
      <c r="G42" s="18"/>
      <c r="H42" s="18"/>
      <c r="I42" s="18"/>
    </row>
    <row r="43" spans="1:9" x14ac:dyDescent="0.2">
      <c r="A43" s="9" t="s">
        <v>30</v>
      </c>
      <c r="B43" s="9" t="s">
        <v>31</v>
      </c>
      <c r="C43" s="9" t="s">
        <v>32</v>
      </c>
      <c r="D43" s="9" t="s">
        <v>33</v>
      </c>
      <c r="E43" s="9" t="s">
        <v>34</v>
      </c>
      <c r="F43" s="9" t="s">
        <v>35</v>
      </c>
      <c r="G43" s="9" t="s">
        <v>36</v>
      </c>
      <c r="H43" s="9" t="s">
        <v>10</v>
      </c>
      <c r="I43" s="9" t="s">
        <v>37</v>
      </c>
    </row>
    <row r="44" spans="1:9" x14ac:dyDescent="0.2">
      <c r="B44" s="14" t="s">
        <v>64</v>
      </c>
      <c r="D44" s="13"/>
      <c r="H44" s="13"/>
    </row>
    <row r="45" spans="1:9" x14ac:dyDescent="0.2">
      <c r="B45" s="11" t="s">
        <v>63</v>
      </c>
      <c r="H45" s="13"/>
    </row>
    <row r="46" spans="1:9" x14ac:dyDescent="0.2">
      <c r="A46" s="9">
        <v>1</v>
      </c>
      <c r="B46" s="9" t="s">
        <v>65</v>
      </c>
      <c r="D46" s="13">
        <v>1</v>
      </c>
      <c r="G46" s="15">
        <v>4.2</v>
      </c>
      <c r="H46" s="13">
        <v>4.2</v>
      </c>
    </row>
    <row r="47" spans="1:9" x14ac:dyDescent="0.2">
      <c r="A47" s="9">
        <v>2</v>
      </c>
      <c r="B47" s="9" t="s">
        <v>66</v>
      </c>
      <c r="D47" s="13">
        <v>1</v>
      </c>
      <c r="G47" s="15">
        <v>4.2</v>
      </c>
      <c r="H47" s="13">
        <v>4.2</v>
      </c>
    </row>
    <row r="48" spans="1:9" x14ac:dyDescent="0.2">
      <c r="A48" s="9">
        <v>3</v>
      </c>
      <c r="B48" s="9" t="s">
        <v>71</v>
      </c>
      <c r="D48" s="13">
        <v>0.5</v>
      </c>
      <c r="G48" s="15">
        <v>4.2</v>
      </c>
      <c r="H48" s="13">
        <v>2.1</v>
      </c>
    </row>
    <row r="49" spans="1:8" x14ac:dyDescent="0.2">
      <c r="A49" s="9">
        <v>4</v>
      </c>
      <c r="B49" s="9" t="s">
        <v>67</v>
      </c>
      <c r="D49" s="13">
        <v>1</v>
      </c>
      <c r="G49" s="15">
        <v>4.2</v>
      </c>
      <c r="H49" s="13">
        <v>4.2</v>
      </c>
    </row>
    <row r="50" spans="1:8" x14ac:dyDescent="0.2">
      <c r="A50" s="9">
        <v>5</v>
      </c>
      <c r="B50" s="9" t="s">
        <v>75</v>
      </c>
      <c r="D50" s="13">
        <v>0.5</v>
      </c>
      <c r="E50" s="15">
        <v>8.4</v>
      </c>
      <c r="H50" s="13">
        <v>4.2</v>
      </c>
    </row>
    <row r="51" spans="1:8" x14ac:dyDescent="0.2">
      <c r="A51" s="9">
        <v>6</v>
      </c>
      <c r="B51" s="9" t="s">
        <v>76</v>
      </c>
      <c r="D51" s="13">
        <v>0.5</v>
      </c>
      <c r="E51" s="15">
        <v>8.4</v>
      </c>
      <c r="H51" s="13">
        <v>4.2</v>
      </c>
    </row>
    <row r="52" spans="1:8" x14ac:dyDescent="0.2">
      <c r="A52" s="9">
        <v>7</v>
      </c>
      <c r="B52" s="9" t="s">
        <v>74</v>
      </c>
      <c r="D52" s="13">
        <v>0.5</v>
      </c>
      <c r="G52" s="15">
        <v>4.2</v>
      </c>
      <c r="H52" s="13">
        <v>2.1</v>
      </c>
    </row>
    <row r="53" spans="1:8" x14ac:dyDescent="0.2">
      <c r="A53" s="9">
        <v>8</v>
      </c>
      <c r="B53" s="9" t="s">
        <v>73</v>
      </c>
      <c r="D53" s="13">
        <v>0.5</v>
      </c>
      <c r="G53" s="15">
        <v>4.2</v>
      </c>
      <c r="H53" s="13">
        <v>2.1</v>
      </c>
    </row>
    <row r="54" spans="1:8" x14ac:dyDescent="0.2">
      <c r="A54" s="9">
        <v>9</v>
      </c>
      <c r="B54" s="9" t="s">
        <v>72</v>
      </c>
      <c r="D54" s="13">
        <v>0.5</v>
      </c>
      <c r="G54" s="15">
        <v>4.2</v>
      </c>
      <c r="H54" s="13">
        <v>2.1</v>
      </c>
    </row>
    <row r="55" spans="1:8" x14ac:dyDescent="0.2">
      <c r="A55" s="9">
        <v>10</v>
      </c>
      <c r="B55" s="9" t="s">
        <v>68</v>
      </c>
      <c r="D55" s="13">
        <v>1</v>
      </c>
      <c r="G55" s="15">
        <v>4.2</v>
      </c>
      <c r="H55" s="13">
        <v>4.2</v>
      </c>
    </row>
    <row r="56" spans="1:8" x14ac:dyDescent="0.2">
      <c r="B56" s="11" t="s">
        <v>62</v>
      </c>
      <c r="D56" s="13"/>
      <c r="G56" s="15"/>
      <c r="H56" s="13"/>
    </row>
    <row r="57" spans="1:8" x14ac:dyDescent="0.2">
      <c r="A57" s="9">
        <v>11</v>
      </c>
      <c r="B57" s="9" t="s">
        <v>81</v>
      </c>
      <c r="D57" s="13">
        <v>1</v>
      </c>
      <c r="G57" s="15">
        <v>4.2</v>
      </c>
      <c r="H57" s="13">
        <v>4.2</v>
      </c>
    </row>
    <row r="58" spans="1:8" x14ac:dyDescent="0.2">
      <c r="A58" s="9">
        <v>12</v>
      </c>
      <c r="B58" s="9" t="s">
        <v>82</v>
      </c>
      <c r="D58" s="13">
        <v>1</v>
      </c>
      <c r="G58" s="15">
        <v>4.2</v>
      </c>
      <c r="H58" s="13">
        <v>4.2</v>
      </c>
    </row>
    <row r="59" spans="1:8" x14ac:dyDescent="0.2">
      <c r="A59" s="9">
        <v>13</v>
      </c>
      <c r="B59" s="9" t="s">
        <v>69</v>
      </c>
      <c r="D59" s="13">
        <v>1</v>
      </c>
      <c r="G59" s="15">
        <v>4.2</v>
      </c>
      <c r="H59" s="13">
        <v>4.2</v>
      </c>
    </row>
    <row r="60" spans="1:8" x14ac:dyDescent="0.2">
      <c r="A60" s="9">
        <v>14</v>
      </c>
      <c r="B60" s="9" t="s">
        <v>70</v>
      </c>
      <c r="D60" s="13">
        <v>0.5</v>
      </c>
      <c r="G60" s="15">
        <v>4.2</v>
      </c>
      <c r="H60" s="13">
        <v>2.1</v>
      </c>
    </row>
    <row r="61" spans="1:8" x14ac:dyDescent="0.2">
      <c r="A61" s="9">
        <v>19</v>
      </c>
      <c r="B61" s="9" t="s">
        <v>83</v>
      </c>
      <c r="D61" s="13">
        <v>1</v>
      </c>
      <c r="G61" s="15">
        <v>8</v>
      </c>
      <c r="H61" s="13">
        <v>8</v>
      </c>
    </row>
    <row r="62" spans="1:8" x14ac:dyDescent="0.2">
      <c r="A62" s="9">
        <v>20</v>
      </c>
      <c r="B62" s="9" t="s">
        <v>84</v>
      </c>
      <c r="D62" s="13">
        <v>1</v>
      </c>
      <c r="G62" s="15">
        <v>4.2</v>
      </c>
      <c r="H62" s="13">
        <v>4.2</v>
      </c>
    </row>
    <row r="63" spans="1:8" x14ac:dyDescent="0.2">
      <c r="A63" s="9">
        <v>21</v>
      </c>
      <c r="B63" s="9" t="s">
        <v>85</v>
      </c>
      <c r="D63" s="13">
        <v>1</v>
      </c>
      <c r="G63" s="15">
        <v>4.2</v>
      </c>
      <c r="H63" s="13">
        <v>4.2</v>
      </c>
    </row>
    <row r="64" spans="1:8" x14ac:dyDescent="0.2">
      <c r="A64" s="9">
        <v>22</v>
      </c>
      <c r="B64" s="9" t="s">
        <v>77</v>
      </c>
      <c r="D64" s="13">
        <v>1</v>
      </c>
      <c r="G64" s="15">
        <v>4.2</v>
      </c>
      <c r="H64" s="13">
        <v>4.2</v>
      </c>
    </row>
    <row r="65" spans="1:9" x14ac:dyDescent="0.2">
      <c r="A65" s="9">
        <v>23</v>
      </c>
      <c r="B65" s="9" t="s">
        <v>86</v>
      </c>
      <c r="D65" s="13">
        <v>1</v>
      </c>
      <c r="G65" s="15">
        <v>4.2</v>
      </c>
      <c r="H65" s="13">
        <v>4.2</v>
      </c>
    </row>
    <row r="66" spans="1:9" x14ac:dyDescent="0.2">
      <c r="A66" s="9">
        <v>24</v>
      </c>
      <c r="B66" s="9" t="s">
        <v>87</v>
      </c>
      <c r="D66" s="13">
        <v>1</v>
      </c>
      <c r="E66" s="15"/>
      <c r="G66" s="9">
        <v>4.2</v>
      </c>
      <c r="H66" s="13">
        <v>4.2</v>
      </c>
    </row>
    <row r="67" spans="1:9" x14ac:dyDescent="0.2">
      <c r="A67" s="9">
        <v>25</v>
      </c>
      <c r="B67" s="9" t="s">
        <v>88</v>
      </c>
      <c r="D67" s="13">
        <v>1</v>
      </c>
      <c r="E67" s="15">
        <v>2</v>
      </c>
      <c r="H67" s="13">
        <v>2</v>
      </c>
    </row>
    <row r="68" spans="1:9" x14ac:dyDescent="0.2">
      <c r="A68" s="9">
        <v>26</v>
      </c>
      <c r="B68" s="9" t="s">
        <v>89</v>
      </c>
      <c r="D68" s="13">
        <v>1</v>
      </c>
      <c r="G68" s="15">
        <v>4.2</v>
      </c>
      <c r="H68" s="13">
        <v>4.2</v>
      </c>
    </row>
    <row r="69" spans="1:9" x14ac:dyDescent="0.2">
      <c r="A69" s="9">
        <v>27</v>
      </c>
      <c r="B69" s="9" t="s">
        <v>90</v>
      </c>
      <c r="D69" s="13">
        <v>1</v>
      </c>
      <c r="G69" s="15">
        <v>4.2</v>
      </c>
      <c r="H69" s="13">
        <v>4.2</v>
      </c>
    </row>
    <row r="70" spans="1:9" x14ac:dyDescent="0.2">
      <c r="A70" s="9">
        <v>28</v>
      </c>
      <c r="B70" s="9" t="s">
        <v>91</v>
      </c>
      <c r="D70" s="13">
        <v>1</v>
      </c>
      <c r="G70" s="15">
        <v>4.2</v>
      </c>
      <c r="H70" s="13">
        <v>4.2</v>
      </c>
    </row>
    <row r="71" spans="1:9" x14ac:dyDescent="0.2">
      <c r="A71" s="9">
        <v>29</v>
      </c>
      <c r="B71" s="9" t="s">
        <v>92</v>
      </c>
      <c r="D71" s="13">
        <v>1</v>
      </c>
      <c r="E71" s="15"/>
      <c r="G71" s="15">
        <v>4.2</v>
      </c>
      <c r="H71" s="13">
        <v>4.2</v>
      </c>
    </row>
    <row r="72" spans="1:9" x14ac:dyDescent="0.2">
      <c r="A72" s="9">
        <v>30</v>
      </c>
      <c r="B72" s="9" t="s">
        <v>93</v>
      </c>
      <c r="D72" s="13">
        <v>1</v>
      </c>
      <c r="G72" s="15">
        <v>4.2</v>
      </c>
      <c r="H72" s="13">
        <v>4.2</v>
      </c>
    </row>
    <row r="74" spans="1:9" x14ac:dyDescent="0.2">
      <c r="G74" s="16" t="s">
        <v>44</v>
      </c>
      <c r="H74" s="13">
        <f>SUM(H46:H73)</f>
        <v>100.30000000000004</v>
      </c>
    </row>
    <row r="75" spans="1:9" x14ac:dyDescent="0.2">
      <c r="H75" s="13"/>
    </row>
    <row r="76" spans="1:9" ht="78.75" customHeight="1" x14ac:dyDescent="0.2">
      <c r="A76" s="12">
        <v>3</v>
      </c>
      <c r="B76" s="12" t="s">
        <v>18</v>
      </c>
      <c r="C76" s="12" t="s">
        <v>5</v>
      </c>
      <c r="D76" s="18" t="s">
        <v>49</v>
      </c>
      <c r="E76" s="18"/>
      <c r="F76" s="18"/>
      <c r="G76" s="18"/>
      <c r="H76" s="18"/>
      <c r="I76" s="18"/>
    </row>
    <row r="77" spans="1:9" x14ac:dyDescent="0.2">
      <c r="A77" s="9" t="s">
        <v>30</v>
      </c>
      <c r="B77" s="9" t="s">
        <v>31</v>
      </c>
      <c r="C77" s="9" t="s">
        <v>32</v>
      </c>
      <c r="D77" s="9" t="s">
        <v>33</v>
      </c>
      <c r="E77" s="9" t="s">
        <v>34</v>
      </c>
      <c r="F77" s="9" t="s">
        <v>35</v>
      </c>
      <c r="G77" s="9" t="s">
        <v>36</v>
      </c>
      <c r="H77" s="9" t="s">
        <v>10</v>
      </c>
      <c r="I77" s="9" t="s">
        <v>37</v>
      </c>
    </row>
    <row r="78" spans="1:9" x14ac:dyDescent="0.2">
      <c r="C78" s="9" t="s">
        <v>39</v>
      </c>
      <c r="D78" s="13" t="s">
        <v>40</v>
      </c>
      <c r="E78" s="9" t="s">
        <v>41</v>
      </c>
      <c r="F78" s="9" t="s">
        <v>42</v>
      </c>
      <c r="G78" s="9" t="s">
        <v>43</v>
      </c>
    </row>
    <row r="79" spans="1:9" x14ac:dyDescent="0.2">
      <c r="B79" s="14" t="s">
        <v>38</v>
      </c>
    </row>
    <row r="80" spans="1:9" x14ac:dyDescent="0.2">
      <c r="B80" s="11" t="s">
        <v>62</v>
      </c>
      <c r="D80" s="13"/>
      <c r="E80" s="15"/>
      <c r="F80" s="15"/>
      <c r="H80" s="13"/>
    </row>
    <row r="81" spans="1:9" x14ac:dyDescent="0.2">
      <c r="A81" s="9">
        <v>1</v>
      </c>
      <c r="B81" s="9" t="s">
        <v>80</v>
      </c>
      <c r="D81" s="13">
        <v>1</v>
      </c>
      <c r="E81" s="13">
        <v>0.7</v>
      </c>
      <c r="F81" s="13">
        <v>95</v>
      </c>
      <c r="G81" s="13"/>
      <c r="H81" s="13">
        <f t="shared" ref="H81" si="3">D81*E81*F81</f>
        <v>66.5</v>
      </c>
    </row>
    <row r="83" spans="1:9" x14ac:dyDescent="0.2">
      <c r="G83" s="16" t="s">
        <v>44</v>
      </c>
      <c r="H83" s="13">
        <f>SUM(H80:H82)</f>
        <v>66.5</v>
      </c>
    </row>
    <row r="84" spans="1:9" x14ac:dyDescent="0.2">
      <c r="H84" s="13"/>
    </row>
    <row r="85" spans="1:9" ht="88.5" customHeight="1" x14ac:dyDescent="0.2">
      <c r="A85" s="12">
        <v>4</v>
      </c>
      <c r="B85" s="12" t="s">
        <v>20</v>
      </c>
      <c r="C85" s="12" t="s">
        <v>16</v>
      </c>
      <c r="D85" s="18" t="s">
        <v>50</v>
      </c>
      <c r="E85" s="18"/>
      <c r="F85" s="18"/>
      <c r="G85" s="18"/>
      <c r="H85" s="18"/>
      <c r="I85" s="18"/>
    </row>
    <row r="86" spans="1:9" x14ac:dyDescent="0.2">
      <c r="A86" s="9" t="s">
        <v>30</v>
      </c>
      <c r="B86" s="9" t="s">
        <v>31</v>
      </c>
      <c r="C86" s="9" t="s">
        <v>32</v>
      </c>
      <c r="D86" s="9" t="s">
        <v>33</v>
      </c>
      <c r="E86" s="9" t="s">
        <v>34</v>
      </c>
      <c r="F86" s="9" t="s">
        <v>35</v>
      </c>
      <c r="G86" s="9" t="s">
        <v>36</v>
      </c>
      <c r="H86" s="9" t="s">
        <v>10</v>
      </c>
      <c r="I86" s="9" t="s">
        <v>37</v>
      </c>
    </row>
    <row r="87" spans="1:9" x14ac:dyDescent="0.2">
      <c r="C87" s="9" t="s">
        <v>39</v>
      </c>
      <c r="D87" s="13" t="s">
        <v>40</v>
      </c>
      <c r="E87" s="9" t="s">
        <v>42</v>
      </c>
      <c r="F87" s="9" t="s">
        <v>41</v>
      </c>
      <c r="G87" s="9" t="s">
        <v>43</v>
      </c>
      <c r="H87" s="13"/>
    </row>
    <row r="88" spans="1:9" x14ac:dyDescent="0.2">
      <c r="B88" s="14" t="s">
        <v>64</v>
      </c>
      <c r="D88" s="13"/>
      <c r="H88" s="13"/>
    </row>
    <row r="89" spans="1:9" x14ac:dyDescent="0.2">
      <c r="B89" s="11" t="s">
        <v>63</v>
      </c>
      <c r="H89" s="13"/>
    </row>
    <row r="90" spans="1:9" x14ac:dyDescent="0.2">
      <c r="A90" s="9">
        <v>1</v>
      </c>
      <c r="B90" s="9" t="s">
        <v>75</v>
      </c>
      <c r="D90" s="13">
        <v>0.5</v>
      </c>
      <c r="E90" s="15">
        <v>8.4</v>
      </c>
      <c r="H90" s="13">
        <f>D90*E90</f>
        <v>4.2</v>
      </c>
    </row>
    <row r="91" spans="1:9" x14ac:dyDescent="0.2">
      <c r="A91" s="9">
        <v>2</v>
      </c>
      <c r="B91" s="9" t="s">
        <v>76</v>
      </c>
      <c r="D91" s="13">
        <v>0.5</v>
      </c>
      <c r="E91" s="15">
        <v>8.4</v>
      </c>
      <c r="H91" s="13">
        <f>D91*E91</f>
        <v>4.2</v>
      </c>
    </row>
    <row r="93" spans="1:9" x14ac:dyDescent="0.2">
      <c r="G93" s="16" t="s">
        <v>44</v>
      </c>
      <c r="H93" s="13">
        <f>SUM(H90:H92)</f>
        <v>8.4</v>
      </c>
    </row>
    <row r="95" spans="1:9" x14ac:dyDescent="0.2">
      <c r="I95" s="9" t="s">
        <v>51</v>
      </c>
    </row>
  </sheetData>
  <mergeCells count="6">
    <mergeCell ref="D85:I85"/>
    <mergeCell ref="D9:I9"/>
    <mergeCell ref="D17:I17"/>
    <mergeCell ref="D33:I33"/>
    <mergeCell ref="D42:I42"/>
    <mergeCell ref="D76:I76"/>
  </mergeCells>
  <pageMargins left="0.70866141732283472" right="0.70866141732283472" top="1.1417322834645669" bottom="0.74803149606299213" header="0.51181102362204722" footer="0.31496062992125984"/>
  <pageSetup paperSize="9" scale="81" fitToHeight="0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2"/>
  <sheetViews>
    <sheetView tabSelected="1" workbookViewId="0">
      <selection activeCell="D42" sqref="D42"/>
    </sheetView>
  </sheetViews>
  <sheetFormatPr baseColWidth="10" defaultColWidth="9.140625" defaultRowHeight="15" x14ac:dyDescent="0.25"/>
  <cols>
    <col min="1" max="1" width="4.140625" customWidth="1"/>
    <col min="2" max="2" width="10.85546875" customWidth="1"/>
    <col min="3" max="3" width="5.28515625" customWidth="1"/>
    <col min="4" max="4" width="73.28515625" customWidth="1"/>
    <col min="5" max="5" width="14.28515625" customWidth="1"/>
    <col min="6" max="6" width="10.85546875" customWidth="1"/>
    <col min="7" max="7" width="16.140625" bestFit="1" customWidth="1"/>
  </cols>
  <sheetData>
    <row r="2" spans="1:7" x14ac:dyDescent="0.25">
      <c r="A2" s="9" t="s">
        <v>60</v>
      </c>
    </row>
    <row r="4" spans="1:7" x14ac:dyDescent="0.25">
      <c r="A4" t="s">
        <v>78</v>
      </c>
    </row>
    <row r="6" spans="1:7" x14ac:dyDescent="0.25">
      <c r="A6" t="s">
        <v>0</v>
      </c>
      <c r="C6" t="s">
        <v>1</v>
      </c>
      <c r="D6" t="s">
        <v>94</v>
      </c>
      <c r="F6" s="19" t="s">
        <v>59</v>
      </c>
      <c r="G6" s="19"/>
    </row>
    <row r="7" spans="1:7" x14ac:dyDescent="0.25">
      <c r="A7" t="s">
        <v>56</v>
      </c>
      <c r="C7" t="s">
        <v>1</v>
      </c>
      <c r="D7" t="s">
        <v>3</v>
      </c>
      <c r="E7" s="5" t="s">
        <v>52</v>
      </c>
      <c r="F7" s="5" t="s">
        <v>53</v>
      </c>
      <c r="G7" s="5" t="s">
        <v>54</v>
      </c>
    </row>
    <row r="9" spans="1:7" ht="63" customHeight="1" x14ac:dyDescent="0.25">
      <c r="A9" s="3">
        <v>1</v>
      </c>
      <c r="B9" s="3" t="s">
        <v>4</v>
      </c>
      <c r="C9" s="3" t="s">
        <v>5</v>
      </c>
      <c r="D9" s="4" t="s">
        <v>6</v>
      </c>
      <c r="E9" s="2">
        <f>AMIDAMENTS!H15</f>
        <v>66.5</v>
      </c>
      <c r="F9" s="1">
        <v>20.7</v>
      </c>
      <c r="G9" s="1">
        <f>E9*F9</f>
        <v>1376.55</v>
      </c>
    </row>
    <row r="10" spans="1:7" ht="32.25" customHeight="1" x14ac:dyDescent="0.25">
      <c r="A10" s="3">
        <v>2</v>
      </c>
      <c r="B10" s="3" t="s">
        <v>7</v>
      </c>
      <c r="C10" s="3" t="s">
        <v>8</v>
      </c>
      <c r="D10" s="4" t="s">
        <v>9</v>
      </c>
      <c r="E10" s="2">
        <f>AMIDAMENTS!H28</f>
        <v>21</v>
      </c>
      <c r="F10" s="1">
        <v>28.75</v>
      </c>
      <c r="G10" s="1">
        <f t="shared" ref="G10:G20" si="0">E10*F10</f>
        <v>603.75</v>
      </c>
    </row>
    <row r="11" spans="1:7" x14ac:dyDescent="0.25">
      <c r="G11" s="1"/>
    </row>
    <row r="12" spans="1:7" x14ac:dyDescent="0.25">
      <c r="D12" s="5" t="s">
        <v>55</v>
      </c>
      <c r="G12" s="6">
        <f>SUM(G9:G11)</f>
        <v>1980.3</v>
      </c>
    </row>
    <row r="13" spans="1:7" x14ac:dyDescent="0.25">
      <c r="G13" s="1"/>
    </row>
    <row r="14" spans="1:7" x14ac:dyDescent="0.25">
      <c r="A14" t="s">
        <v>0</v>
      </c>
      <c r="C14" t="s">
        <v>1</v>
      </c>
      <c r="D14" t="s">
        <v>94</v>
      </c>
      <c r="G14" s="1"/>
    </row>
    <row r="15" spans="1:7" x14ac:dyDescent="0.25">
      <c r="A15" t="s">
        <v>57</v>
      </c>
      <c r="C15" t="s">
        <v>11</v>
      </c>
      <c r="D15" t="s">
        <v>12</v>
      </c>
      <c r="G15" s="1"/>
    </row>
    <row r="16" spans="1:7" x14ac:dyDescent="0.25">
      <c r="G16" s="1"/>
    </row>
    <row r="17" spans="1:7" ht="93" customHeight="1" x14ac:dyDescent="0.25">
      <c r="A17" s="3">
        <v>1</v>
      </c>
      <c r="B17" s="3" t="s">
        <v>13</v>
      </c>
      <c r="C17" s="3" t="s">
        <v>5</v>
      </c>
      <c r="D17" s="4" t="s">
        <v>14</v>
      </c>
      <c r="E17" s="2">
        <f>AMIDAMENTS!H40</f>
        <v>66.5</v>
      </c>
      <c r="F17" s="1">
        <v>270.25</v>
      </c>
      <c r="G17" s="1">
        <f t="shared" si="0"/>
        <v>17971.625</v>
      </c>
    </row>
    <row r="18" spans="1:7" ht="198.75" customHeight="1" x14ac:dyDescent="0.25">
      <c r="A18" s="3">
        <v>2</v>
      </c>
      <c r="B18" s="3" t="s">
        <v>15</v>
      </c>
      <c r="C18" s="3" t="s">
        <v>16</v>
      </c>
      <c r="D18" s="4" t="s">
        <v>17</v>
      </c>
      <c r="E18" s="2">
        <f>AMIDAMENTS!H74</f>
        <v>100.30000000000004</v>
      </c>
      <c r="F18" s="1">
        <v>287.5</v>
      </c>
      <c r="G18" s="1">
        <f t="shared" si="0"/>
        <v>28836.250000000011</v>
      </c>
    </row>
    <row r="19" spans="1:7" ht="48" customHeight="1" x14ac:dyDescent="0.25">
      <c r="A19" s="3">
        <v>3</v>
      </c>
      <c r="B19" s="3" t="s">
        <v>18</v>
      </c>
      <c r="C19" s="3" t="s">
        <v>5</v>
      </c>
      <c r="D19" s="4" t="s">
        <v>19</v>
      </c>
      <c r="E19" s="2">
        <f>AMIDAMENTS!H83</f>
        <v>66.5</v>
      </c>
      <c r="F19" s="1">
        <v>20.7</v>
      </c>
      <c r="G19" s="1">
        <f t="shared" si="0"/>
        <v>1376.55</v>
      </c>
    </row>
    <row r="20" spans="1:7" ht="137.25" customHeight="1" x14ac:dyDescent="0.25">
      <c r="A20" s="3">
        <v>4</v>
      </c>
      <c r="B20" s="3" t="s">
        <v>20</v>
      </c>
      <c r="C20" s="3" t="s">
        <v>16</v>
      </c>
      <c r="D20" s="4" t="s">
        <v>21</v>
      </c>
      <c r="E20" s="2">
        <f>AMIDAMENTS!H93</f>
        <v>8.4</v>
      </c>
      <c r="F20" s="1">
        <v>178.25</v>
      </c>
      <c r="G20" s="1">
        <f t="shared" si="0"/>
        <v>1497.3</v>
      </c>
    </row>
    <row r="22" spans="1:7" x14ac:dyDescent="0.25">
      <c r="D22" s="5" t="s">
        <v>58</v>
      </c>
      <c r="G22" s="6">
        <f>SUM(G17:G21)</f>
        <v>49681.72500000002</v>
      </c>
    </row>
    <row r="24" spans="1:7" x14ac:dyDescent="0.25">
      <c r="A24" t="s">
        <v>0</v>
      </c>
      <c r="C24" t="s">
        <v>1</v>
      </c>
      <c r="D24" t="s">
        <v>94</v>
      </c>
    </row>
    <row r="25" spans="1:7" x14ac:dyDescent="0.25">
      <c r="A25" t="s">
        <v>57</v>
      </c>
      <c r="C25" s="20" t="s">
        <v>102</v>
      </c>
      <c r="D25" t="s">
        <v>101</v>
      </c>
    </row>
    <row r="27" spans="1:7" x14ac:dyDescent="0.25">
      <c r="A27">
        <v>1</v>
      </c>
      <c r="B27" t="s">
        <v>95</v>
      </c>
      <c r="C27" t="s">
        <v>96</v>
      </c>
      <c r="D27" t="s">
        <v>97</v>
      </c>
      <c r="E27" s="2">
        <v>1</v>
      </c>
      <c r="F27" s="1">
        <v>1000</v>
      </c>
      <c r="G27" s="1">
        <f>E27*F27</f>
        <v>1000</v>
      </c>
    </row>
    <row r="28" spans="1:7" x14ac:dyDescent="0.25">
      <c r="A28">
        <v>2</v>
      </c>
      <c r="B28" t="s">
        <v>98</v>
      </c>
      <c r="C28" t="s">
        <v>96</v>
      </c>
      <c r="D28" t="s">
        <v>99</v>
      </c>
      <c r="E28" s="2">
        <v>1</v>
      </c>
      <c r="F28" s="1">
        <v>1000</v>
      </c>
      <c r="G28" s="1">
        <f>E28*F28</f>
        <v>1000</v>
      </c>
    </row>
    <row r="29" spans="1:7" x14ac:dyDescent="0.25">
      <c r="G29" s="1"/>
    </row>
    <row r="30" spans="1:7" x14ac:dyDescent="0.25">
      <c r="D30" s="5" t="s">
        <v>100</v>
      </c>
      <c r="G30" s="6">
        <f>SUM(G27:G29)</f>
        <v>2000</v>
      </c>
    </row>
    <row r="32" spans="1:7" ht="18.75" x14ac:dyDescent="0.3">
      <c r="D32" s="7" t="s">
        <v>79</v>
      </c>
      <c r="G32" s="8">
        <f>G12+G22+G30</f>
        <v>53662.025000000023</v>
      </c>
    </row>
  </sheetData>
  <mergeCells count="1">
    <mergeCell ref="F6:G6"/>
  </mergeCells>
  <pageMargins left="0.74803149606299213" right="0.74803149606299213" top="0.94488188976377963" bottom="0.51181102362204722" header="0.51181102362204722" footer="0.74803149606299213"/>
  <pageSetup paperSize="9" scale="64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AMIDAMENTS</vt:lpstr>
      <vt:lpstr>PRESSUPOST PROJ.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Latorre Redondo, Sergio</dc:creator>
  <cp:lastModifiedBy>Latorre Redondo, Sergio</cp:lastModifiedBy>
  <cp:lastPrinted>2023-04-28T06:02:20Z</cp:lastPrinted>
  <dcterms:created xsi:type="dcterms:W3CDTF">2021-01-12T10:46:44Z</dcterms:created>
  <dcterms:modified xsi:type="dcterms:W3CDTF">2025-09-15T08:56:51Z</dcterms:modified>
</cp:coreProperties>
</file>