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aisg\som\Manteniment\17-Projectes Unitat de Manteniment\125-2025-Palau de les Heures-Substitució bomba de calor\Projecte\Pressupost\"/>
    </mc:Choice>
  </mc:AlternateContent>
  <xr:revisionPtr revIDLastSave="0" documentId="8_{EF7B0F56-C994-4EBA-88D9-AE0D743DFD40}" xr6:coauthVersionLast="36" xr6:coauthVersionMax="36" xr10:uidLastSave="{00000000-0000-0000-0000-000000000000}"/>
  <bookViews>
    <workbookView xWindow="0" yWindow="0" windowWidth="19200" windowHeight="13725" xr2:uid="{1152EF2F-5C6F-40E4-AADE-198DE166E7C2}"/>
  </bookViews>
  <sheets>
    <sheet name="Full1" sheetId="1" r:id="rId1"/>
  </sheet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1" l="1"/>
  <c r="G53" i="1"/>
  <c r="G51" i="1"/>
  <c r="G49" i="1"/>
  <c r="G47" i="1"/>
  <c r="F55" i="1" s="1"/>
  <c r="E37" i="1"/>
  <c r="G42" i="1"/>
  <c r="G40" i="1"/>
  <c r="G38" i="1"/>
  <c r="F44" i="1" s="1"/>
  <c r="E26" i="1"/>
  <c r="G33" i="1"/>
  <c r="G31" i="1"/>
  <c r="G29" i="1"/>
  <c r="G27" i="1"/>
  <c r="F35" i="1" s="1"/>
  <c r="E11" i="1"/>
  <c r="G22" i="1"/>
  <c r="G20" i="1"/>
  <c r="G18" i="1"/>
  <c r="G16" i="1"/>
  <c r="G14" i="1"/>
  <c r="G12" i="1"/>
  <c r="F24" i="1" s="1"/>
  <c r="E4" i="1"/>
  <c r="G7" i="1"/>
  <c r="G5" i="1"/>
  <c r="F9" i="1" s="1"/>
  <c r="G9" i="1" l="1"/>
  <c r="G4" i="1" s="1"/>
  <c r="F4" i="1"/>
  <c r="F26" i="1"/>
  <c r="G35" i="1"/>
  <c r="G26" i="1" s="1"/>
  <c r="F11" i="1"/>
  <c r="G24" i="1"/>
  <c r="G11" i="1" s="1"/>
  <c r="F37" i="1"/>
  <c r="G44" i="1"/>
  <c r="G37" i="1" s="1"/>
  <c r="G55" i="1"/>
  <c r="G46" i="1" s="1"/>
  <c r="F46" i="1"/>
  <c r="F57" i="1" l="1"/>
  <c r="G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 Albet</author>
  </authors>
  <commentList>
    <comment ref="A3" authorId="0" shapeId="0" xr:uid="{6360C5C7-CD05-4B80-A32A-0CF5593FAB7D}">
      <text>
        <r>
          <rPr>
            <b/>
            <sz val="9"/>
            <color indexed="81"/>
            <rFont val="Tahoma"/>
            <family val="2"/>
          </rPr>
          <t>Codi únic que n'identifica el concepte. Veure colors en "Entorn de treball: Aparença"</t>
        </r>
      </text>
    </comment>
    <comment ref="B3" authorId="0" shapeId="0" xr:uid="{2F0D71E7-34D8-401F-8B08-3E3BBC184526}">
      <text>
        <r>
          <rPr>
            <b/>
            <sz val="9"/>
            <color indexed="81"/>
            <rFont val="Tahoma"/>
            <family val="2"/>
          </rPr>
          <t>Naturalesa del concepte (veure menú contextual)</t>
        </r>
      </text>
    </comment>
    <comment ref="C3" authorId="0" shapeId="0" xr:uid="{37FE5D39-BE99-47C1-B3C5-5D183DA02073}">
      <text>
        <r>
          <rPr>
            <b/>
            <sz val="9"/>
            <color indexed="81"/>
            <rFont val="Tahoma"/>
            <family val="2"/>
          </rPr>
          <t>Unitat de mesura a què fa referència el preu unitari. Les unitats de temps afecten els càlculs de durades i recursos</t>
        </r>
      </text>
    </comment>
    <comment ref="D3" authorId="0" shapeId="0" xr:uid="{625E939E-04BC-4709-ABD6-7D2CB2748C4C}">
      <text>
        <r>
          <rPr>
            <b/>
            <sz val="9"/>
            <color indexed="81"/>
            <rFont val="Tahoma"/>
            <family val="2"/>
          </rPr>
          <t>Text breu que facilita la visualització, la cerca i la impressió del concepte en lloc del text</t>
        </r>
      </text>
    </comment>
    <comment ref="E3" authorId="0" shapeId="0" xr:uid="{EC8B2DA2-6290-40FC-8337-11744201A862}">
      <text>
        <r>
          <rPr>
            <b/>
            <sz val="9"/>
            <color indexed="81"/>
            <rFont val="Tahoma"/>
            <family val="2"/>
          </rPr>
          <t>Rendiment o quantitat pressupostada</t>
        </r>
      </text>
    </comment>
    <comment ref="F3" authorId="0" shapeId="0" xr:uid="{330E28DC-5AD5-4F30-BFD5-3B57614DD1BA}">
      <text>
        <r>
          <rPr>
            <b/>
            <sz val="9"/>
            <color indexed="81"/>
            <rFont val="Tahoma"/>
            <family val="2"/>
          </rPr>
          <t>Preu unitari al pressupost</t>
        </r>
      </text>
    </comment>
    <comment ref="G3" authorId="0" shapeId="0" xr:uid="{CF71982B-289A-406E-A7AE-0186C9E9D0B1}">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<sst xmlns="http://schemas.openxmlformats.org/spreadsheetml/2006/main" count="130" uniqueCount="90">
  <si>
    <t>Substitució bomba de calor Palau de Les Heures Campus Mundet</t>
  </si>
  <si>
    <t>Pressupost</t>
  </si>
  <si>
    <t>Código</t>
  </si>
  <si>
    <t>Nat</t>
  </si>
  <si>
    <t>Ud</t>
  </si>
  <si>
    <t>Resumen</t>
  </si>
  <si>
    <t>CanPres</t>
  </si>
  <si>
    <t>Pres</t>
  </si>
  <si>
    <t>ImpPres</t>
  </si>
  <si>
    <t>1</t>
  </si>
  <si>
    <t>Capítol</t>
  </si>
  <si>
    <t/>
  </si>
  <si>
    <t>DESMUNTATGES</t>
  </si>
  <si>
    <t>1.1</t>
  </si>
  <si>
    <t>Partida</t>
  </si>
  <si>
    <t>u</t>
  </si>
  <si>
    <t>Desmuntatges de les canonades i accessoris de la instal·lació actual</t>
  </si>
  <si>
    <t>Desmuntatge de les canonades i accessoris(dipòsit inèrcia, vas expansió, etc) dels actuals circuits a substituir. Retirada i transport fins abocador autoritzat, s'inclou mitjans auxiliars necessaris i taxes.</t>
  </si>
  <si>
    <t>1.2</t>
  </si>
  <si>
    <t>Retirada d'instal·lacions elèctriques fora de servei</t>
  </si>
  <si>
    <t>Retirada d'instal·lacions elèctriques fora de servei, cablejat, safates, etc.. i transport a gestor de residus autoritzat.</t>
  </si>
  <si>
    <t>Total 1</t>
  </si>
  <si>
    <t>2</t>
  </si>
  <si>
    <t>INSTAL·LACIÓ DE CLIMATITZACIÓ</t>
  </si>
  <si>
    <t>2.1</t>
  </si>
  <si>
    <t>Buidat, ompliment i posada en marxa de la instal·lació</t>
  </si>
  <si>
    <t>Buidat previ a l'obra de la instal·lació de climatització i posterior ompliment després de finalitzar l'obra per fer la posta en marxa de la nova instal·lació. La posta en marxa es farà amb servei tècnic oficial de la unitat de producció tèrmica, del sistema de regulació i de qualsevol altre element de la instal·lació per tal de garantir el seu correcte funcionament.</t>
  </si>
  <si>
    <t>2.2</t>
  </si>
  <si>
    <t>Subministrament i instal·lació de bomba de calor Carrier 30RQP 370R o equivalent</t>
  </si>
  <si>
    <t>Subministrament i instal·lació de bomba de calor aire-agua de potencia frigorífica 331kW i calorífica 369kW de la marca Carrier model 30RQP 370R o equivalent.
S'inclou:
-Compressors tipus Scroll amb refrigerant R32
-Targeta de comunicació Bacnet IP 
-Molt baix nivell sonor
-Reixes i panels de tancament
-Resistències elèctriques anticongelació de la bateria
-Kit de connexió soldada a l'evaporador
-BluEdge Digital
-Protecció anticorrosió, bateria Cu-Al
-Protecció anticongelant del intercanviador d'aigua
També inclou, els amortidors, interruptor de flux, dispositiu d'amidament de paràmetres energètics i qualsevol impost relacionat a la utilització de gasos florats d'efecte hivernacle.</t>
  </si>
  <si>
    <t>2.4</t>
  </si>
  <si>
    <t>m</t>
  </si>
  <si>
    <t>Tub acer negre s/sold.(S),4",sèrie M s/UNE-EN 10255,soldat,dific.mitjà,col.superf.</t>
  </si>
  <si>
    <t>Subministrament i instal·lació de tub d'acer negre sense soldadura, fabricat amb acer S195 T, de 4" de mida de rosca (diàmetre exterior especificat=114,3 mm i DN=100 mm), sèrie M segons UNE-EN 10255, soldat, amb grau de dificultat mitjà i col·locat superficialment. Les canonades aniran pintades amb dues mans d'antioxidant tipus minio o similar i aïllats amb escuma elastomèrica d'espessor i recobriment d'alumini segons la IT 1.2.4.2.1 del RITE 2007 amb barrera de vapor</t>
  </si>
  <si>
    <t>2.7</t>
  </si>
  <si>
    <t>Accessoris instal·lacio de climatització</t>
  </si>
  <si>
    <t>Subministrament i instal·lació d'elements de mesura, control i regulació de la nova instal·lació sobre canonades de climatització segons plànols adjunts, incloent el seu aïllament amb coquilla d'escuma elastomèrica amb barrera de vapor d'espessor segons la IT1.2.4.2.1 del RITE 2007 i recobriment d'alumini. Inclou 4 purgadors d'aire automàtics spirotop, 2 termòmetres lineals verticals amb escala 0-50ºC, 3 manòmetres d'esfera en bany de glicerina amb escala 0-6 kg/cm2 amb vàlvula d'esfera de 3/4', 2 claus de papallona de 4'', 1 interruptor de flux per a líquids amb llengüeta d'acer inoxidable i sortida digital, 2 filtres en Y amb tapa per neteja, 2 vàlvules antiretorn de 4'', 1 vàlvula reguladora de cabal tipus TA de 4'', comptador d'energia 2 esmorteïdors de sorolls i vibracions per a canonades de 4'', 2 vàlvules de seguretat, 1 vàlvules per emplenat i 2 vàlvules de buidat conduïdes a desguàs.</t>
  </si>
  <si>
    <t>02.5</t>
  </si>
  <si>
    <t>Subministrament i instal·lació dipòsit inèrcia 2000l i vas expansió 400l</t>
  </si>
  <si>
    <t>Subministrament i instal·lació de dipòsit inèrcia per exterior de 2000L vertical 6bars PN10, s'inclou brides de 4", bypass, vas expansió 400l i tots els elements de tall, control i mesura.</t>
  </si>
  <si>
    <t>1.12</t>
  </si>
  <si>
    <t>ut</t>
  </si>
  <si>
    <t>Subministrament i instal·lació de bomba de recirculació de secundari Sedical o similar</t>
  </si>
  <si>
    <t>Subministrament i instal·lació de bomba de recirculació de secundari Sedical  SIP 80/165.1-4,0/KMD o similar de rotor sec inline i execució simple per a instal·lacions de calefacció, climatització i usos industrials amb variador de freqüència i sondes de pressió incorporades.
Fabricació en cos i impulsor de ferro colat GG20, eix AISI 329, tancament mecànic de carbó/silici i juntes EPDM. Motor elèctric de 4,0 KW classe IE3 a 2900 rpm, alimentació trifàsica 3x230/400 Vca 50Hz. Protecció IP55 aïllament classe F. Connexió embridada DN 80 ISO 7005. Índex eficiència s/ErP MEI &gt;0,4. Pressió màxima de feina 10 bar. Temperatura de treball mínima -15 ºC, màxima +120 ºC.
Variador de freqüència per a motor de 4,0 kW. Alimentació 3x380-460 V AC (+/- 15%). Freqüència alimentació 50/60 Hz (+/- 2%). Temperatura d´ambient de treball -10/40 ºC. Protecció IP 66. Filtre de categoria C2 (EN 61800-3) Classe A (EN55011).
Protecció de sobretensió o baixa tensió, pics de corrent o manca de càrrega, funcionament en sec i sobretemperatura. Incorpora dues sortides digitals de funcionament i alarma, 4 entrades analògiques (2 0/10 V i 2 4-20 mA), 4 entrades digitals configurables per arrencar o aturar el motor. Comunicació ModBus RTU i Bluetooth SMART 4.0 per a comunicació amb App.
Totalment connectada i funcionant.</t>
  </si>
  <si>
    <t>Total 2</t>
  </si>
  <si>
    <t>3</t>
  </si>
  <si>
    <t>INSTAL·LACIÓ ELÈCTRICA</t>
  </si>
  <si>
    <t>3.1</t>
  </si>
  <si>
    <t>Adequació de quadre de climatització existent a coberta</t>
  </si>
  <si>
    <t>Adequació de quadre de climatització existent a la coberta consistent en la retirada de tot els elements elèctrics que quedin fora de servei, cablejat, interruptors, bornes,canals, control etc. i reforma interior del mateix, incloent la substitució de l'interruptor de protecció existent, de la bomba de calor a retirar, per un interruptor automàtic magnetotèrmic de caixa emmotllada, de 250 A d'intensitat màxima (regulable), amb 3 pols i 3 relés, bloc de relés magnetotèrmic estàndard integrat, de 30 kA de poder de tall segons UNE-EN 60947-2. També es substituirà el relé diferencial per un relé diferencial amb toroidal separat, sensibilitat de 0,03 A a 30 A (9 llindars commutables), dispar instantani o temporitzat de 0 s a 4,5 s (9 llindars commutables), alimentació a 220-240 V a.c., amb connexions per a l'alimentació elèctrica, la bobina de dispar i el toroidal, amb vigilància automàtica de l'enllaç amb el toroide, de l'alimentació elèctrica i de l'electrònica interna, per a muntar en carril DIN normalitzat.</t>
  </si>
  <si>
    <t>3.2</t>
  </si>
  <si>
    <t>Cable amb conductor de coure de tensió assignada0,6/1 kV, de designació RZ1-K (AS)), 1x70mm2</t>
  </si>
  <si>
    <t>Subministrament i instal·lació de cable amb conductor de coure de tensió assignada0,6/1 kV, de designació RZ1-K (AS), construcció segons norma UNE 21123-4, unipolar, de secció 1x70 mm2, amb coberta del cable de poliolefines, classe de reacció al foc Cca-s1b, d1, a1 segons la norma UNE-EN 50575 amb baixa emissió fums, col·locat en canal o safata. S'inclou en aquesta partida els terminals i petit material perquè el cable quedi totalment connectat en ambdós extrems.</t>
  </si>
  <si>
    <t>PG33-E43H</t>
  </si>
  <si>
    <t>Cable 0,6/1 kV RZ1-K (AS+), 1x150mm2,col.canal/safata</t>
  </si>
  <si>
    <t>Cable amb conductor de coure de tensió assignada0,6/1 kV, de designació RZ1-K (AS+), construcció segons norma UNE 211025, unipolar, de secció 1x150 mm2, amb coberta del cable de poliolefines, classe de reacció al foc Cca-s1b, d1, a1 segons la norma UNE-EN 50575 amb baixa emissió fums, col·locat en canal o safata</t>
  </si>
  <si>
    <t>3.7</t>
  </si>
  <si>
    <t>Canal planxa acer llisa,100x200mm,munt.superf.</t>
  </si>
  <si>
    <t>Canal metàl·lica de planxa d'acer llisa, de 100x200 mm, muntada superficialment, inclou cable de coure de terra.</t>
  </si>
  <si>
    <t>Total 3</t>
  </si>
  <si>
    <t>4</t>
  </si>
  <si>
    <t>TREBALLS ESTRUCTURA METÀL·LICA</t>
  </si>
  <si>
    <t>4.1.3</t>
  </si>
  <si>
    <t>Acer S275JR segons UNE-EN 10025-2, per pletines formats per peça simple, en perfils laminats en calent</t>
  </si>
  <si>
    <t>Acer S275JR segons UNE-EN 10025-2, per pletines de suport de màquina formats per peça simple amb cartela , en perfils laminats en calent sèrie L, LD, T, rodó, quadrat, rectangular i planxa, treballat a taller i amb una capa d'imprimació antioxidant, col·locat a l'obra amb soldadura</t>
  </si>
  <si>
    <t>4.3.4</t>
  </si>
  <si>
    <t>m2</t>
  </si>
  <si>
    <t>Pintat d'estructures d'acer amb sistemes de protecció amb grau de durabilitat H, per a classe d'exposició C4</t>
  </si>
  <si>
    <t>Pintat d'estructures d'acer amb sistemes de protecció amb grau de durabilitat H, per a classe d'exposició C4, segons UNE-EN ISO 12944-1, format per 3 capes, capa d'imprimació de 120 µm, capa intermèdia de 80 µm, i capa d'acabat de 80 µm, amb un gruix total de protecció de 280 µm, aplicat de forma manual</t>
  </si>
  <si>
    <t>E9S11420</t>
  </si>
  <si>
    <t>Entram.acer galv. pas malla=30x30mm,platines 30x2mm peces 1000x500mm,col.</t>
  </si>
  <si>
    <t>Entramat d'acer galvanitzat, de 30x30 mm de pas de malla, amb platines de 30x2 mm i suports pel pas de personal de manteniment sobre canonades de clima, segons plànol de projecte.</t>
  </si>
  <si>
    <t>Total 4</t>
  </si>
  <si>
    <t>5</t>
  </si>
  <si>
    <t>VARIS</t>
  </si>
  <si>
    <t>5.1</t>
  </si>
  <si>
    <t>Ajudes de paleteria</t>
  </si>
  <si>
    <t>Ajudes de paleteria necessàries per executar l'obra com l'obertura i tancament de passos en parets.</t>
  </si>
  <si>
    <t>5.3</t>
  </si>
  <si>
    <t>p.a.</t>
  </si>
  <si>
    <t>Mitjans de seguretat i salut</t>
  </si>
  <si>
    <t>Partida alçada destinada al pressupost dels elements necessaris per dur a terme el Pla de Seguretat i Salut durant el decurs de l'obra. Inclou els elements de protecció individual, col.lectiva, extinció d'incendis, protecció d'instal.lacions elèctriques, instal.lacions d'higiene i benestar, medicina preventiva i primers auxilis i formació. Partida a justificar detalladament sobre pressupost de seguretat o pla de seguretat aprovat.</t>
  </si>
  <si>
    <t>5.4</t>
  </si>
  <si>
    <t>As-built</t>
  </si>
  <si>
    <t>Lliurament de documentació final d'obra, dos còpies, en format paper i informàtic amb la següent informació:
-Documentació dels materials utilitzats: característiques, assajos, certificats, llistats de proveïdors.
-Plànols detallats de la instal·lació.
-Certificat de posta en marxa i proves de la nova instal·lació.</t>
  </si>
  <si>
    <t>5.5</t>
  </si>
  <si>
    <t>Serveis de grua</t>
  </si>
  <si>
    <t>Partida pels lloguers dels serveis de grua, camió, personal i els permisos i tràmits necessaris per l'alçat de la nova bomba de calor i baixada i retirada de l'antiga i altres materials, inclou tota la mà d'obra i elements auxiliars necessaris per aquesta operació.</t>
  </si>
  <si>
    <t>Total 5</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</si>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</sst>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b/>
      <sz val="8"/>
      <color rgb="FF0000FF"/>
      <name val="Calibri"/>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2">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3" fontId="7"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49" fontId="9" fillId="2" borderId="0" xfId="0" applyNumberFormat="1" applyFont="1" applyFill="1" applyAlignment="1">
      <alignment vertical="top"/>
    </xf>
    <xf numFmtId="49" fontId="7" fillId="0" borderId="0" xfId="0" applyNumberFormat="1" applyFont="1" applyAlignment="1">
      <alignment vertical="top" wrapText="1"/>
    </xf>
    <xf numFmtId="0" fontId="4" fillId="0" borderId="0" xfId="0" applyFont="1" applyAlignment="1">
      <alignment vertical="top" wrapText="1"/>
    </xf>
    <xf numFmtId="49" fontId="5" fillId="2" borderId="0" xfId="0" applyNumberFormat="1" applyFont="1" applyFill="1" applyAlignment="1">
      <alignment vertical="top" wrapText="1"/>
    </xf>
    <xf numFmtId="49" fontId="5" fillId="0" borderId="0" xfId="0" applyNumberFormat="1" applyFont="1" applyAlignment="1">
      <alignment vertical="top" wrapText="1"/>
    </xf>
    <xf numFmtId="0" fontId="7"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1D57-F6D4-4127-BFBF-05F0E0CEDA4A}">
  <dimension ref="A1:G58"/>
  <sheetViews>
    <sheetView tabSelected="1" workbookViewId="0">
      <pane xSplit="4" ySplit="3" topLeftCell="E49" activePane="bottomRight" state="frozen"/>
      <selection pane="topRight" activeCell="E1" sqref="E1"/>
      <selection pane="bottomLeft" activeCell="A4" sqref="A4"/>
      <selection pane="bottomRight" activeCell="E4" sqref="E4"/>
    </sheetView>
  </sheetViews>
  <sheetFormatPr defaultRowHeight="15" x14ac:dyDescent="0.25"/>
  <cols>
    <col min="1" max="1" width="8.42578125" bestFit="1" customWidth="1"/>
    <col min="2" max="2" width="6" bestFit="1" customWidth="1"/>
    <col min="3" max="3" width="3.7109375" bestFit="1" customWidth="1"/>
    <col min="4" max="4" width="26" customWidth="1"/>
    <col min="5" max="5" width="7.85546875" bestFit="1" customWidth="1"/>
    <col min="6" max="7" width="8.7109375" bestFit="1"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18" t="s">
        <v>5</v>
      </c>
      <c r="E3" s="4" t="s">
        <v>6</v>
      </c>
      <c r="F3" s="4" t="s">
        <v>7</v>
      </c>
      <c r="G3" s="4" t="s">
        <v>8</v>
      </c>
    </row>
    <row r="4" spans="1:7" x14ac:dyDescent="0.25">
      <c r="A4" s="5" t="s">
        <v>9</v>
      </c>
      <c r="B4" s="5" t="s">
        <v>10</v>
      </c>
      <c r="C4" s="5" t="s">
        <v>11</v>
      </c>
      <c r="D4" s="19" t="s">
        <v>12</v>
      </c>
      <c r="E4" s="6">
        <f>E9</f>
        <v>1</v>
      </c>
      <c r="F4" s="7">
        <f>F9</f>
        <v>1589.07</v>
      </c>
      <c r="G4" s="7">
        <f>G9</f>
        <v>1589.07</v>
      </c>
    </row>
    <row r="5" spans="1:7" ht="22.5" x14ac:dyDescent="0.25">
      <c r="A5" s="8" t="s">
        <v>13</v>
      </c>
      <c r="B5" s="9" t="s">
        <v>14</v>
      </c>
      <c r="C5" s="9" t="s">
        <v>15</v>
      </c>
      <c r="D5" s="17" t="s">
        <v>16</v>
      </c>
      <c r="E5" s="10">
        <v>1</v>
      </c>
      <c r="F5" s="10">
        <v>736.35</v>
      </c>
      <c r="G5" s="11">
        <f>ROUND(E5*F5,2)</f>
        <v>736.35</v>
      </c>
    </row>
    <row r="6" spans="1:7" ht="67.5" x14ac:dyDescent="0.25">
      <c r="A6" s="12"/>
      <c r="B6" s="12"/>
      <c r="C6" s="12"/>
      <c r="D6" s="17" t="s">
        <v>17</v>
      </c>
      <c r="E6" s="12"/>
      <c r="F6" s="12"/>
      <c r="G6" s="12"/>
    </row>
    <row r="7" spans="1:7" ht="22.5" x14ac:dyDescent="0.25">
      <c r="A7" s="8" t="s">
        <v>18</v>
      </c>
      <c r="B7" s="9" t="s">
        <v>14</v>
      </c>
      <c r="C7" s="9" t="s">
        <v>15</v>
      </c>
      <c r="D7" s="17" t="s">
        <v>19</v>
      </c>
      <c r="E7" s="10">
        <v>1</v>
      </c>
      <c r="F7" s="10">
        <v>852.72</v>
      </c>
      <c r="G7" s="11">
        <f>ROUND(E7*F7,2)</f>
        <v>852.72</v>
      </c>
    </row>
    <row r="8" spans="1:7" ht="45" x14ac:dyDescent="0.25">
      <c r="A8" s="12"/>
      <c r="B8" s="12"/>
      <c r="C8" s="12"/>
      <c r="D8" s="17" t="s">
        <v>20</v>
      </c>
      <c r="E8" s="12"/>
      <c r="F8" s="12"/>
      <c r="G8" s="12"/>
    </row>
    <row r="9" spans="1:7" x14ac:dyDescent="0.25">
      <c r="A9" s="12"/>
      <c r="B9" s="12"/>
      <c r="C9" s="12"/>
      <c r="D9" s="20" t="s">
        <v>21</v>
      </c>
      <c r="E9" s="13">
        <v>1</v>
      </c>
      <c r="F9" s="14">
        <f>G5+G7</f>
        <v>1589.07</v>
      </c>
      <c r="G9" s="14">
        <f>ROUND(E9*F9,2)</f>
        <v>1589.07</v>
      </c>
    </row>
    <row r="10" spans="1:7" ht="0.95" customHeight="1" x14ac:dyDescent="0.25">
      <c r="A10" s="15"/>
      <c r="B10" s="15"/>
      <c r="C10" s="15"/>
      <c r="D10" s="21"/>
      <c r="E10" s="15"/>
      <c r="F10" s="15"/>
      <c r="G10" s="15"/>
    </row>
    <row r="11" spans="1:7" x14ac:dyDescent="0.25">
      <c r="A11" s="5" t="s">
        <v>22</v>
      </c>
      <c r="B11" s="16" t="s">
        <v>10</v>
      </c>
      <c r="C11" s="5" t="s">
        <v>11</v>
      </c>
      <c r="D11" s="19" t="s">
        <v>23</v>
      </c>
      <c r="E11" s="6">
        <f>E24</f>
        <v>1</v>
      </c>
      <c r="F11" s="7">
        <f>F24</f>
        <v>111427.48</v>
      </c>
      <c r="G11" s="7">
        <f>G24</f>
        <v>111427.48</v>
      </c>
    </row>
    <row r="12" spans="1:7" ht="22.5" x14ac:dyDescent="0.25">
      <c r="A12" s="8" t="s">
        <v>24</v>
      </c>
      <c r="B12" s="9" t="s">
        <v>14</v>
      </c>
      <c r="C12" s="9" t="s">
        <v>15</v>
      </c>
      <c r="D12" s="17" t="s">
        <v>25</v>
      </c>
      <c r="E12" s="10">
        <v>1</v>
      </c>
      <c r="F12" s="10">
        <v>465.48</v>
      </c>
      <c r="G12" s="11">
        <f>ROUND(E12*F12,2)</f>
        <v>465.48</v>
      </c>
    </row>
    <row r="13" spans="1:7" ht="135" x14ac:dyDescent="0.25">
      <c r="A13" s="12"/>
      <c r="B13" s="12"/>
      <c r="C13" s="12"/>
      <c r="D13" s="17" t="s">
        <v>26</v>
      </c>
      <c r="E13" s="12"/>
      <c r="F13" s="12"/>
      <c r="G13" s="12"/>
    </row>
    <row r="14" spans="1:7" ht="33.75" x14ac:dyDescent="0.25">
      <c r="A14" s="8" t="s">
        <v>27</v>
      </c>
      <c r="B14" s="9" t="s">
        <v>14</v>
      </c>
      <c r="C14" s="9" t="s">
        <v>15</v>
      </c>
      <c r="D14" s="17" t="s">
        <v>28</v>
      </c>
      <c r="E14" s="10">
        <v>1</v>
      </c>
      <c r="F14" s="10">
        <v>80812.820000000007</v>
      </c>
      <c r="G14" s="11">
        <f>ROUND(E14*F14,2)</f>
        <v>80812.820000000007</v>
      </c>
    </row>
    <row r="15" spans="1:7" ht="292.5" x14ac:dyDescent="0.25">
      <c r="A15" s="12"/>
      <c r="B15" s="12"/>
      <c r="C15" s="12"/>
      <c r="D15" s="17" t="s">
        <v>29</v>
      </c>
      <c r="E15" s="12"/>
      <c r="F15" s="12"/>
      <c r="G15" s="12"/>
    </row>
    <row r="16" spans="1:7" ht="33.75" x14ac:dyDescent="0.25">
      <c r="A16" s="8" t="s">
        <v>30</v>
      </c>
      <c r="B16" s="9" t="s">
        <v>14</v>
      </c>
      <c r="C16" s="9" t="s">
        <v>31</v>
      </c>
      <c r="D16" s="17" t="s">
        <v>32</v>
      </c>
      <c r="E16" s="10">
        <v>20</v>
      </c>
      <c r="F16" s="10">
        <v>270.07</v>
      </c>
      <c r="G16" s="11">
        <f>ROUND(E16*F16,2)</f>
        <v>5401.4</v>
      </c>
    </row>
    <row r="17" spans="1:7" ht="168.75" x14ac:dyDescent="0.25">
      <c r="A17" s="12"/>
      <c r="B17" s="12"/>
      <c r="C17" s="12"/>
      <c r="D17" s="17" t="s">
        <v>33</v>
      </c>
      <c r="E17" s="12"/>
      <c r="F17" s="12"/>
      <c r="G17" s="12"/>
    </row>
    <row r="18" spans="1:7" ht="22.5" x14ac:dyDescent="0.25">
      <c r="A18" s="8" t="s">
        <v>34</v>
      </c>
      <c r="B18" s="9" t="s">
        <v>14</v>
      </c>
      <c r="C18" s="9" t="s">
        <v>15</v>
      </c>
      <c r="D18" s="17" t="s">
        <v>35</v>
      </c>
      <c r="E18" s="10">
        <v>1</v>
      </c>
      <c r="F18" s="10">
        <v>6088.54</v>
      </c>
      <c r="G18" s="11">
        <f>ROUND(E18*F18,2)</f>
        <v>6088.54</v>
      </c>
    </row>
    <row r="19" spans="1:7" ht="315" x14ac:dyDescent="0.25">
      <c r="A19" s="12"/>
      <c r="B19" s="12"/>
      <c r="C19" s="12"/>
      <c r="D19" s="17" t="s">
        <v>36</v>
      </c>
      <c r="E19" s="12"/>
      <c r="F19" s="12"/>
      <c r="G19" s="12"/>
    </row>
    <row r="20" spans="1:7" ht="33.75" x14ac:dyDescent="0.25">
      <c r="A20" s="8" t="s">
        <v>37</v>
      </c>
      <c r="B20" s="9" t="s">
        <v>14</v>
      </c>
      <c r="C20" s="9" t="s">
        <v>15</v>
      </c>
      <c r="D20" s="17" t="s">
        <v>38</v>
      </c>
      <c r="E20" s="10">
        <v>1</v>
      </c>
      <c r="F20" s="10">
        <v>5821.48</v>
      </c>
      <c r="G20" s="11">
        <f>ROUND(E20*F20,2)</f>
        <v>5821.48</v>
      </c>
    </row>
    <row r="21" spans="1:7" ht="67.5" x14ac:dyDescent="0.25">
      <c r="A21" s="12"/>
      <c r="B21" s="12"/>
      <c r="C21" s="12"/>
      <c r="D21" s="17" t="s">
        <v>39</v>
      </c>
      <c r="E21" s="12"/>
      <c r="F21" s="12"/>
      <c r="G21" s="12"/>
    </row>
    <row r="22" spans="1:7" ht="33.75" x14ac:dyDescent="0.25">
      <c r="A22" s="8" t="s">
        <v>40</v>
      </c>
      <c r="B22" s="9" t="s">
        <v>14</v>
      </c>
      <c r="C22" s="9" t="s">
        <v>41</v>
      </c>
      <c r="D22" s="17" t="s">
        <v>42</v>
      </c>
      <c r="E22" s="10">
        <v>2</v>
      </c>
      <c r="F22" s="10">
        <v>6418.88</v>
      </c>
      <c r="G22" s="11">
        <f>ROUND(E22*F22,2)</f>
        <v>12837.76</v>
      </c>
    </row>
    <row r="23" spans="1:7" ht="409.5" x14ac:dyDescent="0.25">
      <c r="A23" s="12"/>
      <c r="B23" s="12"/>
      <c r="C23" s="12"/>
      <c r="D23" s="17" t="s">
        <v>43</v>
      </c>
      <c r="E23" s="12"/>
      <c r="F23" s="12"/>
      <c r="G23" s="12"/>
    </row>
    <row r="24" spans="1:7" x14ac:dyDescent="0.25">
      <c r="A24" s="12"/>
      <c r="B24" s="12"/>
      <c r="C24" s="12"/>
      <c r="D24" s="20" t="s">
        <v>44</v>
      </c>
      <c r="E24" s="13">
        <v>1</v>
      </c>
      <c r="F24" s="14">
        <f>G12+G14+G16+G18+G20+G22</f>
        <v>111427.48</v>
      </c>
      <c r="G24" s="14">
        <f>ROUND(E24*F24,2)</f>
        <v>111427.48</v>
      </c>
    </row>
    <row r="25" spans="1:7" ht="0.95" customHeight="1" x14ac:dyDescent="0.25">
      <c r="A25" s="15"/>
      <c r="B25" s="15"/>
      <c r="C25" s="15"/>
      <c r="D25" s="21"/>
      <c r="E25" s="15"/>
      <c r="F25" s="15"/>
      <c r="G25" s="15"/>
    </row>
    <row r="26" spans="1:7" x14ac:dyDescent="0.25">
      <c r="A26" s="5" t="s">
        <v>45</v>
      </c>
      <c r="B26" s="5" t="s">
        <v>10</v>
      </c>
      <c r="C26" s="5" t="s">
        <v>11</v>
      </c>
      <c r="D26" s="19" t="s">
        <v>46</v>
      </c>
      <c r="E26" s="6">
        <f>E35</f>
        <v>1</v>
      </c>
      <c r="F26" s="7">
        <f>F35</f>
        <v>7071.84</v>
      </c>
      <c r="G26" s="7">
        <f>G35</f>
        <v>7071.84</v>
      </c>
    </row>
    <row r="27" spans="1:7" ht="22.5" x14ac:dyDescent="0.25">
      <c r="A27" s="8" t="s">
        <v>47</v>
      </c>
      <c r="B27" s="9" t="s">
        <v>14</v>
      </c>
      <c r="C27" s="9" t="s">
        <v>15</v>
      </c>
      <c r="D27" s="17" t="s">
        <v>48</v>
      </c>
      <c r="E27" s="10">
        <v>1</v>
      </c>
      <c r="F27" s="10">
        <v>2893.89</v>
      </c>
      <c r="G27" s="11">
        <f>ROUND(E27*F27,2)</f>
        <v>2893.89</v>
      </c>
    </row>
    <row r="28" spans="1:7" ht="337.5" x14ac:dyDescent="0.25">
      <c r="A28" s="12"/>
      <c r="B28" s="12"/>
      <c r="C28" s="12"/>
      <c r="D28" s="17" t="s">
        <v>49</v>
      </c>
      <c r="E28" s="12"/>
      <c r="F28" s="12"/>
      <c r="G28" s="12"/>
    </row>
    <row r="29" spans="1:7" ht="33.75" x14ac:dyDescent="0.25">
      <c r="A29" s="8" t="s">
        <v>50</v>
      </c>
      <c r="B29" s="9" t="s">
        <v>14</v>
      </c>
      <c r="C29" s="9" t="s">
        <v>31</v>
      </c>
      <c r="D29" s="17" t="s">
        <v>51</v>
      </c>
      <c r="E29" s="10">
        <v>20</v>
      </c>
      <c r="F29" s="10">
        <v>17.79</v>
      </c>
      <c r="G29" s="11">
        <f>ROUND(E29*F29,2)</f>
        <v>355.8</v>
      </c>
    </row>
    <row r="30" spans="1:7" ht="168.75" x14ac:dyDescent="0.25">
      <c r="A30" s="12"/>
      <c r="B30" s="12"/>
      <c r="C30" s="12"/>
      <c r="D30" s="17" t="s">
        <v>52</v>
      </c>
      <c r="E30" s="12"/>
      <c r="F30" s="12"/>
      <c r="G30" s="12"/>
    </row>
    <row r="31" spans="1:7" ht="22.5" x14ac:dyDescent="0.25">
      <c r="A31" s="8" t="s">
        <v>53</v>
      </c>
      <c r="B31" s="9" t="s">
        <v>14</v>
      </c>
      <c r="C31" s="9" t="s">
        <v>31</v>
      </c>
      <c r="D31" s="17" t="s">
        <v>54</v>
      </c>
      <c r="E31" s="10">
        <v>60</v>
      </c>
      <c r="F31" s="10">
        <v>44.82</v>
      </c>
      <c r="G31" s="11">
        <f>ROUND(E31*F31,2)</f>
        <v>2689.2</v>
      </c>
    </row>
    <row r="32" spans="1:7" ht="112.5" x14ac:dyDescent="0.25">
      <c r="A32" s="12"/>
      <c r="B32" s="12"/>
      <c r="C32" s="12"/>
      <c r="D32" s="17" t="s">
        <v>55</v>
      </c>
      <c r="E32" s="12"/>
      <c r="F32" s="12"/>
      <c r="G32" s="12"/>
    </row>
    <row r="33" spans="1:7" ht="22.5" x14ac:dyDescent="0.25">
      <c r="A33" s="8" t="s">
        <v>56</v>
      </c>
      <c r="B33" s="9" t="s">
        <v>14</v>
      </c>
      <c r="C33" s="9" t="s">
        <v>31</v>
      </c>
      <c r="D33" s="17" t="s">
        <v>57</v>
      </c>
      <c r="E33" s="10">
        <v>15</v>
      </c>
      <c r="F33" s="10">
        <v>75.53</v>
      </c>
      <c r="G33" s="11">
        <f>ROUND(E33*F33,2)</f>
        <v>1132.95</v>
      </c>
    </row>
    <row r="34" spans="1:7" ht="45" x14ac:dyDescent="0.25">
      <c r="A34" s="12"/>
      <c r="B34" s="12"/>
      <c r="C34" s="12"/>
      <c r="D34" s="17" t="s">
        <v>58</v>
      </c>
      <c r="E34" s="12"/>
      <c r="F34" s="12"/>
      <c r="G34" s="12"/>
    </row>
    <row r="35" spans="1:7" x14ac:dyDescent="0.25">
      <c r="A35" s="12"/>
      <c r="B35" s="12"/>
      <c r="C35" s="12"/>
      <c r="D35" s="20" t="s">
        <v>59</v>
      </c>
      <c r="E35" s="13">
        <v>1</v>
      </c>
      <c r="F35" s="14">
        <f>G27+G29+G31+G33</f>
        <v>7071.84</v>
      </c>
      <c r="G35" s="14">
        <f>ROUND(E35*F35,2)</f>
        <v>7071.84</v>
      </c>
    </row>
    <row r="36" spans="1:7" ht="0.95" customHeight="1" x14ac:dyDescent="0.25">
      <c r="A36" s="15"/>
      <c r="B36" s="15"/>
      <c r="C36" s="15"/>
      <c r="D36" s="21"/>
      <c r="E36" s="15"/>
      <c r="F36" s="15"/>
      <c r="G36" s="15"/>
    </row>
    <row r="37" spans="1:7" x14ac:dyDescent="0.25">
      <c r="A37" s="5" t="s">
        <v>60</v>
      </c>
      <c r="B37" s="5" t="s">
        <v>10</v>
      </c>
      <c r="C37" s="5" t="s">
        <v>11</v>
      </c>
      <c r="D37" s="19" t="s">
        <v>61</v>
      </c>
      <c r="E37" s="6">
        <f>E44</f>
        <v>1</v>
      </c>
      <c r="F37" s="7">
        <f>F44</f>
        <v>4086.63</v>
      </c>
      <c r="G37" s="7">
        <f>G44</f>
        <v>4086.63</v>
      </c>
    </row>
    <row r="38" spans="1:7" ht="33.75" x14ac:dyDescent="0.25">
      <c r="A38" s="8" t="s">
        <v>62</v>
      </c>
      <c r="B38" s="9" t="s">
        <v>14</v>
      </c>
      <c r="C38" s="9" t="s">
        <v>15</v>
      </c>
      <c r="D38" s="17" t="s">
        <v>63</v>
      </c>
      <c r="E38" s="10">
        <v>4</v>
      </c>
      <c r="F38" s="10">
        <v>295.02999999999997</v>
      </c>
      <c r="G38" s="11">
        <f>ROUND(E38*F38,2)</f>
        <v>1180.1199999999999</v>
      </c>
    </row>
    <row r="39" spans="1:7" ht="101.25" x14ac:dyDescent="0.25">
      <c r="A39" s="12"/>
      <c r="B39" s="12"/>
      <c r="C39" s="12"/>
      <c r="D39" s="17" t="s">
        <v>64</v>
      </c>
      <c r="E39" s="12"/>
      <c r="F39" s="12"/>
      <c r="G39" s="12"/>
    </row>
    <row r="40" spans="1:7" ht="45" x14ac:dyDescent="0.25">
      <c r="A40" s="8" t="s">
        <v>65</v>
      </c>
      <c r="B40" s="9" t="s">
        <v>14</v>
      </c>
      <c r="C40" s="9" t="s">
        <v>66</v>
      </c>
      <c r="D40" s="17" t="s">
        <v>67</v>
      </c>
      <c r="E40" s="10">
        <v>16.510000000000002</v>
      </c>
      <c r="F40" s="10">
        <v>24.81</v>
      </c>
      <c r="G40" s="11">
        <f>ROUND(E40*F40,2)</f>
        <v>409.61</v>
      </c>
    </row>
    <row r="41" spans="1:7" ht="112.5" x14ac:dyDescent="0.25">
      <c r="A41" s="12"/>
      <c r="B41" s="12"/>
      <c r="C41" s="12"/>
      <c r="D41" s="17" t="s">
        <v>68</v>
      </c>
      <c r="E41" s="12"/>
      <c r="F41" s="12"/>
      <c r="G41" s="12"/>
    </row>
    <row r="42" spans="1:7" ht="33.75" x14ac:dyDescent="0.25">
      <c r="A42" s="8" t="s">
        <v>69</v>
      </c>
      <c r="B42" s="9" t="s">
        <v>14</v>
      </c>
      <c r="C42" s="9" t="s">
        <v>66</v>
      </c>
      <c r="D42" s="17" t="s">
        <v>70</v>
      </c>
      <c r="E42" s="10">
        <v>5</v>
      </c>
      <c r="F42" s="10">
        <v>499.38</v>
      </c>
      <c r="G42" s="11">
        <f>ROUND(E42*F42,2)</f>
        <v>2496.9</v>
      </c>
    </row>
    <row r="43" spans="1:7" ht="67.5" x14ac:dyDescent="0.25">
      <c r="A43" s="12"/>
      <c r="B43" s="12"/>
      <c r="C43" s="12"/>
      <c r="D43" s="17" t="s">
        <v>71</v>
      </c>
      <c r="E43" s="12"/>
      <c r="F43" s="12"/>
      <c r="G43" s="12"/>
    </row>
    <row r="44" spans="1:7" x14ac:dyDescent="0.25">
      <c r="A44" s="12"/>
      <c r="B44" s="12"/>
      <c r="C44" s="12"/>
      <c r="D44" s="20" t="s">
        <v>72</v>
      </c>
      <c r="E44" s="13">
        <v>1</v>
      </c>
      <c r="F44" s="14">
        <f>G38+G40+G42</f>
        <v>4086.63</v>
      </c>
      <c r="G44" s="14">
        <f>ROUND(E44*F44,2)</f>
        <v>4086.63</v>
      </c>
    </row>
    <row r="45" spans="1:7" ht="0.95" customHeight="1" x14ac:dyDescent="0.25">
      <c r="A45" s="15"/>
      <c r="B45" s="15"/>
      <c r="C45" s="15"/>
      <c r="D45" s="21"/>
      <c r="E45" s="15"/>
      <c r="F45" s="15"/>
      <c r="G45" s="15"/>
    </row>
    <row r="46" spans="1:7" x14ac:dyDescent="0.25">
      <c r="A46" s="5" t="s">
        <v>73</v>
      </c>
      <c r="B46" s="5" t="s">
        <v>10</v>
      </c>
      <c r="C46" s="5" t="s">
        <v>11</v>
      </c>
      <c r="D46" s="19" t="s">
        <v>74</v>
      </c>
      <c r="E46" s="6">
        <f>E55</f>
        <v>1</v>
      </c>
      <c r="F46" s="7">
        <f>F55</f>
        <v>7744.07</v>
      </c>
      <c r="G46" s="7">
        <f>G55</f>
        <v>7744.07</v>
      </c>
    </row>
    <row r="47" spans="1:7" x14ac:dyDescent="0.25">
      <c r="A47" s="8" t="s">
        <v>75</v>
      </c>
      <c r="B47" s="9" t="s">
        <v>14</v>
      </c>
      <c r="C47" s="9" t="s">
        <v>15</v>
      </c>
      <c r="D47" s="17" t="s">
        <v>76</v>
      </c>
      <c r="E47" s="10">
        <v>1</v>
      </c>
      <c r="F47" s="10">
        <v>750</v>
      </c>
      <c r="G47" s="11">
        <f>ROUND(E47*F47,2)</f>
        <v>750</v>
      </c>
    </row>
    <row r="48" spans="1:7" ht="33.75" x14ac:dyDescent="0.25">
      <c r="A48" s="12"/>
      <c r="B48" s="12"/>
      <c r="C48" s="12"/>
      <c r="D48" s="17" t="s">
        <v>77</v>
      </c>
      <c r="E48" s="12"/>
      <c r="F48" s="12"/>
      <c r="G48" s="12"/>
    </row>
    <row r="49" spans="1:7" x14ac:dyDescent="0.25">
      <c r="A49" s="8" t="s">
        <v>78</v>
      </c>
      <c r="B49" s="9" t="s">
        <v>14</v>
      </c>
      <c r="C49" s="9" t="s">
        <v>79</v>
      </c>
      <c r="D49" s="17" t="s">
        <v>80</v>
      </c>
      <c r="E49" s="10">
        <v>1</v>
      </c>
      <c r="F49" s="10">
        <v>650</v>
      </c>
      <c r="G49" s="11">
        <f>ROUND(E49*F49,2)</f>
        <v>650</v>
      </c>
    </row>
    <row r="50" spans="1:7" ht="157.5" x14ac:dyDescent="0.25">
      <c r="A50" s="12"/>
      <c r="B50" s="12"/>
      <c r="C50" s="12"/>
      <c r="D50" s="17" t="s">
        <v>81</v>
      </c>
      <c r="E50" s="12"/>
      <c r="F50" s="12"/>
      <c r="G50" s="12"/>
    </row>
    <row r="51" spans="1:7" x14ac:dyDescent="0.25">
      <c r="A51" s="8" t="s">
        <v>82</v>
      </c>
      <c r="B51" s="9" t="s">
        <v>14</v>
      </c>
      <c r="C51" s="9" t="s">
        <v>79</v>
      </c>
      <c r="D51" s="17" t="s">
        <v>83</v>
      </c>
      <c r="E51" s="10">
        <v>1</v>
      </c>
      <c r="F51" s="10">
        <v>700</v>
      </c>
      <c r="G51" s="11">
        <f>ROUND(E51*F51,2)</f>
        <v>700</v>
      </c>
    </row>
    <row r="52" spans="1:7" ht="112.5" x14ac:dyDescent="0.25">
      <c r="A52" s="12"/>
      <c r="B52" s="12"/>
      <c r="C52" s="12"/>
      <c r="D52" s="17" t="s">
        <v>84</v>
      </c>
      <c r="E52" s="12"/>
      <c r="F52" s="12"/>
      <c r="G52" s="12"/>
    </row>
    <row r="53" spans="1:7" x14ac:dyDescent="0.25">
      <c r="A53" s="8" t="s">
        <v>85</v>
      </c>
      <c r="B53" s="9" t="s">
        <v>14</v>
      </c>
      <c r="C53" s="9" t="s">
        <v>15</v>
      </c>
      <c r="D53" s="17" t="s">
        <v>86</v>
      </c>
      <c r="E53" s="10">
        <v>1</v>
      </c>
      <c r="F53" s="10">
        <v>5644.07</v>
      </c>
      <c r="G53" s="11">
        <f>ROUND(E53*F53,2)</f>
        <v>5644.07</v>
      </c>
    </row>
    <row r="54" spans="1:7" ht="90" x14ac:dyDescent="0.25">
      <c r="A54" s="12"/>
      <c r="B54" s="12"/>
      <c r="C54" s="12"/>
      <c r="D54" s="17" t="s">
        <v>87</v>
      </c>
      <c r="E54" s="12"/>
      <c r="F54" s="12"/>
      <c r="G54" s="12"/>
    </row>
    <row r="55" spans="1:7" x14ac:dyDescent="0.25">
      <c r="A55" s="12"/>
      <c r="B55" s="12"/>
      <c r="C55" s="12"/>
      <c r="D55" s="20" t="s">
        <v>88</v>
      </c>
      <c r="E55" s="13">
        <v>1</v>
      </c>
      <c r="F55" s="14">
        <f>G47+G49+G51+G53</f>
        <v>7744.07</v>
      </c>
      <c r="G55" s="14">
        <f>ROUND(E55*F55,2)</f>
        <v>7744.07</v>
      </c>
    </row>
    <row r="56" spans="1:7" ht="0.95" customHeight="1" x14ac:dyDescent="0.25">
      <c r="A56" s="15"/>
      <c r="B56" s="15"/>
      <c r="C56" s="15"/>
      <c r="D56" s="21"/>
      <c r="E56" s="15"/>
      <c r="F56" s="15"/>
      <c r="G56" s="15"/>
    </row>
    <row r="57" spans="1:7" x14ac:dyDescent="0.25">
      <c r="A57" s="12"/>
      <c r="B57" s="12"/>
      <c r="C57" s="12"/>
      <c r="D57" s="20" t="s">
        <v>89</v>
      </c>
      <c r="E57" s="13">
        <v>1</v>
      </c>
      <c r="F57" s="14">
        <f>G4+G11+G26+G37+G46</f>
        <v>131919.09</v>
      </c>
      <c r="G57" s="14">
        <f>ROUND(E57*F57,2)</f>
        <v>131919.09</v>
      </c>
    </row>
    <row r="58" spans="1:7" ht="0.95" customHeight="1" x14ac:dyDescent="0.25">
      <c r="A58" s="15"/>
      <c r="B58" s="15"/>
      <c r="C58" s="15"/>
      <c r="D58" s="21"/>
      <c r="E58" s="15"/>
      <c r="F58" s="15"/>
      <c r="G58" s="15"/>
    </row>
  </sheetData>
  <dataValidations count="1">
    <dataValidation type="list" allowBlank="1" showInputMessage="1" showErrorMessage="1" sqref="B4:B58" xr:uid="{3EC983C4-062E-40D4-B594-DF8BA96A0E9F}">
      <formula1>"Capítol,Partida,Mà d’obra,Maquinària,Material,Altres,Tasca,"</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9b6ab2ddbee7029cc068eaf71a33d4ab">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3136abcdb2dac2db1547322142b3f901"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BEC6C0-63E3-4321-B399-CE5571E22A24}"/>
</file>

<file path=customXml/itemProps2.xml><?xml version="1.0" encoding="utf-8"?>
<ds:datastoreItem xmlns:ds="http://schemas.openxmlformats.org/officeDocument/2006/customXml" ds:itemID="{C8A9BE03-1A9D-4305-A856-7983B31D6675}"/>
</file>

<file path=customXml/itemProps3.xml><?xml version="1.0" encoding="utf-8"?>
<ds:datastoreItem xmlns:ds="http://schemas.openxmlformats.org/officeDocument/2006/customXml" ds:itemID="{3257D76D-ACC3-4628-8EF3-8C4B06F3FA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 Albet</dc:creator>
  <cp:lastModifiedBy>Sergi Albet</cp:lastModifiedBy>
  <dcterms:created xsi:type="dcterms:W3CDTF">2025-12-15T08:04:51Z</dcterms:created>
  <dcterms:modified xsi:type="dcterms:W3CDTF">2025-12-15T08:06:00Z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ies>
</file>