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02_PROJECTES\102_Re-pavimentar c Calàbria - Ajuntament de La Garriga\19_Projecte final esmenat\Amidaments\2025.10.24 - REBUT última versió\Excel sense apunts per passar al constructor\"/>
    </mc:Choice>
  </mc:AlternateContent>
  <xr:revisionPtr revIDLastSave="0" documentId="13_ncr:1_{90A73EE4-E4E8-41A3-ABF4-C0E4E49F7E8F}" xr6:coauthVersionLast="47" xr6:coauthVersionMax="47" xr10:uidLastSave="{00000000-0000-0000-0000-000000000000}"/>
  <bookViews>
    <workbookView xWindow="0" yWindow="360" windowWidth="38640" windowHeight="21240" xr2:uid="{3A40438B-346F-48AE-AFB3-FA28E940429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D13" i="1" l="1"/>
  <c r="D6" i="1"/>
  <c r="D14" i="1"/>
  <c r="D7" i="1"/>
  <c r="D15" i="1"/>
  <c r="D8" i="1"/>
  <c r="D16" i="1"/>
  <c r="D9" i="1"/>
  <c r="D17" i="1"/>
  <c r="D10" i="1"/>
  <c r="D18" i="1"/>
  <c r="D11" i="1"/>
  <c r="D19" i="1"/>
  <c r="D12" i="1"/>
  <c r="D20" i="1"/>
  <c r="D21" i="1"/>
  <c r="D22" i="1"/>
  <c r="D23" i="1"/>
  <c r="D24" i="1"/>
  <c r="D25" i="1"/>
  <c r="C28" i="1"/>
  <c r="C29" i="1"/>
  <c r="C32" i="1" l="1"/>
  <c r="D26" i="1"/>
  <c r="C31" i="1"/>
  <c r="C34" i="1" l="1"/>
  <c r="C35" i="1" s="1"/>
</calcChain>
</file>

<file path=xl/sharedStrings.xml><?xml version="1.0" encoding="utf-8"?>
<sst xmlns="http://schemas.openxmlformats.org/spreadsheetml/2006/main" count="56" uniqueCount="56">
  <si>
    <t xml:space="preserve">01.01        </t>
  </si>
  <si>
    <t xml:space="preserve"> TREBALLS PREVIS D'IMPLANTACIÓ I PROTECCIONS</t>
  </si>
  <si>
    <t xml:space="preserve">01.02        </t>
  </si>
  <si>
    <t xml:space="preserve"> DESMUNTATGES, DEMOLICIONS I ENDERROCS</t>
  </si>
  <si>
    <t xml:space="preserve">01.03        </t>
  </si>
  <si>
    <t xml:space="preserve"> MOVIMENTS DE TERRES, EXCAVACIONS I GESTIÓ RESIDUS</t>
  </si>
  <si>
    <t xml:space="preserve">01.04        </t>
  </si>
  <si>
    <t xml:space="preserve"> SOTS-BASES I PAVIMENTS FORMIGÓ</t>
  </si>
  <si>
    <t xml:space="preserve"> PAVIMENTS: ASFÀLTICS</t>
  </si>
  <si>
    <t xml:space="preserve">01.07        </t>
  </si>
  <si>
    <t xml:space="preserve"> PAVIMENTS: VORADES I RIGOLES</t>
  </si>
  <si>
    <t xml:space="preserve"> PAVIMENTS: GUALS</t>
  </si>
  <si>
    <t xml:space="preserve">01.09        </t>
  </si>
  <si>
    <t xml:space="preserve">01.10        </t>
  </si>
  <si>
    <t xml:space="preserve"> PAVIMENTS: LLAMBORDES I PANOTS</t>
  </si>
  <si>
    <t xml:space="preserve">01.11        </t>
  </si>
  <si>
    <t xml:space="preserve"> PROTECCIONS I SENYALITZACIÓ</t>
  </si>
  <si>
    <t xml:space="preserve">01.12        </t>
  </si>
  <si>
    <t xml:space="preserve"> INSTAL·LACIONS D'EVACUACIÓ I CANALITZACIONS</t>
  </si>
  <si>
    <t xml:space="preserve">01.13        </t>
  </si>
  <si>
    <t xml:space="preserve"> INSTAL·LACIÓ DE GAS</t>
  </si>
  <si>
    <t xml:space="preserve">01.14        </t>
  </si>
  <si>
    <t xml:space="preserve"> INSTAL·LACIÓ ELÈCTRICA</t>
  </si>
  <si>
    <t xml:space="preserve">01.15        </t>
  </si>
  <si>
    <t xml:space="preserve"> INSTAL·LACIONS D'ENLLUMENAT PÚBLIC</t>
  </si>
  <si>
    <t xml:space="preserve">01.16        </t>
  </si>
  <si>
    <t xml:space="preserve"> INSTAL·LACIÓ D'AIGUA I REG</t>
  </si>
  <si>
    <t xml:space="preserve">01.17        </t>
  </si>
  <si>
    <t xml:space="preserve"> INSTAL·LACIÓ DE TELECOMUNICACIONS</t>
  </si>
  <si>
    <t xml:space="preserve">01.18        </t>
  </si>
  <si>
    <t xml:space="preserve"> EQUIPAMENTS I MOBILIARI URBÀ</t>
  </si>
  <si>
    <t xml:space="preserve">01.19        </t>
  </si>
  <si>
    <t xml:space="preserve"> JARDINERIA</t>
  </si>
  <si>
    <t xml:space="preserve">01.20        </t>
  </si>
  <si>
    <t xml:space="preserve"> CONTROL DE QUALITAT</t>
  </si>
  <si>
    <t xml:space="preserve"> SEGURETAT I SALUT</t>
  </si>
  <si>
    <t xml:space="preserve">01.05      </t>
  </si>
  <si>
    <t xml:space="preserve">01.06       </t>
  </si>
  <si>
    <t xml:space="preserve">01.08       </t>
  </si>
  <si>
    <t xml:space="preserve"> PAVIMENTS: ESCOCELLS</t>
  </si>
  <si>
    <t>TOTAL EXECUCIÓ MATERIAL</t>
  </si>
  <si>
    <t>13,00% Despeses Generals</t>
  </si>
  <si>
    <t>6,00% Benefici industrial</t>
  </si>
  <si>
    <t>SUMA DE G.G. y B.I.</t>
  </si>
  <si>
    <t>21,00% I.V.A.</t>
  </si>
  <si>
    <t>TOTAL PRESSUPOST CONTRACTA</t>
  </si>
  <si>
    <t>TOTAL PRESSUPOST GENERAL</t>
  </si>
  <si>
    <t>RESUM DEL PRESSUPOST</t>
  </si>
  <si>
    <t>CAPITOL</t>
  </si>
  <si>
    <t>RESUM</t>
  </si>
  <si>
    <t>EUROS</t>
  </si>
  <si>
    <t>%</t>
  </si>
  <si>
    <t>FASE 1</t>
  </si>
  <si>
    <t>Puja el pressupost general l'esmentada quantitat de CENT TRENTA-QUATRE MIL VUIT-</t>
  </si>
  <si>
    <t xml:space="preserve">Urbanització del carrer Calàbria des de la ctra/ Nova fins el c/ Torrent de la Cova </t>
  </si>
  <si>
    <t>CENTS SEIXANTA-SIS euros amb QUARANTA-NOU cèntims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</si>
</sst>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i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2" fillId="0" borderId="0" xfId="0" applyNumberFormat="1" applyFont="1"/>
    <xf numFmtId="0" fontId="3" fillId="0" borderId="0" xfId="0" applyFont="1"/>
    <xf numFmtId="0" fontId="4" fillId="0" borderId="0" xfId="0" applyFont="1"/>
    <xf numFmtId="49" fontId="5" fillId="0" borderId="3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center"/>
    </xf>
    <xf numFmtId="0" fontId="3" fillId="0" borderId="1" xfId="0" applyFont="1" applyBorder="1"/>
    <xf numFmtId="2" fontId="3" fillId="0" borderId="0" xfId="0" applyNumberFormat="1" applyFont="1"/>
    <xf numFmtId="0" fontId="3" fillId="0" borderId="3" xfId="0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4" fontId="1" fillId="0" borderId="0" xfId="0" applyNumberFormat="1" applyFont="1"/>
    <xf numFmtId="10" fontId="1" fillId="0" borderId="0" xfId="0" applyNumberFormat="1" applyFont="1"/>
    <xf numFmtId="10" fontId="1" fillId="0" borderId="5" xfId="0" applyNumberFormat="1" applyFont="1" applyBorder="1"/>
    <xf numFmtId="0" fontId="2" fillId="0" borderId="2" xfId="0" applyFont="1" applyBorder="1" applyAlignment="1">
      <alignment horizontal="left"/>
    </xf>
    <xf numFmtId="49" fontId="2" fillId="0" borderId="2" xfId="0" applyNumberFormat="1" applyFont="1" applyBorder="1" applyAlignment="1">
      <alignment horizontal="right"/>
    </xf>
    <xf numFmtId="4" fontId="2" fillId="0" borderId="2" xfId="0" applyNumberFormat="1" applyFont="1" applyBorder="1"/>
    <xf numFmtId="10" fontId="1" fillId="0" borderId="4" xfId="0" applyNumberFormat="1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/>
    <xf numFmtId="2" fontId="1" fillId="0" borderId="0" xfId="0" applyNumberFormat="1" applyFont="1"/>
    <xf numFmtId="0" fontId="1" fillId="0" borderId="4" xfId="0" applyFont="1" applyBorder="1"/>
    <xf numFmtId="2" fontId="1" fillId="0" borderId="4" xfId="0" applyNumberFormat="1" applyFont="1" applyBorder="1"/>
    <xf numFmtId="2" fontId="2" fillId="0" borderId="4" xfId="0" applyNumberFormat="1" applyFont="1" applyBorder="1"/>
    <xf numFmtId="0" fontId="1" fillId="0" borderId="0" xfId="0" applyFont="1" applyAlignment="1">
      <alignment horizontal="right"/>
    </xf>
    <xf numFmtId="0" fontId="2" fillId="0" borderId="4" xfId="0" applyFont="1" applyBorder="1" applyAlignment="1">
      <alignment horizontal="right"/>
    </xf>
    <xf numFmtId="49" fontId="4" fillId="0" borderId="0" xfId="0" applyNumberFormat="1" applyFont="1"/>
    <xf numFmtId="0" fontId="2" fillId="0" borderId="0" xfId="0" applyFont="1"/>
    <xf numFmtId="49" fontId="7" fillId="0" borderId="0" xfId="0" applyNumberFormat="1" applyFont="1" applyAlignment="1">
      <alignment vertical="top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C42E3-91DD-4AEB-A800-89DD2B89DECD}">
  <dimension ref="A2:N51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45" sqref="F20:N45"/>
    </sheetView>
  </sheetViews>
  <sheetFormatPr defaultColWidth="11.42578125" defaultRowHeight="15" x14ac:dyDescent="0.25"/>
  <cols>
    <col min="2" max="2" width="49.42578125" bestFit="1" customWidth="1"/>
    <col min="3" max="3" width="10" bestFit="1" customWidth="1"/>
  </cols>
  <sheetData>
    <row r="2" spans="1:11" ht="18" x14ac:dyDescent="0.25">
      <c r="A2" s="26" t="s">
        <v>47</v>
      </c>
    </row>
    <row r="3" spans="1:11" ht="16.5" x14ac:dyDescent="0.3">
      <c r="A3" s="28" t="s">
        <v>52</v>
      </c>
      <c r="B3" s="27"/>
      <c r="C3" s="27"/>
      <c r="D3" s="2"/>
      <c r="E3" s="2"/>
      <c r="F3" s="2"/>
      <c r="G3" s="2"/>
      <c r="H3" s="2"/>
      <c r="I3" s="2"/>
      <c r="J3" s="2"/>
      <c r="K3" s="2"/>
    </row>
    <row r="4" spans="1:11" ht="19.5" thickBot="1" x14ac:dyDescent="0.35">
      <c r="A4" s="1" t="s">
        <v>54</v>
      </c>
      <c r="B4" s="3"/>
      <c r="C4" s="3"/>
      <c r="D4" s="6"/>
      <c r="E4" s="2"/>
      <c r="F4" s="2"/>
      <c r="G4" s="2"/>
      <c r="H4" s="2"/>
      <c r="I4" s="2"/>
      <c r="J4" s="2"/>
      <c r="K4" s="2"/>
    </row>
    <row r="5" spans="1:11" ht="16.5" x14ac:dyDescent="0.3">
      <c r="A5" s="4" t="s">
        <v>48</v>
      </c>
      <c r="B5" s="4" t="s">
        <v>49</v>
      </c>
      <c r="C5" s="5" t="s">
        <v>50</v>
      </c>
      <c r="D5" s="8" t="s">
        <v>51</v>
      </c>
      <c r="E5" s="2"/>
      <c r="F5" s="2"/>
      <c r="G5" s="2"/>
      <c r="H5" s="2"/>
      <c r="I5" s="2"/>
      <c r="J5" s="2"/>
      <c r="K5" s="2"/>
    </row>
    <row r="6" spans="1:11" ht="16.5" x14ac:dyDescent="0.3">
      <c r="A6" s="9" t="s">
        <v>0</v>
      </c>
      <c r="B6" s="9" t="s">
        <v>1</v>
      </c>
      <c r="C6" s="10">
        <v>1255.8900000000001</v>
      </c>
      <c r="D6" s="11">
        <f>C6/C26</f>
        <v>1.340849008992696E-2</v>
      </c>
      <c r="E6" s="2"/>
      <c r="F6" s="2"/>
      <c r="G6" s="2"/>
      <c r="H6" s="2"/>
      <c r="I6" s="2"/>
      <c r="J6" s="2"/>
      <c r="K6" s="2"/>
    </row>
    <row r="7" spans="1:11" ht="16.5" x14ac:dyDescent="0.3">
      <c r="A7" s="9" t="s">
        <v>2</v>
      </c>
      <c r="B7" s="9" t="s">
        <v>3</v>
      </c>
      <c r="C7" s="10">
        <v>12495.16</v>
      </c>
      <c r="D7" s="11">
        <f>C7/C26</f>
        <v>0.13340438177870018</v>
      </c>
      <c r="E7" s="2"/>
      <c r="F7" s="2"/>
      <c r="G7" s="2"/>
      <c r="H7" s="2"/>
      <c r="I7" s="2"/>
      <c r="J7" s="2"/>
      <c r="K7" s="2"/>
    </row>
    <row r="8" spans="1:11" ht="16.5" x14ac:dyDescent="0.3">
      <c r="A8" s="9" t="s">
        <v>4</v>
      </c>
      <c r="B8" s="9" t="s">
        <v>5</v>
      </c>
      <c r="C8" s="10">
        <v>9277.25</v>
      </c>
      <c r="D8" s="11">
        <f>C8/C26</f>
        <v>9.9048415615041838E-2</v>
      </c>
      <c r="E8" s="2"/>
      <c r="F8" s="2"/>
      <c r="G8" s="2"/>
      <c r="H8" s="2"/>
      <c r="I8" s="2"/>
      <c r="J8" s="2"/>
      <c r="K8" s="2"/>
    </row>
    <row r="9" spans="1:11" ht="16.5" x14ac:dyDescent="0.3">
      <c r="A9" s="9" t="s">
        <v>6</v>
      </c>
      <c r="B9" s="9" t="s">
        <v>7</v>
      </c>
      <c r="C9" s="10">
        <v>11421.56</v>
      </c>
      <c r="D9" s="11">
        <f>C9/C26</f>
        <v>0.12194210804410112</v>
      </c>
      <c r="E9" s="2"/>
      <c r="F9" s="2"/>
      <c r="G9" s="2"/>
      <c r="H9" s="2"/>
      <c r="I9" s="2"/>
      <c r="J9" s="2"/>
      <c r="K9" s="2"/>
    </row>
    <row r="10" spans="1:11" ht="16.5" x14ac:dyDescent="0.3">
      <c r="A10" s="9" t="s">
        <v>36</v>
      </c>
      <c r="B10" s="9" t="s">
        <v>8</v>
      </c>
      <c r="C10" s="10">
        <v>3203.9</v>
      </c>
      <c r="D10" s="11">
        <f>C10/C26</f>
        <v>3.4206388616134363E-2</v>
      </c>
      <c r="E10" s="2"/>
      <c r="F10" s="2"/>
      <c r="G10" s="2"/>
      <c r="H10" s="2"/>
      <c r="I10" s="2"/>
      <c r="J10" s="2"/>
      <c r="K10" s="2"/>
    </row>
    <row r="11" spans="1:11" ht="16.5" x14ac:dyDescent="0.3">
      <c r="A11" s="9" t="s">
        <v>37</v>
      </c>
      <c r="B11" s="9" t="s">
        <v>10</v>
      </c>
      <c r="C11" s="10">
        <v>5903.62</v>
      </c>
      <c r="D11" s="11">
        <f>C11/C26</f>
        <v>6.3029907288611742E-2</v>
      </c>
      <c r="E11" s="2"/>
      <c r="F11" s="2"/>
      <c r="G11" s="2"/>
      <c r="H11" s="2"/>
      <c r="I11" s="2"/>
      <c r="J11" s="2"/>
      <c r="K11" s="2"/>
    </row>
    <row r="12" spans="1:11" ht="16.5" x14ac:dyDescent="0.3">
      <c r="A12" s="9" t="s">
        <v>9</v>
      </c>
      <c r="B12" s="9" t="s">
        <v>11</v>
      </c>
      <c r="C12" s="10">
        <v>3059.63</v>
      </c>
      <c r="D12" s="11">
        <f>C12/C26</f>
        <v>3.2666092200625232E-2</v>
      </c>
      <c r="E12" s="2"/>
      <c r="F12" s="2"/>
      <c r="G12" s="2"/>
      <c r="H12" s="2"/>
      <c r="I12" s="2"/>
      <c r="J12" s="2"/>
      <c r="K12" s="2"/>
    </row>
    <row r="13" spans="1:11" ht="16.5" x14ac:dyDescent="0.3">
      <c r="A13" s="9" t="s">
        <v>38</v>
      </c>
      <c r="B13" s="9" t="s">
        <v>39</v>
      </c>
      <c r="C13" s="10">
        <v>964.89</v>
      </c>
      <c r="D13" s="11">
        <f>C13/C26</f>
        <v>1.0301633107095068E-2</v>
      </c>
      <c r="E13" s="2"/>
      <c r="F13" s="2"/>
      <c r="G13" s="2"/>
      <c r="H13" s="2"/>
      <c r="I13" s="2"/>
      <c r="J13" s="2"/>
      <c r="K13" s="2"/>
    </row>
    <row r="14" spans="1:11" ht="16.5" x14ac:dyDescent="0.3">
      <c r="A14" s="9" t="s">
        <v>12</v>
      </c>
      <c r="B14" s="9" t="s">
        <v>14</v>
      </c>
      <c r="C14" s="10">
        <v>21615.21</v>
      </c>
      <c r="D14" s="11">
        <f>C14/C26</f>
        <v>0.23077445403394414</v>
      </c>
      <c r="E14" s="2"/>
      <c r="F14" s="2"/>
      <c r="G14" s="2"/>
      <c r="H14" s="2"/>
      <c r="I14" s="2"/>
      <c r="J14" s="2"/>
      <c r="K14" s="2"/>
    </row>
    <row r="15" spans="1:11" ht="16.5" x14ac:dyDescent="0.3">
      <c r="A15" s="9" t="s">
        <v>13</v>
      </c>
      <c r="B15" s="9" t="s">
        <v>16</v>
      </c>
      <c r="C15" s="10">
        <v>4748.22</v>
      </c>
      <c r="D15" s="11">
        <f>C15/C26</f>
        <v>5.0694297123787112E-2</v>
      </c>
      <c r="E15" s="2"/>
      <c r="F15" s="2"/>
      <c r="G15" s="2"/>
      <c r="H15" s="2"/>
      <c r="I15" s="2"/>
      <c r="J15" s="2"/>
      <c r="K15" s="2"/>
    </row>
    <row r="16" spans="1:11" ht="16.5" x14ac:dyDescent="0.3">
      <c r="A16" s="9" t="s">
        <v>15</v>
      </c>
      <c r="B16" s="9" t="s">
        <v>18</v>
      </c>
      <c r="C16" s="10">
        <v>907.6</v>
      </c>
      <c r="D16" s="11">
        <f>C16/C26</f>
        <v>9.6899773114028365E-3</v>
      </c>
      <c r="E16" s="2"/>
      <c r="F16" s="2"/>
      <c r="G16" s="2"/>
      <c r="H16" s="2"/>
      <c r="I16" s="2"/>
      <c r="J16" s="2"/>
      <c r="K16" s="2"/>
    </row>
    <row r="17" spans="1:14" ht="16.5" x14ac:dyDescent="0.3">
      <c r="A17" s="9" t="s">
        <v>17</v>
      </c>
      <c r="B17" s="9" t="s">
        <v>20</v>
      </c>
      <c r="C17" s="10">
        <v>76.84</v>
      </c>
      <c r="D17" s="11">
        <f>C17/C26</f>
        <v>8.2038106721925297E-4</v>
      </c>
      <c r="E17" s="2"/>
      <c r="F17" s="2"/>
      <c r="G17" s="2"/>
      <c r="H17" s="2"/>
      <c r="I17" s="2"/>
      <c r="J17" s="2"/>
      <c r="K17" s="2"/>
    </row>
    <row r="18" spans="1:14" ht="16.5" x14ac:dyDescent="0.3">
      <c r="A18" s="9" t="s">
        <v>19</v>
      </c>
      <c r="B18" s="9" t="s">
        <v>22</v>
      </c>
      <c r="C18" s="10">
        <v>3727.88</v>
      </c>
      <c r="D18" s="11">
        <f>C18/C26</f>
        <v>3.9800652952437648E-2</v>
      </c>
      <c r="E18" s="2"/>
      <c r="F18" s="2"/>
      <c r="G18" s="2"/>
      <c r="H18" s="2"/>
      <c r="I18" s="2"/>
      <c r="J18" s="2"/>
      <c r="K18" s="2"/>
    </row>
    <row r="19" spans="1:14" ht="16.5" x14ac:dyDescent="0.3">
      <c r="A19" s="9" t="s">
        <v>21</v>
      </c>
      <c r="B19" s="9" t="s">
        <v>24</v>
      </c>
      <c r="C19" s="10">
        <v>4526.58</v>
      </c>
      <c r="D19" s="11">
        <f>C19/C26</f>
        <v>4.8327961104285867E-2</v>
      </c>
      <c r="E19" s="2"/>
      <c r="F19" s="2"/>
      <c r="G19" s="2"/>
      <c r="H19" s="2"/>
      <c r="I19" s="2"/>
      <c r="J19" s="2"/>
      <c r="K19" s="2"/>
    </row>
    <row r="20" spans="1:14" ht="16.5" x14ac:dyDescent="0.3">
      <c r="A20" s="9" t="s">
        <v>23</v>
      </c>
      <c r="B20" s="9" t="s">
        <v>26</v>
      </c>
      <c r="C20" s="10">
        <v>1805.66</v>
      </c>
      <c r="D20" s="11">
        <f>C20/C26</f>
        <v>1.927810096089428E-2</v>
      </c>
      <c r="E20" s="2"/>
      <c r="F20" s="2"/>
      <c r="G20" s="2"/>
      <c r="H20" s="2"/>
      <c r="I20" s="2"/>
      <c r="J20" s="2"/>
      <c r="K20" s="2"/>
    </row>
    <row r="21" spans="1:14" ht="16.5" x14ac:dyDescent="0.3">
      <c r="A21" s="9" t="s">
        <v>25</v>
      </c>
      <c r="B21" s="9" t="s">
        <v>28</v>
      </c>
      <c r="C21" s="10">
        <v>4115.42</v>
      </c>
      <c r="D21" s="11">
        <f>C21/C26</f>
        <v>4.393821774668738E-2</v>
      </c>
      <c r="E21" s="2"/>
      <c r="F21" s="2"/>
      <c r="G21" s="2"/>
      <c r="H21" s="2"/>
      <c r="I21" s="2"/>
      <c r="J21" s="2"/>
      <c r="K21" s="2"/>
    </row>
    <row r="22" spans="1:14" ht="16.5" x14ac:dyDescent="0.3">
      <c r="A22" s="9" t="s">
        <v>27</v>
      </c>
      <c r="B22" s="9" t="s">
        <v>30</v>
      </c>
      <c r="C22" s="10">
        <v>2242</v>
      </c>
      <c r="D22" s="11">
        <f>C22/C26</f>
        <v>2.3936678197625783E-2</v>
      </c>
      <c r="E22" s="2"/>
      <c r="F22" s="2"/>
      <c r="G22" s="2"/>
      <c r="H22" s="2"/>
      <c r="I22" s="2"/>
      <c r="J22" s="2"/>
      <c r="K22" s="2"/>
    </row>
    <row r="23" spans="1:14" ht="16.5" x14ac:dyDescent="0.3">
      <c r="A23" s="9" t="s">
        <v>29</v>
      </c>
      <c r="B23" s="9" t="s">
        <v>32</v>
      </c>
      <c r="C23" s="10">
        <v>1275</v>
      </c>
      <c r="D23" s="11">
        <f>C23/C26</f>
        <v>1.3612517708284064E-2</v>
      </c>
      <c r="E23" s="2"/>
      <c r="F23" s="2"/>
      <c r="G23" s="2"/>
      <c r="H23" s="2"/>
      <c r="I23" s="2"/>
      <c r="J23" s="2"/>
      <c r="K23" s="2"/>
    </row>
    <row r="24" spans="1:14" ht="16.5" x14ac:dyDescent="0.3">
      <c r="A24" s="9" t="s">
        <v>31</v>
      </c>
      <c r="B24" s="9" t="s">
        <v>34</v>
      </c>
      <c r="C24" s="10">
        <v>48.75</v>
      </c>
      <c r="D24" s="11">
        <f>C24/C26</f>
        <v>5.2047861825792012E-4</v>
      </c>
      <c r="E24" s="2"/>
      <c r="F24" s="2"/>
      <c r="G24" s="2"/>
      <c r="H24" s="2"/>
      <c r="I24" s="2"/>
      <c r="J24" s="2"/>
      <c r="K24" s="2"/>
    </row>
    <row r="25" spans="1:14" ht="16.5" x14ac:dyDescent="0.3">
      <c r="A25" s="9" t="s">
        <v>33</v>
      </c>
      <c r="B25" s="9" t="s">
        <v>35</v>
      </c>
      <c r="C25" s="10">
        <v>992.73</v>
      </c>
      <c r="D25" s="12">
        <f>C25/C26</f>
        <v>1.059886643493713E-2</v>
      </c>
      <c r="E25" s="2"/>
      <c r="F25" s="2"/>
      <c r="G25" s="2"/>
      <c r="H25" s="2"/>
      <c r="I25" s="2"/>
      <c r="J25" s="2"/>
      <c r="K25" s="2"/>
      <c r="N25" s="29"/>
    </row>
    <row r="26" spans="1:14" ht="16.5" x14ac:dyDescent="0.3">
      <c r="A26" s="13"/>
      <c r="B26" s="14" t="s">
        <v>40</v>
      </c>
      <c r="C26" s="15">
        <f>SUM(C6:C25)</f>
        <v>93663.790000000008</v>
      </c>
      <c r="D26" s="16">
        <f>D25+D24+D23+D22+D21+D20+D19+D18+D17+D16+D15+D14+D13+D12+D11+D10+D9+D8+D7+D6</f>
        <v>0.99999999999999989</v>
      </c>
      <c r="E26" s="2"/>
      <c r="F26" s="2"/>
      <c r="G26" s="2"/>
      <c r="H26" s="2"/>
      <c r="I26" s="2"/>
      <c r="J26" s="2"/>
      <c r="K26" s="2"/>
    </row>
    <row r="27" spans="1:14" ht="17.25" thickBot="1" x14ac:dyDescent="0.35">
      <c r="A27" s="17"/>
      <c r="B27" s="17"/>
      <c r="C27" s="18"/>
      <c r="D27" s="19"/>
      <c r="E27" s="2"/>
      <c r="F27" s="2"/>
      <c r="G27" s="2"/>
      <c r="H27" s="2"/>
      <c r="I27" s="2"/>
      <c r="J27" s="2"/>
      <c r="K27" s="2"/>
    </row>
    <row r="28" spans="1:14" ht="16.5" x14ac:dyDescent="0.3">
      <c r="A28" s="19"/>
      <c r="B28" s="19" t="s">
        <v>41</v>
      </c>
      <c r="C28" s="20">
        <f>C26*0.13</f>
        <v>12176.292700000002</v>
      </c>
      <c r="D28" s="19"/>
      <c r="E28" s="2"/>
      <c r="F28" s="2"/>
      <c r="G28" s="2"/>
      <c r="H28" s="2"/>
      <c r="I28" s="2"/>
      <c r="J28" s="2"/>
      <c r="K28" s="2"/>
    </row>
    <row r="29" spans="1:14" ht="16.5" x14ac:dyDescent="0.3">
      <c r="A29" s="19"/>
      <c r="B29" s="19" t="s">
        <v>42</v>
      </c>
      <c r="C29" s="22">
        <f>C26*0.06</f>
        <v>5619.8274000000001</v>
      </c>
      <c r="D29" s="19"/>
      <c r="E29" s="2"/>
      <c r="H29" s="7"/>
      <c r="I29" s="2"/>
      <c r="J29" s="7"/>
      <c r="K29" s="2"/>
      <c r="L29" s="2"/>
    </row>
    <row r="30" spans="1:14" ht="16.5" x14ac:dyDescent="0.3">
      <c r="A30" s="19"/>
      <c r="B30" s="19"/>
      <c r="C30" s="19"/>
      <c r="D30" s="19"/>
      <c r="E30" s="2"/>
      <c r="H30" s="7"/>
      <c r="I30" s="2"/>
      <c r="J30" s="7"/>
      <c r="K30" s="2"/>
      <c r="L30" s="2"/>
    </row>
    <row r="31" spans="1:14" ht="16.5" x14ac:dyDescent="0.3">
      <c r="A31" s="19"/>
      <c r="B31" s="21" t="s">
        <v>43</v>
      </c>
      <c r="C31" s="22">
        <f>C29+C28</f>
        <v>17796.1201</v>
      </c>
      <c r="D31" s="19"/>
      <c r="E31" s="2"/>
      <c r="H31" s="7"/>
      <c r="I31" s="2"/>
      <c r="J31" s="7"/>
      <c r="K31" s="2"/>
      <c r="L31" s="2"/>
    </row>
    <row r="32" spans="1:14" ht="16.5" x14ac:dyDescent="0.3">
      <c r="A32" s="19"/>
      <c r="B32" s="19" t="s">
        <v>44</v>
      </c>
      <c r="C32" s="22">
        <f>(C26+C28+C29)*0.21</f>
        <v>23406.581120999999</v>
      </c>
      <c r="D32" s="19"/>
      <c r="E32" s="2"/>
      <c r="H32" s="7"/>
      <c r="I32" s="2"/>
      <c r="J32" s="7"/>
      <c r="K32" s="2"/>
      <c r="L32" s="2"/>
    </row>
    <row r="33" spans="1:12" ht="16.5" x14ac:dyDescent="0.3">
      <c r="A33" s="19"/>
      <c r="B33" s="19"/>
      <c r="C33" s="19"/>
      <c r="D33" s="19"/>
      <c r="E33" s="2"/>
      <c r="H33" s="7"/>
      <c r="I33" s="2"/>
      <c r="J33" s="7"/>
      <c r="K33" s="2"/>
      <c r="L33" s="2"/>
    </row>
    <row r="34" spans="1:12" ht="16.5" x14ac:dyDescent="0.3">
      <c r="A34" s="19"/>
      <c r="B34" s="25" t="s">
        <v>45</v>
      </c>
      <c r="C34" s="23">
        <f>C26+C31+C32</f>
        <v>134866.491221</v>
      </c>
      <c r="D34" s="19"/>
      <c r="E34" s="2"/>
      <c r="H34" s="7"/>
      <c r="I34" s="2"/>
      <c r="J34" s="7"/>
      <c r="K34" s="2"/>
      <c r="L34" s="2"/>
    </row>
    <row r="35" spans="1:12" ht="16.5" x14ac:dyDescent="0.3">
      <c r="A35" s="19"/>
      <c r="B35" s="24" t="s">
        <v>46</v>
      </c>
      <c r="C35" s="22">
        <f>C34</f>
        <v>134866.491221</v>
      </c>
      <c r="D35" s="19"/>
      <c r="E35" s="2"/>
      <c r="H35" s="7"/>
      <c r="I35" s="2"/>
      <c r="J35" s="7"/>
      <c r="K35" s="2"/>
      <c r="L35" s="2"/>
    </row>
    <row r="36" spans="1:12" ht="16.5" x14ac:dyDescent="0.3">
      <c r="A36" s="2"/>
      <c r="B36" s="2"/>
      <c r="C36" s="2"/>
      <c r="D36" s="2"/>
      <c r="E36" s="2"/>
      <c r="H36" s="7"/>
      <c r="I36" s="2"/>
      <c r="J36" s="7"/>
      <c r="K36" s="2"/>
      <c r="L36" s="7"/>
    </row>
    <row r="37" spans="1:12" ht="16.5" x14ac:dyDescent="0.3">
      <c r="A37" s="19" t="s">
        <v>53</v>
      </c>
      <c r="B37" s="2"/>
      <c r="C37" s="2"/>
      <c r="D37" s="2"/>
      <c r="E37" s="2"/>
      <c r="H37" s="7"/>
      <c r="I37" s="2"/>
      <c r="J37" s="2"/>
      <c r="K37" s="2"/>
      <c r="L37" s="2"/>
    </row>
    <row r="38" spans="1:12" ht="16.5" x14ac:dyDescent="0.3">
      <c r="A38" s="19" t="s">
        <v>55</v>
      </c>
      <c r="B38" s="2"/>
      <c r="C38" s="2"/>
      <c r="D38" s="2"/>
      <c r="G38" s="2"/>
      <c r="H38" s="7"/>
      <c r="I38" s="2"/>
      <c r="J38" s="2"/>
      <c r="K38" s="2"/>
      <c r="L38" s="2"/>
    </row>
    <row r="39" spans="1:12" ht="16.5" x14ac:dyDescent="0.3">
      <c r="A39" s="2"/>
      <c r="B39" s="2"/>
      <c r="C39" s="2"/>
      <c r="D39" s="2"/>
      <c r="G39" s="2"/>
      <c r="H39" s="7"/>
      <c r="I39" s="2"/>
      <c r="J39" s="2"/>
      <c r="K39" s="2"/>
      <c r="L39" s="2"/>
    </row>
    <row r="40" spans="1:12" ht="16.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2" ht="16.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2" ht="16.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2" ht="16.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2" ht="16.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2" ht="16.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2" ht="16.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2" ht="16.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2" ht="16.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6.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6.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6.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Dell</cp:lastModifiedBy>
  <cp:lastPrinted>2025-11-04T09:28:39Z</cp:lastPrinted>
  <dcterms:created xsi:type="dcterms:W3CDTF">2025-10-24T09:36:06Z</dcterms:created>
  <dcterms:modified xsi:type="dcterms:W3CDTF">2025-12-15T09:06:48Z</dcterms:modified>
</cp:coreProperties>
</file>