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Mèdica\ACM 25_499 Sutures manuals no absorbibles\Licitacions\Expedient\"/>
    </mc:Choice>
  </mc:AlternateContent>
  <xr:revisionPtr revIDLastSave="0" documentId="13_ncr:1_{9B74AA1A-E684-4AA9-8BB6-AF6B35C15A18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Articles i lots " sheetId="2" r:id="rId1"/>
  </sheets>
  <definedNames>
    <definedName name="_xlnm._FilterDatabase" localSheetId="0" hidden="1">'Articles i lots '!$A$9:$H$99</definedName>
    <definedName name="_xlnm.Print_Area" localSheetId="0">'Articles i lots '!$A$1:$P$109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0" i="2" l="1"/>
  <c r="H90" i="2"/>
  <c r="I78" i="2"/>
  <c r="J78" i="2" s="1"/>
  <c r="I44" i="2"/>
  <c r="J44" i="2"/>
  <c r="K44" i="2"/>
  <c r="I43" i="2"/>
  <c r="K43" i="2" s="1"/>
  <c r="J43" i="2"/>
  <c r="I42" i="2"/>
  <c r="J42" i="2"/>
  <c r="K42" i="2"/>
  <c r="I32" i="2"/>
  <c r="J32" i="2" s="1"/>
  <c r="I10" i="2"/>
  <c r="I54" i="2"/>
  <c r="J54" i="2"/>
  <c r="K54" i="2"/>
  <c r="I66" i="2"/>
  <c r="J66" i="2" s="1"/>
  <c r="I91" i="2"/>
  <c r="J91" i="2"/>
  <c r="I11" i="2"/>
  <c r="I12" i="2"/>
  <c r="I13" i="2"/>
  <c r="J13" i="2"/>
  <c r="I14" i="2"/>
  <c r="J14" i="2" s="1"/>
  <c r="K14" i="2" s="1"/>
  <c r="I15" i="2"/>
  <c r="I101" i="2" s="1"/>
  <c r="I104" i="2" s="1"/>
  <c r="J15" i="2"/>
  <c r="I16" i="2"/>
  <c r="J16" i="2" s="1"/>
  <c r="I17" i="2"/>
  <c r="K17" i="2" s="1"/>
  <c r="J17" i="2"/>
  <c r="I18" i="2"/>
  <c r="J18" i="2" s="1"/>
  <c r="I19" i="2"/>
  <c r="J19" i="2"/>
  <c r="I20" i="2"/>
  <c r="K20" i="2" s="1"/>
  <c r="J20" i="2"/>
  <c r="I21" i="2"/>
  <c r="K21" i="2" s="1"/>
  <c r="J21" i="2"/>
  <c r="I22" i="2"/>
  <c r="J22" i="2"/>
  <c r="K22" i="2" s="1"/>
  <c r="I23" i="2"/>
  <c r="J23" i="2" s="1"/>
  <c r="I24" i="2"/>
  <c r="I25" i="2"/>
  <c r="J25" i="2" s="1"/>
  <c r="K25" i="2" s="1"/>
  <c r="I26" i="2"/>
  <c r="J26" i="2"/>
  <c r="I27" i="2"/>
  <c r="K27" i="2" s="1"/>
  <c r="J27" i="2"/>
  <c r="I28" i="2"/>
  <c r="L28" i="2" s="1"/>
  <c r="J28" i="2"/>
  <c r="I29" i="2"/>
  <c r="J29" i="2"/>
  <c r="K29" i="2" s="1"/>
  <c r="I30" i="2"/>
  <c r="K30" i="2" s="1"/>
  <c r="J30" i="2"/>
  <c r="I31" i="2"/>
  <c r="J31" i="2"/>
  <c r="I33" i="2"/>
  <c r="J33" i="2"/>
  <c r="I34" i="2"/>
  <c r="K34" i="2" s="1"/>
  <c r="J34" i="2"/>
  <c r="I35" i="2"/>
  <c r="J35" i="2" s="1"/>
  <c r="I36" i="2"/>
  <c r="I37" i="2"/>
  <c r="J37" i="2"/>
  <c r="I38" i="2"/>
  <c r="I39" i="2"/>
  <c r="I40" i="2"/>
  <c r="J40" i="2"/>
  <c r="I41" i="2"/>
  <c r="J41" i="2"/>
  <c r="K41" i="2" s="1"/>
  <c r="I45" i="2"/>
  <c r="J45" i="2"/>
  <c r="I46" i="2"/>
  <c r="J46" i="2" s="1"/>
  <c r="I47" i="2"/>
  <c r="K47" i="2" s="1"/>
  <c r="I48" i="2"/>
  <c r="J48" i="2"/>
  <c r="I49" i="2"/>
  <c r="J49" i="2" s="1"/>
  <c r="K49" i="2" s="1"/>
  <c r="I50" i="2"/>
  <c r="J50" i="2"/>
  <c r="I51" i="2"/>
  <c r="J51" i="2"/>
  <c r="K51" i="2" s="1"/>
  <c r="I52" i="2"/>
  <c r="K52" i="2" s="1"/>
  <c r="J52" i="2"/>
  <c r="I53" i="2"/>
  <c r="J53" i="2"/>
  <c r="I55" i="2"/>
  <c r="K55" i="2" s="1"/>
  <c r="J55" i="2"/>
  <c r="I56" i="2"/>
  <c r="J56" i="2" s="1"/>
  <c r="K56" i="2" s="1"/>
  <c r="I57" i="2"/>
  <c r="J57" i="2"/>
  <c r="K57" i="2" s="1"/>
  <c r="I58" i="2"/>
  <c r="K58" i="2" s="1"/>
  <c r="J58" i="2"/>
  <c r="I59" i="2"/>
  <c r="J59" i="2" s="1"/>
  <c r="I60" i="2"/>
  <c r="J60" i="2" s="1"/>
  <c r="I61" i="2"/>
  <c r="J61" i="2"/>
  <c r="I62" i="2"/>
  <c r="I63" i="2"/>
  <c r="I64" i="2"/>
  <c r="J64" i="2" s="1"/>
  <c r="K64" i="2" s="1"/>
  <c r="I65" i="2"/>
  <c r="K65" i="2" s="1"/>
  <c r="I67" i="2"/>
  <c r="K67" i="2" s="1"/>
  <c r="J67" i="2"/>
  <c r="I68" i="2"/>
  <c r="J68" i="2" s="1"/>
  <c r="I69" i="2"/>
  <c r="J69" i="2"/>
  <c r="I70" i="2"/>
  <c r="J70" i="2" s="1"/>
  <c r="I71" i="2"/>
  <c r="I72" i="2"/>
  <c r="I73" i="2"/>
  <c r="J73" i="2"/>
  <c r="I74" i="2"/>
  <c r="I75" i="2"/>
  <c r="K75" i="2" s="1"/>
  <c r="J75" i="2"/>
  <c r="I76" i="2"/>
  <c r="J76" i="2"/>
  <c r="I77" i="2"/>
  <c r="L77" i="2" s="1"/>
  <c r="J77" i="2"/>
  <c r="K77" i="2" s="1"/>
  <c r="M77" i="2" s="1"/>
  <c r="I79" i="2"/>
  <c r="J79" i="2"/>
  <c r="I80" i="2"/>
  <c r="J80" i="2"/>
  <c r="K80" i="2" s="1"/>
  <c r="I81" i="2"/>
  <c r="J81" i="2"/>
  <c r="K81" i="2" s="1"/>
  <c r="I82" i="2"/>
  <c r="L81" i="2" s="1"/>
  <c r="J82" i="2"/>
  <c r="I83" i="2"/>
  <c r="I84" i="2"/>
  <c r="K84" i="2" s="1"/>
  <c r="M84" i="2" s="1"/>
  <c r="I85" i="2"/>
  <c r="J85" i="2"/>
  <c r="K85" i="2" s="1"/>
  <c r="M85" i="2" s="1"/>
  <c r="I86" i="2"/>
  <c r="J86" i="2"/>
  <c r="I87" i="2"/>
  <c r="J87" i="2"/>
  <c r="K87" i="2" s="1"/>
  <c r="I88" i="2"/>
  <c r="K88" i="2" s="1"/>
  <c r="M88" i="2" s="1"/>
  <c r="J88" i="2"/>
  <c r="I89" i="2"/>
  <c r="K89" i="2" s="1"/>
  <c r="I92" i="2"/>
  <c r="J92" i="2"/>
  <c r="I93" i="2"/>
  <c r="L92" i="2" s="1"/>
  <c r="J93" i="2"/>
  <c r="K93" i="2" s="1"/>
  <c r="M92" i="2" s="1"/>
  <c r="I94" i="2"/>
  <c r="J94" i="2" s="1"/>
  <c r="K94" i="2" s="1"/>
  <c r="I95" i="2"/>
  <c r="J95" i="2"/>
  <c r="I96" i="2"/>
  <c r="J96" i="2" s="1"/>
  <c r="K96" i="2" s="1"/>
  <c r="I97" i="2"/>
  <c r="I98" i="2"/>
  <c r="L97" i="2" s="1"/>
  <c r="J98" i="2"/>
  <c r="K98" i="2" s="1"/>
  <c r="I99" i="2"/>
  <c r="J99" i="2"/>
  <c r="K99" i="2" s="1"/>
  <c r="H99" i="2"/>
  <c r="H98" i="2"/>
  <c r="H97" i="2"/>
  <c r="H96" i="2"/>
  <c r="H95" i="2"/>
  <c r="H94" i="2"/>
  <c r="H93" i="2"/>
  <c r="H92" i="2"/>
  <c r="H91" i="2"/>
  <c r="H89" i="2"/>
  <c r="H88" i="2"/>
  <c r="H87" i="2"/>
  <c r="H86" i="2"/>
  <c r="H85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34" i="2"/>
  <c r="H31" i="2"/>
  <c r="H30" i="2"/>
  <c r="H29" i="2"/>
  <c r="H28" i="2"/>
  <c r="H27" i="2"/>
  <c r="H26" i="2"/>
  <c r="H25" i="2"/>
  <c r="H24" i="2"/>
  <c r="H23" i="2"/>
  <c r="H22" i="2"/>
  <c r="H21" i="2"/>
  <c r="H10" i="2"/>
  <c r="K31" i="2"/>
  <c r="K48" i="2"/>
  <c r="K91" i="2"/>
  <c r="K19" i="2"/>
  <c r="J84" i="2"/>
  <c r="J72" i="2"/>
  <c r="K72" i="2"/>
  <c r="K13" i="2"/>
  <c r="J39" i="2"/>
  <c r="K39" i="2" s="1"/>
  <c r="K26" i="2"/>
  <c r="K50" i="2"/>
  <c r="K86" i="2"/>
  <c r="K61" i="2"/>
  <c r="K73" i="2"/>
  <c r="K15" i="2"/>
  <c r="L86" i="2"/>
  <c r="K40" i="2"/>
  <c r="K76" i="2"/>
  <c r="M76" i="2" s="1"/>
  <c r="K37" i="2"/>
  <c r="L78" i="2"/>
  <c r="K53" i="2"/>
  <c r="J89" i="2"/>
  <c r="L88" i="2"/>
  <c r="K79" i="2"/>
  <c r="K92" i="2"/>
  <c r="K33" i="2"/>
  <c r="K45" i="2"/>
  <c r="K69" i="2"/>
  <c r="K95" i="2"/>
  <c r="J65" i="2"/>
  <c r="L76" i="2"/>
  <c r="J62" i="2"/>
  <c r="K62" i="2"/>
  <c r="J38" i="2"/>
  <c r="K38" i="2"/>
  <c r="L84" i="2"/>
  <c r="J36" i="2"/>
  <c r="K36" i="2" s="1"/>
  <c r="J12" i="2"/>
  <c r="K12" i="2"/>
  <c r="L85" i="2"/>
  <c r="J83" i="2"/>
  <c r="J47" i="2"/>
  <c r="J11" i="2"/>
  <c r="K11" i="2"/>
  <c r="J97" i="2"/>
  <c r="K97" i="2"/>
  <c r="M97" i="2" s="1"/>
  <c r="J71" i="2"/>
  <c r="K71" i="2"/>
  <c r="H84" i="2"/>
  <c r="H83" i="2"/>
  <c r="H33" i="2"/>
  <c r="H32" i="2"/>
  <c r="H20" i="2"/>
  <c r="H19" i="2"/>
  <c r="H18" i="2"/>
  <c r="H17" i="2"/>
  <c r="H16" i="2"/>
  <c r="H15" i="2"/>
  <c r="H14" i="2"/>
  <c r="H13" i="2"/>
  <c r="H12" i="2"/>
  <c r="H11" i="2"/>
  <c r="K83" i="2"/>
  <c r="J10" i="2"/>
  <c r="L10" i="2"/>
  <c r="J90" i="2" l="1"/>
  <c r="K90" i="2" s="1"/>
  <c r="M89" i="2" s="1"/>
  <c r="L89" i="2"/>
  <c r="K63" i="2"/>
  <c r="M94" i="2"/>
  <c r="M86" i="2"/>
  <c r="K24" i="2"/>
  <c r="M65" i="2"/>
  <c r="J24" i="2"/>
  <c r="J101" i="2" s="1"/>
  <c r="J104" i="2" s="1"/>
  <c r="L67" i="2"/>
  <c r="K35" i="2"/>
  <c r="J74" i="2"/>
  <c r="K74" i="2" s="1"/>
  <c r="K46" i="2"/>
  <c r="K16" i="2"/>
  <c r="K68" i="2"/>
  <c r="M67" i="2" s="1"/>
  <c r="K32" i="2"/>
  <c r="K78" i="2"/>
  <c r="M78" i="2" s="1"/>
  <c r="K70" i="2"/>
  <c r="L23" i="2"/>
  <c r="K23" i="2"/>
  <c r="K18" i="2"/>
  <c r="L48" i="2"/>
  <c r="K82" i="2"/>
  <c r="M81" i="2" s="1"/>
  <c r="L65" i="2"/>
  <c r="K28" i="2"/>
  <c r="M28" i="2" s="1"/>
  <c r="L94" i="2"/>
  <c r="K60" i="2"/>
  <c r="M48" i="2" s="1"/>
  <c r="J63" i="2"/>
  <c r="K10" i="2"/>
  <c r="K59" i="2"/>
  <c r="K66" i="2"/>
  <c r="M23" i="2" l="1"/>
  <c r="M10" i="2"/>
  <c r="K101" i="2"/>
  <c r="K104" i="2" s="1"/>
</calcChain>
</file>

<file path=xl/sharedStrings.xml><?xml version="1.0" encoding="utf-8"?>
<sst xmlns="http://schemas.openxmlformats.org/spreadsheetml/2006/main" count="226" uniqueCount="137">
  <si>
    <t>LOT</t>
  </si>
  <si>
    <t>TIPUS IVA</t>
  </si>
  <si>
    <t>TÍTOL DE L´EXPEDIENT:</t>
  </si>
  <si>
    <t>NÚMERO D´EXPEDIENT:</t>
  </si>
  <si>
    <t>ANNEX DISTRIBUCIÓ ARTICLES I LOTS</t>
  </si>
  <si>
    <t xml:space="preserve">DESCRIPCIO LOT I ARTICLE </t>
  </si>
  <si>
    <t>Pressupost base de licitació lot (sense IVA)</t>
  </si>
  <si>
    <t>Pressupost base de licitació lot (amb IVA)</t>
  </si>
  <si>
    <t>VEC lot (inclou pròrrogues i modificacions)  (sense IVA)</t>
  </si>
  <si>
    <t>CODI HSP</t>
  </si>
  <si>
    <t>UNITAT DE MESURA (UM)</t>
  </si>
  <si>
    <t>TOTAL:</t>
  </si>
  <si>
    <t>CONSUM APROX ANUAL</t>
  </si>
  <si>
    <t>BASE IMPOSABLE MÀXIMA PER UM (sense IVA)</t>
  </si>
  <si>
    <t>IMPORT MÀXIM PER UM (amb IVA)</t>
  </si>
  <si>
    <t>BASE IMPOSABLE MÀXIMA TOTAL  ANUAL (sense IVA)</t>
  </si>
  <si>
    <t>IVA</t>
  </si>
  <si>
    <t>IMPORT MÀXIM TOTAL ANUAL (amb IVA)</t>
  </si>
  <si>
    <t>2018078</t>
  </si>
  <si>
    <t>2016322</t>
  </si>
  <si>
    <t>2018130</t>
  </si>
  <si>
    <t>2023197</t>
  </si>
  <si>
    <t>Sutura no absorbible sintètica de polièster trenada recoberta- fil:  calibre 0, longitud 75 cm, tintat-  agulla ½ cercle, cos cilíndric i punta cilíndrica, longitud 30mm</t>
  </si>
  <si>
    <t>Sutura no absorbible sintètica de polièster trenada recoberta- fil: calibre 0 , longitud  150cm, tintat</t>
  </si>
  <si>
    <t>Sutura no absorbible  sintètica de polièster trenada recoberta - fil: calibre 1 , tintat,  fil de 150cm</t>
  </si>
  <si>
    <t>Sutura no absorbible sintètica de polièster trenada recoberta- fil: calibre 1, longitud 75 cm, tintat - agulla amb curvatura ham i punta cilíndrica,  longitud 30mm</t>
  </si>
  <si>
    <t>Sutura no absorbible sintètica de polièster trenada recoberta-  fil: calibre 2/0, longitud 90 cm, tintat,-doble agulla 1/2 cercle, cos cilíndric punta cilíndrica, longitud 26mm</t>
  </si>
  <si>
    <t>Sutura no absorbible  sintètica de polièster trenada recoberta- fil: calibre 3/0 , longitud 75 cm, tintat -agulla recta, cos triangular i punta triangular,  longitud 60mm</t>
  </si>
  <si>
    <t xml:space="preserve">Sutura no absorbible sintètica de  polièster trenada recoberta- fil sense agulla, tintat: calibre 2/0 , longitud  10 fils  de 60cm </t>
  </si>
  <si>
    <t>Sutura no absorbible sintètica de polièster trenada recoberta- fil: calibre 2/0, longitud 75cm, tintat- agulla 1/2 cercle, cos cilíndric, punta cilíndrica,  longitud 30mm</t>
  </si>
  <si>
    <t>Sutura no absorbible  sintètica de polièster  trenada recoberta - fil: calibre 3/0, longitud  75cm, tintat,  agulla 1/2 cercle, cos cilíndric, punta cilíndrica longitud 30mm</t>
  </si>
  <si>
    <t>Sutura no absorbible  sintètica de polièster trenada recoberta sense agulla - fil: calibre 3/0 , longitud 60cm, tintat, 10 fils</t>
  </si>
  <si>
    <t xml:space="preserve">Sutura no absorbible, polipropilè sintètic monofilar fil: calibre 4/0, longitud 45 cm, tintat -doble agulla 3/8 cercle  cos cilíndric, punta triangular , longitud 19mm </t>
  </si>
  <si>
    <t>Sutura no absorbible de seda  natural, trenada,  fil: calibre 0, longitud 75 cm , tintat , agulla 1/2 cercle , cos cilíndric, punta cilíndrica,  longitud 26 mm</t>
  </si>
  <si>
    <t>Sutura no absorbible de seda  natural, trenada -  fil: calibre 2/0,   longitud 75 cm, tintat - agulla 1/2 cercle, cos cilíndric, punta cilíndrica,  longitud 26 mm</t>
  </si>
  <si>
    <t>Sutura no absorbible de seda natural, trenada - fil: calibre 2/0, longitud 150 cm,  tintat</t>
  </si>
  <si>
    <t>Sutura no absorbible de seda  natural, trenada - fil: calibre 2/0, longitud 75 cm, tintat - agulla 3/8 cercle, cos triangular, punta triangular,  longitud 24 mm</t>
  </si>
  <si>
    <t>Sutura no absorbible de seda  natural, trenada -fil: calibre 2/0, longitud 100 cm, tintat  - agulla recta amb cos triangular, punta triangular invertida,  longitud 60 mm</t>
  </si>
  <si>
    <t>Sutura no absorbible de seda natural, trenada - fil: calibre 3/0,  longitud 75cm, tintat   - agulla recta, cos triangular, punta triangular,  longitud 60 mm</t>
  </si>
  <si>
    <t>Sutura no absorbible de seda natural, trenada- fil: calibre 3/0, longitud 100 cm, tintat - agulla recta, cos triangular, punta triangular,  longitud 60 mm</t>
  </si>
  <si>
    <t>Sutura no absorbible de seda natural, trenada - fil: calibre 3/0, longitud 45cm, tintat - agulla  3/8 cercle , cos triangular, punta triangular,  longitud 19  mm</t>
  </si>
  <si>
    <t>Sutura no absorbible  de seda natural, trenada - fil: calibre 4/0, longitud: 45 cm, tintat - agulla 3/8 cercle, cos triangular, punta triangular,  longitud 19 mm</t>
  </si>
  <si>
    <t>Sutura no absorbible de seda  natural, trenada -fil: calibre 5/0, longitud 45 cm, tintat - agulla 3/8 cercle, cos triangular, punta triangular,  longitud  16 mm</t>
  </si>
  <si>
    <t>Sutura no absorbible sintètica monofilar de poliamida 6 ó 6.6 - fil: calibre 5/0, longitud 45 cm, tintat -agulla  doble armada 1/4 cercle,  espatulada tall lateral,  longitud 6,10 mm</t>
  </si>
  <si>
    <t xml:space="preserve">Sutura  no absorbible sintètica monofilar de poliamida 6 ó 6.6 - fil: calibre 8/0, longitud 13 cm, tintat - agulla 3/8  cercle , cos cilíndric, punta cilíndrica,  longitud 6,40mm  </t>
  </si>
  <si>
    <t>Sutura  no absorbible sintètica monofilar de poliamida 6 ó 6.6 - fil: calibre 10/0, longitud 13 cm, tintat -agulla  3/8 cercle, cos cilíndric, punta cilíndrica,  longitud 5,1 mm</t>
  </si>
  <si>
    <t>Sutura  no absorbible sintètica monofilar de poliamida 6 ó 6.6 - fil: calibre 10/0, longitud 30 cm, tintat - agulla 3/8 cercle,  cos cilíndric, punta espatulada tall lateral,  longitud 6,19mm</t>
  </si>
  <si>
    <t xml:space="preserve">Sutura no absorbible sintètica monofilar de poliamida 6 ó 6.6 -fil: calibre 11/0,  longitud 13 cm, tintat -agulla 3/8 cercle, cos cilíndric, punta taper  point,  longitud 3,8mm </t>
  </si>
  <si>
    <t xml:space="preserve">Sutura no absorbible monofilar  de polibutiéster barbada unidireccional amb llaç distal a l'agulla -fil: calibre 0, longitud 15cm , tintat -agulla 1/2 cercle, cos cilíndric, punta cilíndrica,  longitud 37mm </t>
  </si>
  <si>
    <t>Sutura no absorbible monofilar polipropilè sintètic fil calibre 3/0, longitud 90 cm, tintat - agulla 1/2 cercle, taper point,  longitud 36 mm</t>
  </si>
  <si>
    <t>Doble sutura metàl·lica d’acer inoxidable, no absorbible -fil: calibre 6 /0 , longitud: 59mm - agulla ½ cercle, cos triangular, punta triangular</t>
  </si>
  <si>
    <t>Llaç de nitinol amb passador, d'un sol ús, corba tancada dreta 25°</t>
  </si>
  <si>
    <t xml:space="preserve">Llaç de nitinol amb passador, d'un sol ús, corba tancada esquerra 25° punta de baix perfil </t>
  </si>
  <si>
    <t xml:space="preserve">Llaç de nitinol amb passador, d’un sol ús, corba, recte 90° </t>
  </si>
  <si>
    <t>3.Polipropilè</t>
  </si>
  <si>
    <t>4.Seda Natural I</t>
  </si>
  <si>
    <t>6.Poliamida</t>
  </si>
  <si>
    <t>7.Polibutiéster</t>
  </si>
  <si>
    <t>8. Acer</t>
  </si>
  <si>
    <t>9.Polipropilè</t>
  </si>
  <si>
    <t xml:space="preserve">10.Politetrafluoretilè expandit </t>
  </si>
  <si>
    <t>11. Sutura Esternum</t>
  </si>
  <si>
    <t>12.Poliéster I</t>
  </si>
  <si>
    <t>13.Polièster II</t>
  </si>
  <si>
    <t>16. Segellador</t>
  </si>
  <si>
    <t>IMPORT PER 2 ANYS:</t>
  </si>
  <si>
    <t>UN</t>
  </si>
  <si>
    <t>5. Cotó i Seda Natural II</t>
  </si>
  <si>
    <t>14.Adhesiu Tissular</t>
  </si>
  <si>
    <t>Adhesiu tissular. Líquid tintat i estèril amb composició a base de cianocrilat, amb efectes bactericides. Polimeritza en presència de calor, humitat (sang) i es converteix en un material sòlid. Presentació unidosi amb cànula per control dosificació. 0,5ml. Apte per ús pediàtric i mucosa bucal</t>
  </si>
  <si>
    <t>15. Cola quirúrgica i cutània</t>
  </si>
  <si>
    <t>Cola cutània de base de cianocrilat, amb efectes bactericides,  tintat, apte per ús pediàtric i mucosa bucal, 0,5ml</t>
  </si>
  <si>
    <t>Segellador tipus tap  de polietilenglicol (PEG) per a tancaments  vasculars. Absorció ràpida. Color del connector: tintat . Introductor  de 5F. Catèter de baló  6mm  amb segellador integrat  i xeringa de bloqueig 10 ml</t>
  </si>
  <si>
    <t>Segellador tipus tap  de polietilenglicol (PEG) per a tancaments  vasculars. Absorció ràpida. Color del connector: tintat . Introductor  de 6F/7F. Catèter de baló  6mm  amb segellador integrat  i xeringa de bloqueig 10 ml</t>
  </si>
  <si>
    <t>17. Sutures artroscòpia  I</t>
  </si>
  <si>
    <t>18. Sutures artroscòpia  II</t>
  </si>
  <si>
    <t>Sutura no absorbible, sintètica de polièster trenada recoberta - fil: calibre 0, tintat,  longitud   de 75cm, 10  fils</t>
  </si>
  <si>
    <t xml:space="preserve">Sutura no absorbible sintètica de polièster trenada recoberta- fil: calibre 2/0, longitud 90 cm, tintat-  doble agulla 1/2 cercle, cos cilíndric i micropunta tallant/trocar,  longitud 17mm </t>
  </si>
  <si>
    <t>Sutura no absorbible  sintètica de polièster trenada recoberta- fil:  calibre 2/0, longitud 75 cm , amb pledgets de 3x3mm, tintat- doble agulla 1/2 cercle, cos cilíndric i micropunta tallant/trocar, longitud 18mm</t>
  </si>
  <si>
    <t xml:space="preserve">Sutura no absorbible sintètica de polièster trenada recoberta- fil: calibre 2/0, longitud 75cm, amb pledgets de 6x3mm, tintat-  doble agulla 1/2 cercle, cos cilíndric i micropunta tallant/trocar, longitud 27mm </t>
  </si>
  <si>
    <t>Sutura no absorbible, sintètica de polièster trenada recoberta- fil:  calibre 2/0, longitud 8  fils de 75cm, amb pledgets de 6x3mm , tintat-  doble agulla 1/2 cercle, cos cilíndric i micropunta tallant/trocar , longitud 18mm</t>
  </si>
  <si>
    <t>Sutura no absorbible sintètica de polièster trenada recoberta-  fil: calibre 2/0  longitud 8 fils de 75 cm, amb pledgets de 6x3mm, tintat -doble agulla 1/2 cercle, cos cilíndric i micropunta tallant/trocar, longitud 27mm</t>
  </si>
  <si>
    <t>Sutura no absorbible  sintètica de polièster trenada recoberta-  fil: calibre 2, longitud fil  de 180cm, tintat</t>
  </si>
  <si>
    <t xml:space="preserve">Sutura no absorbible  sintètica de polièster trenada recoberta- fil: calibre 5, longitud 75 cm, tintat, agulla 1/2 cercle, cos  cilíndric, punta  tapercut CC ,  longitud 57mm </t>
  </si>
  <si>
    <t xml:space="preserve">Sutura no absorbible, polipropilè sintètic monofilar fil: calibre 0, longitud 75cm, tintat-  agulla 1/2 cercle,  cos cilíndric, punta trocar, longitud 37mm </t>
  </si>
  <si>
    <t xml:space="preserve">Sutura no absorbible, polipropilè sintètic monofilar  fil: calibre 2/0, longitud 90cm, tintat- doble agulla 1/2 cercle,  cos cilíndric, punta trocar, longitud 26mm </t>
  </si>
  <si>
    <t xml:space="preserve">Sutura no absorbible, polipropilè sintètic monofilar  fil: calibre 2/0, longitud 90cm, tintat - doble agulla 1/2 cercle  cos cilíndric punta cilíndrica, longitud 37 mm </t>
  </si>
  <si>
    <t xml:space="preserve">Sutura no absorbible, polipropilè sintètic monofilar, fil: calibre 3/0, longitud 90cm, tintat -  doble agulla 1/2 cercle,  cos cilíndric, punta cilíndrica, longitud 26mm </t>
  </si>
  <si>
    <t xml:space="preserve">Sutura no absorbible, polipropilè sintètic monofilar fil: calibre 3/0, longitud 75 cm, tintat - agulla 3/8 cercle,  cos triangular, punta triangular,  longitud  16mm </t>
  </si>
  <si>
    <t xml:space="preserve">Sutura no absorbible, polipropilè sintètic monofilar  fil: calibre 3/0, longitud 90 cm, tintat- doble agulla 1/2 cercle  cos cilíndric, punta trocar , longitud 26 mm </t>
  </si>
  <si>
    <t xml:space="preserve">Sutura no absorbible, polipropilè sintètic monofilar  fil: calibre 4/0, fil de 90cm , tintat -doble agulla 1/2 cercle  cos cilíndric, punta cilíndrica, longitud 17mm </t>
  </si>
  <si>
    <t xml:space="preserve">Sutura no absorbible, polipropilè sintètic monofilar fil: calibre 4/0, longitud 90 cm, tintat - doble agulla 1/2  cercle  cos cilíndric, punta cilíndrica,  longitud 26 mm </t>
  </si>
  <si>
    <t xml:space="preserve">Sutura no absorbible, polipropilè sintètic monofilar fil: calibre 5/0, longitud 45cm, tintat - agulla 3/8  cercle,  cos triangular,  punta triangular, longitud 16 mm </t>
  </si>
  <si>
    <t xml:space="preserve">Sutura no absorbible, polipropilè sintètic monofilar fil: calibre 5/0, longitud 90 cm, tintat - doble agulla 1/2 cercle  cos cilíndric punta cilíndrica,  longitud 17 mm </t>
  </si>
  <si>
    <t>Sutura no absorbible, polipropilè sintètic monofilar fil: calibre 6/0, longitud 60 cm, tintat - doble agulla 3/8 cercle  cos cilíndric, punta cilíndrica, longitud 9 mm</t>
  </si>
  <si>
    <t xml:space="preserve">Sutura no absorbible, polipropilè sintètic monofilar fil: calibre 6/0, longitud 45cm, tintat - agulla 3/8 cercle  cos triangular,  punta triangular , longitud 11mm </t>
  </si>
  <si>
    <t>Sutura no absorbible, polipropilè sintètic monofilar fil: calibre 6/0, fil de 75cm, tintat - doble agulla 3/8 cercle  cos cilíndric, punta cilíndrica, longitud 13 mm</t>
  </si>
  <si>
    <t>Sutura no absorbible, polipropilè sintètic monofilar fil: calibre 6/0, longitud 75cm, tintat - doble  agulla antireflectant  3/8 cercle, cos cilíndric, punta cilíndrica, longitud 13 mm</t>
  </si>
  <si>
    <t xml:space="preserve">Sutura no absorbible, polipropilè sintètic monofilar fil: calibre 7/0, longitud 60 cm, tintat - agulla 3/8 cercle  cos cilíndric, punta cilíndrica,  longitud 13  mm </t>
  </si>
  <si>
    <t>Sutura no absorbible, polipropilè sintètic monofilar fil: calibre 7/0, longitud 60 cm, tintat - doble agulla 3/8 cercle  cos cilíndric, punta cilíndrica, longitud 9  mm</t>
  </si>
  <si>
    <t xml:space="preserve">Sutura no absorbible, polipropilè sintètic monofilar fil: calibre 8/0,  longitud de 60 cm, tintat - doble agulla 3/8 cercle  cos cilíndric, punta cilíndrica,  longitud 8 mm </t>
  </si>
  <si>
    <t>Sutura  no absorbible sintètica monofilar de poliamida 6 ó 6.6 - fil: calibre 9/0, longitud 13cm , tintat -agulla  3/8  cercle ,  cos cilíndric punta cilíndrica,  longitud 4,7 mm</t>
  </si>
  <si>
    <t>Sutura  no absorbible sintètica monofilar de poliamida 6 ó 6.6, -fil:  calibre 10/0, longitud 30 cm, tintat -  doble agulla 3/8 cercle, punta espatulada, longitud 6mm</t>
  </si>
  <si>
    <t>Sutura no absorbible monofilar polipropilè sintètic -fil: calibre 10/0, longitud 20cm, tintat - doble agulla recta, punta  espatulada invertida,  longitud 16 mm</t>
  </si>
  <si>
    <t>Sutura no absorbible monofilar polipropilè sintètic  -fil: calibre 10/0, longitud 20 cm, tintat - agulla 1/4  cercle,  cos cilíndric punta taper cut triangular,  longitud 13 mm</t>
  </si>
  <si>
    <t>Sutura no absorbible monofilar de politetrafluoroetilè expandit (PTFE)  -fil: calibre 4/0 longitud 36-91 cm, tintada -doble agulla, 3/8  cercle, punta perforant,  longitud 17mm</t>
  </si>
  <si>
    <t>Sutura no absorbible monofilar de politetrafluoroetilè expandit (PTFE) -fil:  calibre 5/0, longitud  30-76cm, tintada doble agulla, 3/8  cercle,  punta perforant,   longitud 13mm</t>
  </si>
  <si>
    <t>Llaç sutura 45° esquerra amb sistema passador  per instrumentar procediments d'artroscòpia</t>
  </si>
  <si>
    <t>Llaç sutura 45° dreta amb sistema passador  per instrumentar procediments d'artroscòpia</t>
  </si>
  <si>
    <t>Llaç sutura 90° esquerra amb sistema per instrumentar procediments d'artroscòpia</t>
  </si>
  <si>
    <t>Llaç de sutura de polièster no absorbible trenat - fil:  calibre 2/0, longitud 101,6 cm, longitud d'ús 50,8 cm, tintat - agulla recta</t>
  </si>
  <si>
    <t>SUBMINISTRAMENT DE SUTURES MANUALS NO ABSORBIBLES, SEGELLADORS, COLES QUIRÚRGIQUES I  PASSADORS SUTURES ARTROSCÒPIA PER LA FUNDACIÓ DE GESTIÓ SANITÀRIA DE L'HOSPITAL DE LA SANTA CREU I SANT PAU</t>
  </si>
  <si>
    <t>ACM 25/499</t>
  </si>
  <si>
    <t>1.Poliéster sintètic I</t>
  </si>
  <si>
    <t>2.Poliéster Sintètic II</t>
  </si>
  <si>
    <t xml:space="preserve">Sutura no absorbible, polipropilè sintètic monofilar fil: calibre 3/0, longitud 90 cm, tintat - doble agulla 1/2 cercle  cos cilíndric, punta cilíndrica , longitud 17mm </t>
  </si>
  <si>
    <t xml:space="preserve">Sutura no absorbible de seda natural, trenada -fil:  calibre 0 , longitud de 150 cm, tintat </t>
  </si>
  <si>
    <t>Sutura no absorbible de seda natural, trenada - fil:  calibre 1 ,  longitud de 150 cm, tintat</t>
  </si>
  <si>
    <t>Sutura no absorbible de seda natural, trenada -fil: calibre 2/0,  longitud 75 cm, tintat -agulla 3/8 cercle , cos triangular, punta triangular,  longitud 19mm</t>
  </si>
  <si>
    <t>Sutura no absorbible de seda natural, trenada- fil: calibre 3/0, longitud 75 cm, tintat -agulla 1/2 cercle, cos cilíndric, punta cilíndrica,  longitud 26mm</t>
  </si>
  <si>
    <t>Sutura no absorbible de seda natural, trenada - fil: calibre 6/0, longitud 45 cm, tintat -agulla  3/8 cercle, cos triangular, punta triangular,  longitud 16mm</t>
  </si>
  <si>
    <t>Sutura no absorbible  de seda natural, trenada- fil:  calibre 6/0, longitud 45 cm, tintat -agulla 3/8 cercle , cos cilíndric, punta cilíndrica,  longitud 8mm</t>
  </si>
  <si>
    <t>Sutura no absorbible de fil de cotó, color blanc, cinta de 3 mm d'ample longitud de 75cm</t>
  </si>
  <si>
    <t>Sutura no absorbible  de seda natural, trenada - fil:  1 fil de  50cm , color blanc o natural, per a ús servei neonats</t>
  </si>
  <si>
    <t>Sutura  no absorbible sintètica monofilar de poliamida 6 ó 6.6- fil: calibre 1, longitud  50 cm, tintat- agulla  3/8  cercle, cos triangular punta triangular  longitud 90 mm</t>
  </si>
  <si>
    <t xml:space="preserve">Sutura  no absorbible sintètica monofilar de poliamida 6 ó 6.6, inclou indicació per microcirurgia -fil: calibre 9/0, longitud 13 cm, tintat - agulla 3/8 cercle , cos cilíndric, punta cilíndrica, longitud 5,1mm </t>
  </si>
  <si>
    <t>Cola quirúrgica de base de cianocrilat, amb efectes bactericides, tintat, 1ml</t>
  </si>
  <si>
    <t xml:space="preserve">Sutura no absorbible  de seda natural, trenada - fil:  calibre 2/0,  longitud 180 cm, tintat </t>
  </si>
  <si>
    <t>2018142</t>
  </si>
  <si>
    <r>
      <t xml:space="preserve">Sutura no absorbible, polipropilè sintètic monofilar  fil: 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calibre </t>
    </r>
    <r>
      <rPr>
        <b/>
        <strike/>
        <sz val="12"/>
        <rFont val="Calibri"/>
        <family val="2"/>
        <scheme val="minor"/>
      </rPr>
      <t>1/0</t>
    </r>
    <r>
      <rPr>
        <sz val="12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, longitud 100cm, tintat- agulla 1/2 cercle  cos cilíndric, punta cilíndrica, longitud 40 mm </t>
    </r>
  </si>
  <si>
    <r>
      <t>Sutura polietilè no absorbible d'alta resistència trenat - fil:</t>
    </r>
    <r>
      <rPr>
        <b/>
        <sz val="12"/>
        <color rgb="FF000000"/>
        <rFont val="Calibri"/>
        <family val="2"/>
        <scheme val="minor"/>
      </rPr>
      <t xml:space="preserve"> calibre</t>
    </r>
    <r>
      <rPr>
        <strike/>
        <sz val="12"/>
        <color rgb="FF000000"/>
        <rFont val="Calibri"/>
        <family val="2"/>
        <scheme val="minor"/>
      </rPr>
      <t xml:space="preserve"> </t>
    </r>
    <r>
      <rPr>
        <b/>
        <strike/>
        <sz val="12"/>
        <color rgb="FF000000"/>
        <rFont val="Calibri"/>
        <family val="2"/>
        <scheme val="minor"/>
      </rPr>
      <t>2/0</t>
    </r>
    <r>
      <rPr>
        <b/>
        <sz val="12"/>
        <color rgb="FFFF0000"/>
        <rFont val="Calibri"/>
        <family val="2"/>
        <scheme val="minor"/>
      </rPr>
      <t xml:space="preserve"> 2</t>
    </r>
    <r>
      <rPr>
        <b/>
        <strike/>
        <sz val="10"/>
        <color rgb="FF000000"/>
        <rFont val="Calibri"/>
        <family val="2"/>
        <scheme val="minor"/>
      </rPr>
      <t>,</t>
    </r>
    <r>
      <rPr>
        <sz val="10"/>
        <color indexed="8"/>
        <rFont val="Calibri"/>
        <family val="2"/>
        <scheme val="minor"/>
      </rPr>
      <t xml:space="preserve"> longitud 100cm, tintat -agulla  semicircular, cercle cònica, longitud 25,9mm</t>
    </r>
  </si>
  <si>
    <r>
      <t xml:space="preserve">Sutura polietilè no absorbible d'alta resistència trenat - fil : </t>
    </r>
    <r>
      <rPr>
        <b/>
        <sz val="12"/>
        <rFont val="Calibri"/>
        <family val="2"/>
        <scheme val="minor"/>
      </rPr>
      <t>calibre</t>
    </r>
    <r>
      <rPr>
        <sz val="12"/>
        <rFont val="Calibri"/>
        <family val="2"/>
        <scheme val="minor"/>
      </rPr>
      <t xml:space="preserve"> </t>
    </r>
    <r>
      <rPr>
        <b/>
        <strike/>
        <sz val="12"/>
        <rFont val="Calibri"/>
        <family val="2"/>
        <scheme val="minor"/>
      </rPr>
      <t>5/0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5</t>
    </r>
    <r>
      <rPr>
        <sz val="10"/>
        <rFont val="Calibri"/>
        <family val="2"/>
        <scheme val="minor"/>
      </rPr>
      <t>, longitud 91cm, tintat - agulla 1/2 cercle tallant</t>
    </r>
  </si>
  <si>
    <r>
      <t>Acer inoxidable 316L, no absorbible, monofilar fil:</t>
    </r>
    <r>
      <rPr>
        <b/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calibre </t>
    </r>
    <r>
      <rPr>
        <b/>
        <strike/>
        <sz val="12"/>
        <rFont val="Calibri"/>
        <family val="2"/>
        <scheme val="minor"/>
      </rPr>
      <t>5/0</t>
    </r>
    <r>
      <rPr>
        <sz val="12"/>
        <rFont val="Calibri"/>
        <family val="2"/>
        <scheme val="minor"/>
      </rPr>
      <t>,</t>
    </r>
    <r>
      <rPr>
        <b/>
        <sz val="12"/>
        <color rgb="FFFF0000"/>
        <rFont val="Calibri"/>
        <family val="2"/>
        <scheme val="minor"/>
      </rPr>
      <t xml:space="preserve">  5</t>
    </r>
    <r>
      <rPr>
        <sz val="10"/>
        <rFont val="Calibri"/>
        <family val="2"/>
        <scheme val="minor"/>
      </rPr>
      <t xml:space="preserve"> longitud 4 fils de 45cm, incolora -agulla 1/2 cercle, rotatòria  360º circular,  longitud 48mm</t>
    </r>
  </si>
  <si>
    <t>2013616</t>
  </si>
  <si>
    <t>2015242</t>
  </si>
  <si>
    <t>2018174</t>
  </si>
  <si>
    <r>
      <t xml:space="preserve">Sutura no absorbible monofilar de politetrafluoroetilè expandit (PTFE) -fil:  calibre 7/0, longitud  18-46 cm, tintada -doble agulla, 3/8  cercle, punta cònica, </t>
    </r>
    <r>
      <rPr>
        <b/>
        <sz val="12"/>
        <rFont val="Calibri"/>
        <family val="2"/>
        <scheme val="minor"/>
      </rPr>
      <t xml:space="preserve">  longitud </t>
    </r>
    <r>
      <rPr>
        <b/>
        <strike/>
        <sz val="12"/>
        <rFont val="Calibri"/>
        <family val="2"/>
        <scheme val="minor"/>
      </rPr>
      <t xml:space="preserve">26 </t>
    </r>
    <r>
      <rPr>
        <b/>
        <sz val="12"/>
        <color rgb="FFFF0000"/>
        <rFont val="Calibri"/>
        <family val="2"/>
        <scheme val="minor"/>
      </rPr>
      <t>9</t>
    </r>
    <r>
      <rPr>
        <b/>
        <sz val="12"/>
        <rFont val="Calibri"/>
        <family val="2"/>
        <scheme val="minor"/>
      </rPr>
      <t>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</si>
</sst>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indexed="60"/>
      <name val="Calibri"/>
      <family val="2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trike/>
      <sz val="12"/>
      <name val="Calibri"/>
      <family val="2"/>
      <scheme val="minor"/>
    </font>
    <font>
      <sz val="12"/>
      <name val="Calibri"/>
      <family val="2"/>
      <scheme val="minor"/>
    </font>
    <font>
      <strike/>
      <sz val="12"/>
      <color rgb="FF000000"/>
      <name val="Calibri"/>
      <family val="2"/>
      <scheme val="minor"/>
    </font>
    <font>
      <b/>
      <strike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FF0000"/>
      <name val="Arial"/>
      <family val="2"/>
    </font>
    <font>
      <b/>
      <sz val="12"/>
      <color rgb="FF00000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2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31" borderId="0" applyNumberFormat="0" applyBorder="0" applyAlignment="0" applyProtection="0"/>
    <xf numFmtId="0" fontId="3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7" fillId="40" borderId="2" applyNumberFormat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2" fillId="3" borderId="1" applyNumberFormat="0" applyAlignment="0" applyProtection="0"/>
    <xf numFmtId="0" fontId="8" fillId="0" borderId="3" applyNumberFormat="0" applyFill="0" applyAlignment="0" applyProtection="0"/>
    <xf numFmtId="0" fontId="9" fillId="0" borderId="0"/>
    <xf numFmtId="0" fontId="17" fillId="0" borderId="0"/>
    <xf numFmtId="0" fontId="17" fillId="0" borderId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8" fillId="2" borderId="8" applyNumberFormat="0" applyAlignment="0" applyProtection="0"/>
    <xf numFmtId="0" fontId="18" fillId="10" borderId="8" applyNumberFormat="0" applyAlignment="0" applyProtection="0"/>
    <xf numFmtId="4" fontId="19" fillId="12" borderId="9" applyNumberFormat="0" applyProtection="0">
      <alignment vertical="center"/>
    </xf>
    <xf numFmtId="4" fontId="20" fillId="45" borderId="10" applyNumberFormat="0" applyProtection="0">
      <alignment vertical="center"/>
    </xf>
    <xf numFmtId="4" fontId="19" fillId="45" borderId="10" applyNumberFormat="0" applyProtection="0">
      <alignment horizontal="left" vertical="center" indent="1"/>
    </xf>
    <xf numFmtId="0" fontId="21" fillId="12" borderId="11" applyNumberFormat="0" applyProtection="0">
      <alignment horizontal="left" vertical="top" indent="1"/>
    </xf>
    <xf numFmtId="4" fontId="19" fillId="16" borderId="10" applyNumberFormat="0" applyProtection="0">
      <alignment horizontal="left" vertical="center" indent="1"/>
    </xf>
    <xf numFmtId="4" fontId="19" fillId="7" borderId="10" applyNumberFormat="0" applyProtection="0">
      <alignment horizontal="right" vertical="center"/>
    </xf>
    <xf numFmtId="4" fontId="19" fillId="46" borderId="10" applyNumberFormat="0" applyProtection="0">
      <alignment horizontal="right" vertical="center"/>
    </xf>
    <xf numFmtId="4" fontId="19" fillId="22" borderId="9" applyNumberFormat="0" applyProtection="0">
      <alignment horizontal="right" vertical="center"/>
    </xf>
    <xf numFmtId="4" fontId="19" fillId="15" borderId="10" applyNumberFormat="0" applyProtection="0">
      <alignment horizontal="right" vertical="center"/>
    </xf>
    <xf numFmtId="4" fontId="19" fillId="17" borderId="10" applyNumberFormat="0" applyProtection="0">
      <alignment horizontal="right" vertical="center"/>
    </xf>
    <xf numFmtId="4" fontId="19" fillId="35" borderId="10" applyNumberFormat="0" applyProtection="0">
      <alignment horizontal="right" vertical="center"/>
    </xf>
    <xf numFmtId="4" fontId="19" fillId="18" borderId="10" applyNumberFormat="0" applyProtection="0">
      <alignment horizontal="right" vertical="center"/>
    </xf>
    <xf numFmtId="4" fontId="19" fillId="47" borderId="10" applyNumberFormat="0" applyProtection="0">
      <alignment horizontal="right" vertical="center"/>
    </xf>
    <xf numFmtId="4" fontId="19" fillId="14" borderId="10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9" fillId="49" borderId="10" applyNumberFormat="0" applyProtection="0">
      <alignment horizontal="right" vertical="center"/>
    </xf>
    <xf numFmtId="4" fontId="19" fillId="5" borderId="9" applyNumberFormat="0" applyProtection="0">
      <alignment horizontal="left" vertical="center" indent="1"/>
    </xf>
    <xf numFmtId="4" fontId="19" fillId="49" borderId="9" applyNumberFormat="0" applyProtection="0">
      <alignment horizontal="left" vertical="center" indent="1"/>
    </xf>
    <xf numFmtId="0" fontId="19" fillId="10" borderId="10" applyNumberFormat="0" applyProtection="0">
      <alignment horizontal="left" vertical="center" indent="1"/>
    </xf>
    <xf numFmtId="0" fontId="22" fillId="31" borderId="11" applyNumberFormat="0" applyProtection="0">
      <alignment horizontal="left" vertical="top" indent="1"/>
    </xf>
    <xf numFmtId="0" fontId="19" fillId="50" borderId="10" applyNumberFormat="0" applyProtection="0">
      <alignment horizontal="left" vertical="center" indent="1"/>
    </xf>
    <xf numFmtId="0" fontId="22" fillId="49" borderId="11" applyNumberFormat="0" applyProtection="0">
      <alignment horizontal="left" vertical="top" indent="1"/>
    </xf>
    <xf numFmtId="0" fontId="19" fillId="13" borderId="10" applyNumberFormat="0" applyProtection="0">
      <alignment horizontal="left" vertical="center" indent="1"/>
    </xf>
    <xf numFmtId="0" fontId="22" fillId="13" borderId="11" applyNumberFormat="0" applyProtection="0">
      <alignment horizontal="left" vertical="top" indent="1"/>
    </xf>
    <xf numFmtId="0" fontId="19" fillId="5" borderId="10" applyNumberFormat="0" applyProtection="0">
      <alignment horizontal="left" vertical="center" indent="1"/>
    </xf>
    <xf numFmtId="0" fontId="22" fillId="5" borderId="11" applyNumberFormat="0" applyProtection="0">
      <alignment horizontal="left" vertical="top" indent="1"/>
    </xf>
    <xf numFmtId="0" fontId="22" fillId="2" borderId="12" applyNumberFormat="0">
      <protection locked="0"/>
    </xf>
    <xf numFmtId="0" fontId="23" fillId="31" borderId="13" applyBorder="0"/>
    <xf numFmtId="4" fontId="24" fillId="4" borderId="11" applyNumberFormat="0" applyProtection="0">
      <alignment vertical="center"/>
    </xf>
    <xf numFmtId="4" fontId="20" fillId="51" borderId="14" applyNumberFormat="0" applyProtection="0">
      <alignment vertical="center"/>
    </xf>
    <xf numFmtId="4" fontId="24" fillId="10" borderId="11" applyNumberFormat="0" applyProtection="0">
      <alignment horizontal="left" vertical="center" indent="1"/>
    </xf>
    <xf numFmtId="0" fontId="24" fillId="4" borderId="11" applyNumberFormat="0" applyProtection="0">
      <alignment horizontal="left" vertical="top" indent="1"/>
    </xf>
    <xf numFmtId="4" fontId="19" fillId="0" borderId="10" applyNumberFormat="0" applyProtection="0">
      <alignment horizontal="right" vertical="center"/>
    </xf>
    <xf numFmtId="4" fontId="20" fillId="52" borderId="10" applyNumberFormat="0" applyProtection="0">
      <alignment horizontal="right" vertical="center"/>
    </xf>
    <xf numFmtId="4" fontId="19" fillId="16" borderId="10" applyNumberFormat="0" applyProtection="0">
      <alignment horizontal="left" vertical="center" indent="1"/>
    </xf>
    <xf numFmtId="0" fontId="24" fillId="49" borderId="11" applyNumberFormat="0" applyProtection="0">
      <alignment horizontal="left" vertical="top" indent="1"/>
    </xf>
    <xf numFmtId="4" fontId="25" fillId="53" borderId="9" applyNumberFormat="0" applyProtection="0">
      <alignment horizontal="left" vertical="center" indent="1"/>
    </xf>
    <xf numFmtId="0" fontId="19" fillId="54" borderId="14"/>
    <xf numFmtId="4" fontId="26" fillId="2" borderId="1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40" fillId="55" borderId="0" applyNumberFormat="0" applyBorder="0" applyAlignment="0" applyProtection="0"/>
    <xf numFmtId="0" fontId="41" fillId="56" borderId="0" applyNumberFormat="0" applyBorder="0" applyAlignment="0" applyProtection="0"/>
    <xf numFmtId="0" fontId="42" fillId="57" borderId="0" applyNumberFormat="0" applyBorder="0" applyAlignment="0" applyProtection="0"/>
    <xf numFmtId="0" fontId="43" fillId="58" borderId="21" applyNumberFormat="0" applyAlignment="0" applyProtection="0"/>
    <xf numFmtId="0" fontId="44" fillId="59" borderId="22" applyNumberFormat="0" applyAlignment="0" applyProtection="0"/>
    <xf numFmtId="0" fontId="45" fillId="59" borderId="21" applyNumberFormat="0" applyAlignment="0" applyProtection="0"/>
    <xf numFmtId="0" fontId="46" fillId="0" borderId="23" applyNumberFormat="0" applyFill="0" applyAlignment="0" applyProtection="0"/>
    <xf numFmtId="0" fontId="47" fillId="60" borderId="24" applyNumberFormat="0" applyAlignment="0" applyProtection="0"/>
    <xf numFmtId="0" fontId="48" fillId="0" borderId="0" applyNumberFormat="0" applyFill="0" applyBorder="0" applyAlignment="0" applyProtection="0"/>
    <xf numFmtId="0" fontId="1" fillId="61" borderId="25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6" applyNumberFormat="0" applyFill="0" applyAlignment="0" applyProtection="0"/>
    <xf numFmtId="0" fontId="5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51" fillId="65" borderId="0" applyNumberFormat="0" applyBorder="0" applyAlignment="0" applyProtection="0"/>
    <xf numFmtId="0" fontId="5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51" fillId="69" borderId="0" applyNumberFormat="0" applyBorder="0" applyAlignment="0" applyProtection="0"/>
    <xf numFmtId="0" fontId="5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51" fillId="73" borderId="0" applyNumberFormat="0" applyBorder="0" applyAlignment="0" applyProtection="0"/>
    <xf numFmtId="0" fontId="5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51" fillId="77" borderId="0" applyNumberFormat="0" applyBorder="0" applyAlignment="0" applyProtection="0"/>
    <xf numFmtId="0" fontId="5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51" fillId="81" borderId="0" applyNumberFormat="0" applyBorder="0" applyAlignment="0" applyProtection="0"/>
    <xf numFmtId="0" fontId="5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51" fillId="8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44" fontId="5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2" fillId="4" borderId="7" applyNumberFormat="0" applyFont="0" applyAlignment="0" applyProtection="0"/>
    <xf numFmtId="0" fontId="52" fillId="4" borderId="7" applyNumberFormat="0" applyFont="0" applyAlignment="0" applyProtection="0"/>
    <xf numFmtId="0" fontId="29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5" fillId="0" borderId="5" applyNumberFormat="0" applyFill="0" applyAlignment="0" applyProtection="0"/>
    <xf numFmtId="0" fontId="53" fillId="0" borderId="28" applyNumberFormat="0" applyFill="0" applyAlignment="0" applyProtection="0"/>
    <xf numFmtId="0" fontId="9" fillId="0" borderId="0"/>
    <xf numFmtId="0" fontId="9" fillId="0" borderId="0"/>
    <xf numFmtId="4" fontId="9" fillId="31" borderId="9" applyNumberFormat="0" applyProtection="0">
      <alignment horizontal="left" vertical="center" indent="1"/>
    </xf>
    <xf numFmtId="4" fontId="9" fillId="31" borderId="9" applyNumberFormat="0" applyProtection="0">
      <alignment horizontal="left" vertical="center" indent="1"/>
    </xf>
    <xf numFmtId="0" fontId="56" fillId="31" borderId="11" applyNumberFormat="0" applyProtection="0">
      <alignment horizontal="left" vertical="top" indent="1"/>
    </xf>
    <xf numFmtId="0" fontId="56" fillId="49" borderId="11" applyNumberFormat="0" applyProtection="0">
      <alignment horizontal="left" vertical="top" indent="1"/>
    </xf>
    <xf numFmtId="0" fontId="56" fillId="13" borderId="11" applyNumberFormat="0" applyProtection="0">
      <alignment horizontal="left" vertical="top" indent="1"/>
    </xf>
    <xf numFmtId="0" fontId="56" fillId="5" borderId="11" applyNumberFormat="0" applyProtection="0">
      <alignment horizontal="left" vertical="top" indent="1"/>
    </xf>
    <xf numFmtId="0" fontId="56" fillId="2" borderId="12" applyNumberFormat="0">
      <protection locked="0"/>
    </xf>
    <xf numFmtId="44" fontId="9" fillId="0" borderId="0" applyFont="0" applyFill="0" applyBorder="0" applyAlignment="0" applyProtection="0"/>
    <xf numFmtId="0" fontId="9" fillId="0" borderId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53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5" fillId="0" borderId="5" applyNumberFormat="0" applyFill="0" applyAlignment="0" applyProtection="0"/>
    <xf numFmtId="0" fontId="53" fillId="0" borderId="28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57" fillId="0" borderId="0"/>
    <xf numFmtId="0" fontId="52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5" fillId="8" borderId="0" applyNumberFormat="0" applyBorder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31" fillId="0" borderId="4" applyNumberFormat="0" applyFill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12" fillId="3" borderId="1" applyNumberFormat="0" applyAlignment="0" applyProtection="0"/>
    <xf numFmtId="0" fontId="4" fillId="7" borderId="0" applyNumberFormat="0" applyBorder="0" applyAlignment="0" applyProtection="0"/>
    <xf numFmtId="0" fontId="58" fillId="12" borderId="0" applyNumberFormat="0" applyBorder="0" applyAlignment="0" applyProtection="0"/>
    <xf numFmtId="0" fontId="9" fillId="4" borderId="7" applyNumberFormat="0" applyFont="0" applyAlignment="0" applyProtection="0"/>
    <xf numFmtId="9" fontId="9" fillId="0" borderId="0" applyFont="0" applyFill="0" applyBorder="0" applyAlignment="0" applyProtection="0"/>
    <xf numFmtId="0" fontId="18" fillId="10" borderId="8" applyNumberFormat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5" fillId="0" borderId="5" applyNumberFormat="0" applyFill="0" applyAlignment="0" applyProtection="0"/>
    <xf numFmtId="0" fontId="53" fillId="0" borderId="28" applyNumberFormat="0" applyFill="0" applyAlignment="0" applyProtection="0"/>
    <xf numFmtId="0" fontId="10" fillId="0" borderId="2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9" fillId="0" borderId="0"/>
    <xf numFmtId="0" fontId="30" fillId="0" borderId="0" applyNumberFormat="0" applyFill="0" applyBorder="0" applyAlignment="0" applyProtection="0"/>
    <xf numFmtId="0" fontId="9" fillId="4" borderId="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4" borderId="7" applyNumberFormat="0" applyFont="0" applyAlignment="0" applyProtection="0"/>
  </cellStyleXfs>
  <cellXfs count="175">
    <xf numFmtId="0" fontId="0" fillId="0" borderId="0" xfId="0"/>
    <xf numFmtId="0" fontId="9" fillId="0" borderId="0" xfId="94"/>
    <xf numFmtId="9" fontId="36" fillId="0" borderId="0" xfId="94" applyNumberFormat="1" applyFont="1" applyFill="1" applyBorder="1" applyAlignment="1" applyProtection="1">
      <alignment horizontal="center"/>
    </xf>
    <xf numFmtId="0" fontId="9" fillId="0" borderId="0" xfId="223" applyFill="1" applyBorder="1" applyAlignment="1">
      <alignment vertical="top"/>
    </xf>
    <xf numFmtId="0" fontId="9" fillId="0" borderId="0" xfId="223" applyFill="1" applyBorder="1" applyAlignment="1">
      <alignment horizontal="left" vertical="top"/>
    </xf>
    <xf numFmtId="0" fontId="19" fillId="0" borderId="0" xfId="223" applyFont="1" applyFill="1" applyBorder="1" applyAlignment="1">
      <alignment vertical="top"/>
    </xf>
    <xf numFmtId="0" fontId="60" fillId="0" borderId="0" xfId="233" applyNumberFormat="1" applyFont="1" applyFill="1" applyBorder="1" applyAlignment="1">
      <alignment vertical="center"/>
    </xf>
    <xf numFmtId="0" fontId="60" fillId="0" borderId="0" xfId="233" applyNumberFormat="1" applyFont="1" applyFill="1" applyBorder="1" applyAlignment="1">
      <alignment horizontal="center" vertical="center" wrapText="1"/>
    </xf>
    <xf numFmtId="0" fontId="9" fillId="0" borderId="0" xfId="223" applyFill="1" applyBorder="1" applyAlignment="1">
      <alignment horizontal="center" vertical="top"/>
    </xf>
    <xf numFmtId="4" fontId="9" fillId="0" borderId="0" xfId="94" applyNumberFormat="1" applyAlignment="1">
      <alignment horizontal="center"/>
    </xf>
    <xf numFmtId="0" fontId="9" fillId="0" borderId="0" xfId="94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2" fontId="36" fillId="0" borderId="0" xfId="94" applyNumberFormat="1" applyFont="1" applyFill="1" applyBorder="1" applyAlignment="1" applyProtection="1">
      <alignment horizontal="center"/>
    </xf>
    <xf numFmtId="0" fontId="34" fillId="0" borderId="0" xfId="94" applyFont="1" applyAlignment="1">
      <alignment horizontal="center"/>
    </xf>
    <xf numFmtId="0" fontId="61" fillId="0" borderId="0" xfId="94" applyFont="1" applyFill="1" applyBorder="1" applyAlignment="1">
      <alignment vertical="center"/>
    </xf>
    <xf numFmtId="0" fontId="61" fillId="0" borderId="0" xfId="94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0" xfId="94" applyAlignment="1">
      <alignment horizontal="left"/>
    </xf>
    <xf numFmtId="0" fontId="0" fillId="0" borderId="0" xfId="0" applyAlignment="1">
      <alignment horizontal="left"/>
    </xf>
    <xf numFmtId="0" fontId="61" fillId="0" borderId="0" xfId="94" applyFont="1" applyFill="1" applyBorder="1" applyAlignment="1">
      <alignment horizontal="left" vertical="center"/>
    </xf>
    <xf numFmtId="0" fontId="36" fillId="0" borderId="0" xfId="94" applyFont="1" applyFill="1" applyBorder="1" applyAlignment="1">
      <alignment horizontal="left" vertical="center" wrapText="1"/>
    </xf>
    <xf numFmtId="0" fontId="9" fillId="0" borderId="0" xfId="94" applyFill="1" applyBorder="1" applyAlignment="1">
      <alignment horizontal="left"/>
    </xf>
    <xf numFmtId="0" fontId="35" fillId="89" borderId="30" xfId="94" applyFont="1" applyFill="1" applyBorder="1" applyAlignment="1" applyProtection="1">
      <alignment horizontal="center" vertical="center" wrapText="1"/>
    </xf>
    <xf numFmtId="0" fontId="35" fillId="89" borderId="17" xfId="94" applyFont="1" applyFill="1" applyBorder="1" applyAlignment="1" applyProtection="1">
      <alignment vertical="center" wrapText="1"/>
    </xf>
    <xf numFmtId="0" fontId="61" fillId="0" borderId="0" xfId="223" applyFont="1" applyFill="1" applyBorder="1" applyAlignment="1">
      <alignment horizontal="left" vertical="center"/>
    </xf>
    <xf numFmtId="0" fontId="62" fillId="89" borderId="17" xfId="94" applyFont="1" applyFill="1" applyBorder="1" applyAlignment="1">
      <alignment horizontal="center" vertical="center" wrapText="1"/>
    </xf>
    <xf numFmtId="0" fontId="35" fillId="89" borderId="17" xfId="94" applyFont="1" applyFill="1" applyBorder="1" applyAlignment="1">
      <alignment horizontal="center" vertical="center" wrapText="1"/>
    </xf>
    <xf numFmtId="0" fontId="62" fillId="91" borderId="17" xfId="94" applyFont="1" applyFill="1" applyBorder="1" applyAlignment="1">
      <alignment horizontal="center" vertical="center" wrapText="1"/>
    </xf>
    <xf numFmtId="0" fontId="62" fillId="91" borderId="33" xfId="94" applyFont="1" applyFill="1" applyBorder="1" applyAlignment="1">
      <alignment horizontal="center" vertical="center" wrapText="1"/>
    </xf>
    <xf numFmtId="3" fontId="63" fillId="0" borderId="32" xfId="94" applyNumberFormat="1" applyFont="1" applyBorder="1" applyAlignment="1">
      <alignment horizontal="center" vertical="center"/>
    </xf>
    <xf numFmtId="4" fontId="63" fillId="0" borderId="32" xfId="94" applyNumberFormat="1" applyFont="1" applyBorder="1" applyAlignment="1">
      <alignment horizontal="center" vertical="center"/>
    </xf>
    <xf numFmtId="9" fontId="63" fillId="0" borderId="32" xfId="94" applyNumberFormat="1" applyFont="1" applyBorder="1" applyAlignment="1">
      <alignment horizontal="center" vertical="center"/>
    </xf>
    <xf numFmtId="3" fontId="63" fillId="0" borderId="34" xfId="94" applyNumberFormat="1" applyFont="1" applyBorder="1" applyAlignment="1">
      <alignment horizontal="center" vertical="center"/>
    </xf>
    <xf numFmtId="4" fontId="63" fillId="0" borderId="34" xfId="94" applyNumberFormat="1" applyFont="1" applyBorder="1" applyAlignment="1">
      <alignment horizontal="center" vertical="center"/>
    </xf>
    <xf numFmtId="9" fontId="63" fillId="0" borderId="34" xfId="94" applyNumberFormat="1" applyFont="1" applyBorder="1" applyAlignment="1">
      <alignment horizontal="center" vertical="center"/>
    </xf>
    <xf numFmtId="49" fontId="19" fillId="90" borderId="17" xfId="233" applyNumberFormat="1" applyFont="1" applyFill="1" applyBorder="1" applyAlignment="1">
      <alignment horizontal="center" vertical="center"/>
    </xf>
    <xf numFmtId="49" fontId="19" fillId="90" borderId="35" xfId="233" applyNumberFormat="1" applyFont="1" applyFill="1" applyBorder="1" applyAlignment="1">
      <alignment horizontal="center" vertical="center"/>
    </xf>
    <xf numFmtId="49" fontId="19" fillId="90" borderId="14" xfId="233" applyNumberFormat="1" applyFont="1" applyFill="1" applyBorder="1" applyAlignment="1">
      <alignment horizontal="center" vertical="center"/>
    </xf>
    <xf numFmtId="0" fontId="19" fillId="90" borderId="35" xfId="233" applyFont="1" applyFill="1" applyBorder="1" applyAlignment="1">
      <alignment horizontal="center" vertical="center"/>
    </xf>
    <xf numFmtId="0" fontId="19" fillId="90" borderId="31" xfId="233" applyFont="1" applyFill="1" applyBorder="1" applyAlignment="1">
      <alignment horizontal="center" vertical="center"/>
    </xf>
    <xf numFmtId="0" fontId="19" fillId="90" borderId="17" xfId="233" applyFont="1" applyFill="1" applyBorder="1" applyAlignment="1">
      <alignment horizontal="center" vertical="center"/>
    </xf>
    <xf numFmtId="49" fontId="19" fillId="90" borderId="31" xfId="233" applyNumberFormat="1" applyFont="1" applyFill="1" applyBorder="1" applyAlignment="1">
      <alignment horizontal="center" vertical="center"/>
    </xf>
    <xf numFmtId="49" fontId="19" fillId="90" borderId="36" xfId="233" applyNumberFormat="1" applyFont="1" applyFill="1" applyBorder="1" applyAlignment="1">
      <alignment horizontal="center" vertical="center"/>
    </xf>
    <xf numFmtId="49" fontId="19" fillId="90" borderId="32" xfId="233" applyNumberFormat="1" applyFont="1" applyFill="1" applyBorder="1" applyAlignment="1">
      <alignment horizontal="center" vertical="center"/>
    </xf>
    <xf numFmtId="0" fontId="19" fillId="90" borderId="37" xfId="233" applyFont="1" applyFill="1" applyBorder="1" applyAlignment="1">
      <alignment horizontal="center" vertical="center"/>
    </xf>
    <xf numFmtId="0" fontId="65" fillId="0" borderId="32" xfId="233" applyNumberFormat="1" applyFont="1" applyFill="1" applyBorder="1" applyAlignment="1">
      <alignment vertical="center" wrapText="1"/>
    </xf>
    <xf numFmtId="0" fontId="65" fillId="0" borderId="14" xfId="233" applyNumberFormat="1" applyFont="1" applyFill="1" applyBorder="1" applyAlignment="1">
      <alignment vertical="center" wrapText="1"/>
    </xf>
    <xf numFmtId="0" fontId="64" fillId="0" borderId="14" xfId="223" applyFont="1" applyBorder="1" applyAlignment="1">
      <alignment vertical="center" wrapText="1"/>
    </xf>
    <xf numFmtId="0" fontId="64" fillId="90" borderId="14" xfId="223" applyFont="1" applyFill="1" applyBorder="1" applyAlignment="1">
      <alignment vertical="center" wrapText="1"/>
    </xf>
    <xf numFmtId="0" fontId="64" fillId="0" borderId="14" xfId="223" applyFont="1" applyFill="1" applyBorder="1" applyAlignment="1">
      <alignment vertical="center" wrapText="1"/>
    </xf>
    <xf numFmtId="0" fontId="19" fillId="90" borderId="36" xfId="233" applyFont="1" applyFill="1" applyBorder="1" applyAlignment="1">
      <alignment horizontal="center" vertical="center"/>
    </xf>
    <xf numFmtId="0" fontId="65" fillId="0" borderId="34" xfId="233" applyNumberFormat="1" applyFont="1" applyFill="1" applyBorder="1" applyAlignment="1">
      <alignment vertical="center" wrapText="1"/>
    </xf>
    <xf numFmtId="0" fontId="19" fillId="90" borderId="14" xfId="233" applyFont="1" applyFill="1" applyBorder="1" applyAlignment="1">
      <alignment horizontal="center" vertical="center"/>
    </xf>
    <xf numFmtId="3" fontId="63" fillId="0" borderId="14" xfId="94" applyNumberFormat="1" applyFont="1" applyBorder="1" applyAlignment="1">
      <alignment horizontal="center" vertical="center"/>
    </xf>
    <xf numFmtId="4" fontId="63" fillId="0" borderId="14" xfId="94" applyNumberFormat="1" applyFont="1" applyBorder="1" applyAlignment="1">
      <alignment horizontal="center" vertical="center"/>
    </xf>
    <xf numFmtId="9" fontId="63" fillId="0" borderId="14" xfId="94" applyNumberFormat="1" applyFont="1" applyBorder="1" applyAlignment="1">
      <alignment horizontal="center" vertical="center"/>
    </xf>
    <xf numFmtId="0" fontId="65" fillId="0" borderId="31" xfId="233" applyNumberFormat="1" applyFont="1" applyFill="1" applyBorder="1" applyAlignment="1">
      <alignment vertical="center" wrapText="1"/>
    </xf>
    <xf numFmtId="0" fontId="64" fillId="0" borderId="32" xfId="223" applyFont="1" applyBorder="1" applyAlignment="1">
      <alignment vertical="center" wrapText="1"/>
    </xf>
    <xf numFmtId="0" fontId="64" fillId="90" borderId="31" xfId="223" applyFont="1" applyFill="1" applyBorder="1" applyAlignment="1">
      <alignment vertical="center" wrapText="1"/>
    </xf>
    <xf numFmtId="0" fontId="64" fillId="90" borderId="32" xfId="223" applyFont="1" applyFill="1" applyBorder="1" applyAlignment="1">
      <alignment vertical="center" wrapText="1"/>
    </xf>
    <xf numFmtId="0" fontId="64" fillId="0" borderId="31" xfId="223" applyFont="1" applyBorder="1" applyAlignment="1">
      <alignment vertical="center" wrapText="1"/>
    </xf>
    <xf numFmtId="0" fontId="64" fillId="90" borderId="37" xfId="223" applyFont="1" applyFill="1" applyBorder="1" applyAlignment="1">
      <alignment vertical="center" wrapText="1"/>
    </xf>
    <xf numFmtId="0" fontId="64" fillId="0" borderId="31" xfId="223" applyFont="1" applyFill="1" applyBorder="1" applyAlignment="1">
      <alignment vertical="center" wrapText="1"/>
    </xf>
    <xf numFmtId="0" fontId="64" fillId="0" borderId="32" xfId="223" applyFont="1" applyFill="1" applyBorder="1" applyAlignment="1">
      <alignment vertical="center" wrapText="1"/>
    </xf>
    <xf numFmtId="0" fontId="64" fillId="0" borderId="37" xfId="223" applyFont="1" applyFill="1" applyBorder="1" applyAlignment="1">
      <alignment vertical="center" wrapText="1"/>
    </xf>
    <xf numFmtId="0" fontId="65" fillId="0" borderId="37" xfId="233" applyNumberFormat="1" applyFont="1" applyFill="1" applyBorder="1" applyAlignment="1">
      <alignment vertical="center" wrapText="1"/>
    </xf>
    <xf numFmtId="3" fontId="63" fillId="0" borderId="37" xfId="94" applyNumberFormat="1" applyFont="1" applyBorder="1" applyAlignment="1">
      <alignment horizontal="center" vertical="center"/>
    </xf>
    <xf numFmtId="4" fontId="63" fillId="0" borderId="37" xfId="94" applyNumberFormat="1" applyFont="1" applyBorder="1" applyAlignment="1">
      <alignment horizontal="center" vertical="center"/>
    </xf>
    <xf numFmtId="9" fontId="63" fillId="0" borderId="37" xfId="94" applyNumberFormat="1" applyFont="1" applyBorder="1" applyAlignment="1">
      <alignment horizontal="center" vertical="center"/>
    </xf>
    <xf numFmtId="4" fontId="63" fillId="0" borderId="14" xfId="94" applyNumberFormat="1" applyFont="1" applyFill="1" applyBorder="1" applyAlignment="1" applyProtection="1">
      <alignment horizontal="center" vertical="center"/>
    </xf>
    <xf numFmtId="4" fontId="63" fillId="0" borderId="31" xfId="94" applyNumberFormat="1" applyFont="1" applyFill="1" applyBorder="1" applyAlignment="1" applyProtection="1">
      <alignment horizontal="center" vertical="center"/>
    </xf>
    <xf numFmtId="4" fontId="63" fillId="0" borderId="32" xfId="94" applyNumberFormat="1" applyFont="1" applyFill="1" applyBorder="1" applyAlignment="1" applyProtection="1">
      <alignment horizontal="center" vertical="center"/>
    </xf>
    <xf numFmtId="4" fontId="63" fillId="0" borderId="37" xfId="94" applyNumberFormat="1" applyFont="1" applyFill="1" applyBorder="1" applyAlignment="1" applyProtection="1">
      <alignment horizontal="center" vertical="center"/>
    </xf>
    <xf numFmtId="0" fontId="57" fillId="0" borderId="14" xfId="233" applyNumberFormat="1" applyFont="1" applyFill="1" applyBorder="1" applyAlignment="1">
      <alignment horizontal="center" vertical="center"/>
    </xf>
    <xf numFmtId="9" fontId="63" fillId="0" borderId="14" xfId="94" applyNumberFormat="1" applyFont="1" applyFill="1" applyBorder="1" applyAlignment="1" applyProtection="1">
      <alignment horizontal="center" vertical="center"/>
    </xf>
    <xf numFmtId="0" fontId="63" fillId="0" borderId="14" xfId="223" applyFont="1" applyBorder="1" applyAlignment="1">
      <alignment horizontal="center" vertical="center" wrapText="1"/>
    </xf>
    <xf numFmtId="0" fontId="63" fillId="90" borderId="14" xfId="223" applyFont="1" applyFill="1" applyBorder="1" applyAlignment="1">
      <alignment horizontal="center" vertical="center" wrapText="1"/>
    </xf>
    <xf numFmtId="4" fontId="63" fillId="0" borderId="14" xfId="94" applyNumberFormat="1" applyFont="1" applyBorder="1" applyAlignment="1" applyProtection="1">
      <alignment horizontal="center" vertical="center"/>
    </xf>
    <xf numFmtId="0" fontId="63" fillId="0" borderId="14" xfId="223" applyFont="1" applyFill="1" applyBorder="1" applyAlignment="1">
      <alignment horizontal="center" vertical="center" wrapText="1"/>
    </xf>
    <xf numFmtId="0" fontId="57" fillId="0" borderId="31" xfId="233" applyNumberFormat="1" applyFont="1" applyFill="1" applyBorder="1" applyAlignment="1">
      <alignment horizontal="center" vertical="center"/>
    </xf>
    <xf numFmtId="9" fontId="63" fillId="0" borderId="31" xfId="94" applyNumberFormat="1" applyFont="1" applyFill="1" applyBorder="1" applyAlignment="1" applyProtection="1">
      <alignment horizontal="center" vertical="center"/>
    </xf>
    <xf numFmtId="0" fontId="63" fillId="0" borderId="32" xfId="223" applyFont="1" applyBorder="1" applyAlignment="1">
      <alignment horizontal="center" vertical="center" wrapText="1"/>
    </xf>
    <xf numFmtId="9" fontId="63" fillId="0" borderId="32" xfId="94" applyNumberFormat="1" applyFont="1" applyFill="1" applyBorder="1" applyAlignment="1" applyProtection="1">
      <alignment horizontal="center" vertical="center"/>
    </xf>
    <xf numFmtId="0" fontId="63" fillId="90" borderId="31" xfId="223" applyFont="1" applyFill="1" applyBorder="1" applyAlignment="1">
      <alignment horizontal="center" vertical="center" wrapText="1"/>
    </xf>
    <xf numFmtId="4" fontId="63" fillId="0" borderId="31" xfId="94" applyNumberFormat="1" applyFont="1" applyBorder="1" applyAlignment="1" applyProtection="1">
      <alignment horizontal="center" vertical="center"/>
    </xf>
    <xf numFmtId="0" fontId="63" fillId="90" borderId="32" xfId="223" applyFont="1" applyFill="1" applyBorder="1" applyAlignment="1">
      <alignment horizontal="center" vertical="center" wrapText="1"/>
    </xf>
    <xf numFmtId="4" fontId="63" fillId="0" borderId="32" xfId="94" applyNumberFormat="1" applyFont="1" applyBorder="1" applyAlignment="1" applyProtection="1">
      <alignment horizontal="center" vertical="center"/>
    </xf>
    <xf numFmtId="0" fontId="63" fillId="0" borderId="31" xfId="223" applyFont="1" applyBorder="1" applyAlignment="1">
      <alignment horizontal="center" vertical="center" wrapText="1"/>
    </xf>
    <xf numFmtId="0" fontId="63" fillId="90" borderId="37" xfId="223" applyFont="1" applyFill="1" applyBorder="1" applyAlignment="1">
      <alignment horizontal="center" vertical="center" wrapText="1"/>
    </xf>
    <xf numFmtId="4" fontId="63" fillId="0" borderId="37" xfId="94" applyNumberFormat="1" applyFont="1" applyBorder="1" applyAlignment="1" applyProtection="1">
      <alignment horizontal="center" vertical="center"/>
    </xf>
    <xf numFmtId="9" fontId="63" fillId="0" borderId="37" xfId="94" applyNumberFormat="1" applyFont="1" applyFill="1" applyBorder="1" applyAlignment="1" applyProtection="1">
      <alignment horizontal="center" vertical="center"/>
    </xf>
    <xf numFmtId="0" fontId="63" fillId="0" borderId="31" xfId="223" applyFont="1" applyFill="1" applyBorder="1" applyAlignment="1">
      <alignment horizontal="center" vertical="center" wrapText="1"/>
    </xf>
    <xf numFmtId="0" fontId="63" fillId="0" borderId="32" xfId="223" applyFont="1" applyFill="1" applyBorder="1" applyAlignment="1">
      <alignment horizontal="center" vertical="center" wrapText="1"/>
    </xf>
    <xf numFmtId="0" fontId="63" fillId="0" borderId="37" xfId="223" applyFont="1" applyFill="1" applyBorder="1" applyAlignment="1">
      <alignment horizontal="center" vertical="center" wrapText="1"/>
    </xf>
    <xf numFmtId="4" fontId="63" fillId="0" borderId="31" xfId="94" applyNumberFormat="1" applyFont="1" applyBorder="1" applyAlignment="1">
      <alignment horizontal="center" vertical="center"/>
    </xf>
    <xf numFmtId="49" fontId="19" fillId="90" borderId="42" xfId="233" applyNumberFormat="1" applyFont="1" applyFill="1" applyBorder="1" applyAlignment="1">
      <alignment horizontal="center" vertical="center"/>
    </xf>
    <xf numFmtId="0" fontId="64" fillId="90" borderId="42" xfId="223" applyFont="1" applyFill="1" applyBorder="1" applyAlignment="1">
      <alignment vertical="center" wrapText="1"/>
    </xf>
    <xf numFmtId="0" fontId="63" fillId="90" borderId="42" xfId="223" applyFont="1" applyFill="1" applyBorder="1" applyAlignment="1">
      <alignment horizontal="center" vertical="center" wrapText="1"/>
    </xf>
    <xf numFmtId="4" fontId="63" fillId="0" borderId="42" xfId="94" applyNumberFormat="1" applyFont="1" applyBorder="1" applyAlignment="1" applyProtection="1">
      <alignment horizontal="center" vertical="center"/>
    </xf>
    <xf numFmtId="9" fontId="63" fillId="0" borderId="42" xfId="94" applyNumberFormat="1" applyFont="1" applyFill="1" applyBorder="1" applyAlignment="1" applyProtection="1">
      <alignment horizontal="center" vertical="center"/>
    </xf>
    <xf numFmtId="4" fontId="63" fillId="0" borderId="45" xfId="94" applyNumberFormat="1" applyFont="1" applyBorder="1" applyAlignment="1">
      <alignment horizontal="center" vertical="center"/>
    </xf>
    <xf numFmtId="4" fontId="63" fillId="0" borderId="42" xfId="94" applyNumberFormat="1" applyFont="1" applyBorder="1" applyAlignment="1">
      <alignment horizontal="center" vertical="center"/>
    </xf>
    <xf numFmtId="4" fontId="63" fillId="0" borderId="46" xfId="94" applyNumberFormat="1" applyFont="1" applyBorder="1" applyAlignment="1">
      <alignment horizontal="center" vertical="center"/>
    </xf>
    <xf numFmtId="4" fontId="35" fillId="0" borderId="0" xfId="94" applyNumberFormat="1" applyFont="1"/>
    <xf numFmtId="0" fontId="63" fillId="0" borderId="36" xfId="223" applyFont="1" applyBorder="1" applyAlignment="1">
      <alignment horizontal="center" vertical="center" wrapText="1"/>
    </xf>
    <xf numFmtId="4" fontId="63" fillId="0" borderId="36" xfId="94" applyNumberFormat="1" applyFont="1" applyFill="1" applyBorder="1" applyAlignment="1" applyProtection="1">
      <alignment horizontal="center" vertical="center"/>
    </xf>
    <xf numFmtId="9" fontId="63" fillId="0" borderId="36" xfId="94" applyNumberFormat="1" applyFont="1" applyFill="1" applyBorder="1" applyAlignment="1" applyProtection="1">
      <alignment horizontal="center" vertical="center"/>
    </xf>
    <xf numFmtId="0" fontId="57" fillId="0" borderId="32" xfId="233" applyNumberFormat="1" applyFont="1" applyFill="1" applyBorder="1" applyAlignment="1">
      <alignment horizontal="center" vertical="center"/>
    </xf>
    <xf numFmtId="0" fontId="24" fillId="0" borderId="39" xfId="233" applyFont="1" applyFill="1" applyBorder="1" applyAlignment="1">
      <alignment horizontal="center" vertical="center" wrapText="1"/>
    </xf>
    <xf numFmtId="0" fontId="24" fillId="0" borderId="40" xfId="233" applyFont="1" applyFill="1" applyBorder="1" applyAlignment="1">
      <alignment horizontal="center" vertical="center" wrapText="1"/>
    </xf>
    <xf numFmtId="0" fontId="24" fillId="0" borderId="47" xfId="233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9" fillId="0" borderId="0" xfId="94" applyNumberFormat="1"/>
    <xf numFmtId="4" fontId="0" fillId="0" borderId="0" xfId="0" applyNumberFormat="1"/>
    <xf numFmtId="49" fontId="19" fillId="0" borderId="36" xfId="233" applyNumberFormat="1" applyFont="1" applyFill="1" applyBorder="1" applyAlignment="1">
      <alignment horizontal="center" vertical="center"/>
    </xf>
    <xf numFmtId="0" fontId="64" fillId="0" borderId="36" xfId="223" applyFont="1" applyFill="1" applyBorder="1" applyAlignment="1">
      <alignment vertical="center" wrapText="1"/>
    </xf>
    <xf numFmtId="49" fontId="19" fillId="0" borderId="31" xfId="233" applyNumberFormat="1" applyFont="1" applyFill="1" applyBorder="1" applyAlignment="1">
      <alignment horizontal="center" vertical="center"/>
    </xf>
    <xf numFmtId="4" fontId="63" fillId="0" borderId="44" xfId="94" applyNumberFormat="1" applyFont="1" applyBorder="1" applyAlignment="1">
      <alignment horizontal="center" vertical="center"/>
    </xf>
    <xf numFmtId="3" fontId="63" fillId="90" borderId="32" xfId="94" applyNumberFormat="1" applyFont="1" applyFill="1" applyBorder="1" applyAlignment="1">
      <alignment horizontal="center" vertical="center"/>
    </xf>
    <xf numFmtId="3" fontId="63" fillId="90" borderId="14" xfId="233" applyNumberFormat="1" applyFont="1" applyFill="1" applyBorder="1" applyAlignment="1">
      <alignment horizontal="center" vertical="center"/>
    </xf>
    <xf numFmtId="3" fontId="63" fillId="90" borderId="14" xfId="223" applyNumberFormat="1" applyFont="1" applyFill="1" applyBorder="1" applyAlignment="1">
      <alignment horizontal="center" vertical="center" wrapText="1"/>
    </xf>
    <xf numFmtId="3" fontId="63" fillId="90" borderId="34" xfId="94" applyNumberFormat="1" applyFont="1" applyFill="1" applyBorder="1" applyAlignment="1">
      <alignment horizontal="center" vertical="center"/>
    </xf>
    <xf numFmtId="3" fontId="63" fillId="90" borderId="31" xfId="233" applyNumberFormat="1" applyFont="1" applyFill="1" applyBorder="1" applyAlignment="1">
      <alignment horizontal="center" vertical="center"/>
    </xf>
    <xf numFmtId="3" fontId="63" fillId="90" borderId="32" xfId="223" applyNumberFormat="1" applyFont="1" applyFill="1" applyBorder="1" applyAlignment="1">
      <alignment horizontal="center" vertical="center" wrapText="1"/>
    </xf>
    <xf numFmtId="3" fontId="63" fillId="90" borderId="31" xfId="223" applyNumberFormat="1" applyFont="1" applyFill="1" applyBorder="1" applyAlignment="1">
      <alignment horizontal="center" vertical="center" wrapText="1"/>
    </xf>
    <xf numFmtId="3" fontId="63" fillId="90" borderId="14" xfId="94" applyNumberFormat="1" applyFont="1" applyFill="1" applyBorder="1" applyAlignment="1">
      <alignment horizontal="center" vertical="center"/>
    </xf>
    <xf numFmtId="3" fontId="63" fillId="90" borderId="42" xfId="223" applyNumberFormat="1" applyFont="1" applyFill="1" applyBorder="1" applyAlignment="1">
      <alignment horizontal="center" vertical="center" wrapText="1"/>
    </xf>
    <xf numFmtId="3" fontId="63" fillId="90" borderId="37" xfId="223" applyNumberFormat="1" applyFont="1" applyFill="1" applyBorder="1" applyAlignment="1">
      <alignment horizontal="center" vertical="center" wrapText="1"/>
    </xf>
    <xf numFmtId="3" fontId="63" fillId="90" borderId="37" xfId="94" applyNumberFormat="1" applyFont="1" applyFill="1" applyBorder="1" applyAlignment="1">
      <alignment horizontal="center" vertical="center"/>
    </xf>
    <xf numFmtId="3" fontId="63" fillId="90" borderId="32" xfId="233" applyNumberFormat="1" applyFont="1" applyFill="1" applyBorder="1" applyAlignment="1">
      <alignment horizontal="center" vertical="center"/>
    </xf>
    <xf numFmtId="3" fontId="63" fillId="90" borderId="36" xfId="223" applyNumberFormat="1" applyFont="1" applyFill="1" applyBorder="1" applyAlignment="1">
      <alignment horizontal="center" vertical="center" wrapText="1"/>
    </xf>
    <xf numFmtId="9" fontId="63" fillId="90" borderId="32" xfId="94" applyNumberFormat="1" applyFont="1" applyFill="1" applyBorder="1" applyAlignment="1" applyProtection="1">
      <alignment horizontal="center" vertical="center"/>
    </xf>
    <xf numFmtId="9" fontId="63" fillId="90" borderId="14" xfId="94" applyNumberFormat="1" applyFont="1" applyFill="1" applyBorder="1" applyAlignment="1" applyProtection="1">
      <alignment horizontal="center" vertical="center"/>
    </xf>
    <xf numFmtId="9" fontId="63" fillId="90" borderId="31" xfId="94" applyNumberFormat="1" applyFont="1" applyFill="1" applyBorder="1" applyAlignment="1" applyProtection="1">
      <alignment horizontal="center" vertical="center"/>
    </xf>
    <xf numFmtId="0" fontId="34" fillId="90" borderId="0" xfId="94" applyFont="1" applyFill="1" applyAlignment="1">
      <alignment horizontal="left"/>
    </xf>
    <xf numFmtId="0" fontId="35" fillId="90" borderId="0" xfId="94" applyFont="1" applyFill="1" applyAlignment="1">
      <alignment horizontal="center"/>
    </xf>
    <xf numFmtId="4" fontId="63" fillId="0" borderId="41" xfId="94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3" fontId="66" fillId="90" borderId="32" xfId="223" applyNumberFormat="1" applyFont="1" applyFill="1" applyBorder="1" applyAlignment="1">
      <alignment horizontal="center" vertical="center" wrapText="1"/>
    </xf>
    <xf numFmtId="0" fontId="66" fillId="0" borderId="32" xfId="223" applyFont="1" applyBorder="1" applyAlignment="1">
      <alignment horizontal="center" vertical="center" wrapText="1"/>
    </xf>
    <xf numFmtId="4" fontId="66" fillId="0" borderId="32" xfId="94" applyNumberFormat="1" applyFont="1" applyFill="1" applyBorder="1" applyAlignment="1" applyProtection="1">
      <alignment horizontal="center" vertical="center"/>
    </xf>
    <xf numFmtId="4" fontId="66" fillId="0" borderId="34" xfId="94" applyNumberFormat="1" applyFont="1" applyBorder="1" applyAlignment="1">
      <alignment horizontal="center" vertical="center"/>
    </xf>
    <xf numFmtId="3" fontId="48" fillId="90" borderId="34" xfId="223" applyNumberFormat="1" applyFont="1" applyFill="1" applyBorder="1" applyAlignment="1">
      <alignment horizontal="center" vertical="center" wrapText="1"/>
    </xf>
    <xf numFmtId="0" fontId="63" fillId="0" borderId="34" xfId="223" applyFont="1" applyBorder="1" applyAlignment="1">
      <alignment horizontal="center" vertical="center" wrapText="1"/>
    </xf>
    <xf numFmtId="4" fontId="48" fillId="0" borderId="34" xfId="94" applyNumberFormat="1" applyFont="1" applyFill="1" applyBorder="1" applyAlignment="1" applyProtection="1">
      <alignment horizontal="center" vertical="center"/>
    </xf>
    <xf numFmtId="9" fontId="63" fillId="0" borderId="34" xfId="94" applyNumberFormat="1" applyFont="1" applyFill="1" applyBorder="1" applyAlignment="1" applyProtection="1">
      <alignment horizontal="center" vertical="center"/>
    </xf>
    <xf numFmtId="4" fontId="63" fillId="0" borderId="34" xfId="94" applyNumberFormat="1" applyFont="1" applyFill="1" applyBorder="1" applyAlignment="1" applyProtection="1">
      <alignment horizontal="center" vertical="center"/>
    </xf>
    <xf numFmtId="49" fontId="75" fillId="90" borderId="14" xfId="233" applyNumberFormat="1" applyFont="1" applyFill="1" applyBorder="1" applyAlignment="1">
      <alignment horizontal="center" vertical="center"/>
    </xf>
    <xf numFmtId="49" fontId="75" fillId="90" borderId="32" xfId="233" applyNumberFormat="1" applyFont="1" applyFill="1" applyBorder="1" applyAlignment="1">
      <alignment horizontal="center" vertical="center"/>
    </xf>
    <xf numFmtId="49" fontId="75" fillId="90" borderId="31" xfId="233" applyNumberFormat="1" applyFont="1" applyFill="1" applyBorder="1" applyAlignment="1">
      <alignment horizontal="center" vertical="center"/>
    </xf>
    <xf numFmtId="0" fontId="19" fillId="0" borderId="40" xfId="233" applyFont="1" applyFill="1" applyBorder="1" applyAlignment="1">
      <alignment horizontal="center" vertical="center" wrapText="1"/>
    </xf>
    <xf numFmtId="49" fontId="75" fillId="90" borderId="37" xfId="233" applyNumberFormat="1" applyFont="1" applyFill="1" applyBorder="1" applyAlignment="1">
      <alignment horizontal="center" vertical="center"/>
    </xf>
    <xf numFmtId="0" fontId="33" fillId="0" borderId="0" xfId="94" applyFont="1" applyAlignment="1">
      <alignment horizontal="center" wrapText="1"/>
    </xf>
    <xf numFmtId="0" fontId="24" fillId="0" borderId="30" xfId="233" applyFont="1" applyFill="1" applyBorder="1" applyAlignment="1">
      <alignment horizontal="center" vertical="center" wrapText="1"/>
    </xf>
    <xf numFmtId="0" fontId="24" fillId="0" borderId="38" xfId="233" applyFont="1" applyFill="1" applyBorder="1" applyAlignment="1">
      <alignment horizontal="center" vertical="center" wrapText="1"/>
    </xf>
    <xf numFmtId="0" fontId="24" fillId="0" borderId="39" xfId="233" applyFont="1" applyFill="1" applyBorder="1" applyAlignment="1">
      <alignment horizontal="center" vertical="center" wrapText="1"/>
    </xf>
    <xf numFmtId="4" fontId="63" fillId="0" borderId="33" xfId="94" applyNumberFormat="1" applyFont="1" applyBorder="1" applyAlignment="1">
      <alignment horizontal="center" vertical="center"/>
    </xf>
    <xf numFmtId="4" fontId="63" fillId="0" borderId="43" xfId="94" applyNumberFormat="1" applyFont="1" applyBorder="1" applyAlignment="1">
      <alignment horizontal="center" vertical="center"/>
    </xf>
    <xf numFmtId="4" fontId="63" fillId="0" borderId="44" xfId="94" applyNumberFormat="1" applyFont="1" applyBorder="1" applyAlignment="1">
      <alignment horizontal="center" vertical="center"/>
    </xf>
    <xf numFmtId="4" fontId="63" fillId="0" borderId="17" xfId="94" applyNumberFormat="1" applyFont="1" applyBorder="1" applyAlignment="1">
      <alignment horizontal="center" vertical="center"/>
    </xf>
    <xf numFmtId="4" fontId="63" fillId="0" borderId="36" xfId="94" applyNumberFormat="1" applyFont="1" applyBorder="1" applyAlignment="1">
      <alignment horizontal="center" vertical="center"/>
    </xf>
    <xf numFmtId="4" fontId="63" fillId="0" borderId="42" xfId="94" applyNumberFormat="1" applyFont="1" applyBorder="1" applyAlignment="1">
      <alignment horizontal="center" vertical="center"/>
    </xf>
    <xf numFmtId="0" fontId="61" fillId="0" borderId="0" xfId="223" applyFont="1" applyFill="1" applyBorder="1" applyAlignment="1">
      <alignment horizontal="left" vertical="center"/>
    </xf>
    <xf numFmtId="0" fontId="34" fillId="0" borderId="0" xfId="94" applyFont="1" applyBorder="1" applyAlignment="1" applyProtection="1">
      <alignment horizontal="center" vertical="center" wrapText="1"/>
    </xf>
    <xf numFmtId="49" fontId="34" fillId="0" borderId="0" xfId="94" applyNumberFormat="1" applyFont="1" applyBorder="1" applyAlignment="1" applyProtection="1">
      <alignment horizontal="center" vertical="center" wrapText="1" shrinkToFit="1"/>
    </xf>
    <xf numFmtId="49" fontId="75" fillId="0" borderId="17" xfId="233" applyNumberFormat="1" applyFont="1" applyFill="1" applyBorder="1" applyAlignment="1">
      <alignment horizontal="center" vertical="center"/>
    </xf>
    <xf numFmtId="49" fontId="75" fillId="0" borderId="34" xfId="233" applyNumberFormat="1" applyFont="1" applyFill="1" applyBorder="1" applyAlignment="1">
      <alignment horizontal="center" vertical="center"/>
    </xf>
    <xf numFmtId="0" fontId="64" fillId="0" borderId="17" xfId="223" applyFont="1" applyFill="1" applyBorder="1" applyAlignment="1">
      <alignment horizontal="left" vertical="center" wrapText="1"/>
    </xf>
    <xf numFmtId="0" fontId="64" fillId="0" borderId="34" xfId="223" applyFont="1" applyFill="1" applyBorder="1" applyAlignment="1">
      <alignment horizontal="left" vertical="center" wrapText="1"/>
    </xf>
  </cellXfs>
  <cellStyles count="4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Èmfasi1" xfId="169" builtinId="30" customBuiltin="1"/>
    <cellStyle name="20% - Èmfasi1 2" xfId="344" xr:uid="{00000000-0005-0000-0000-000007000000}"/>
    <cellStyle name="20% - Èmfasi2" xfId="173" builtinId="34" customBuiltin="1"/>
    <cellStyle name="20% - Èmfasi2 2" xfId="345" xr:uid="{00000000-0005-0000-0000-000009000000}"/>
    <cellStyle name="20% - Èmfasi3" xfId="177" builtinId="38" customBuiltin="1"/>
    <cellStyle name="20% - Èmfasi3 2" xfId="346" xr:uid="{00000000-0005-0000-0000-00000B000000}"/>
    <cellStyle name="20% - Èmfasi4" xfId="181" builtinId="42" customBuiltin="1"/>
    <cellStyle name="20% - Èmfasi4 2" xfId="347" xr:uid="{00000000-0005-0000-0000-00000D000000}"/>
    <cellStyle name="20% - Èmfasi5" xfId="185" builtinId="46" customBuiltin="1"/>
    <cellStyle name="20% - Èmfasi5 2" xfId="348" xr:uid="{00000000-0005-0000-0000-00000F000000}"/>
    <cellStyle name="20% - Èmfasi6" xfId="189" builtinId="50" customBuiltin="1"/>
    <cellStyle name="20% - Èmfasi6 2" xfId="349" xr:uid="{00000000-0005-0000-0000-000011000000}"/>
    <cellStyle name="20% - Énfasis1" xfId="7" xr:uid="{00000000-0005-0000-0000-000012000000}"/>
    <cellStyle name="20% - Énfasis1 2" xfId="283" xr:uid="{00000000-0005-0000-0000-000013000000}"/>
    <cellStyle name="20% - Énfasis1 3" xfId="249" xr:uid="{00000000-0005-0000-0000-000014000000}"/>
    <cellStyle name="20% - Énfasis1 4" xfId="192" xr:uid="{00000000-0005-0000-0000-000015000000}"/>
    <cellStyle name="20% - Énfasis1_Full1" xfId="310" xr:uid="{00000000-0005-0000-0000-000016000000}"/>
    <cellStyle name="20% - Énfasis2" xfId="8" xr:uid="{00000000-0005-0000-0000-000017000000}"/>
    <cellStyle name="20% - Énfasis2 2" xfId="284" xr:uid="{00000000-0005-0000-0000-000018000000}"/>
    <cellStyle name="20% - Énfasis2 3" xfId="250" xr:uid="{00000000-0005-0000-0000-000019000000}"/>
    <cellStyle name="20% - Énfasis2 4" xfId="193" xr:uid="{00000000-0005-0000-0000-00001A000000}"/>
    <cellStyle name="20% - Énfasis2_Full1" xfId="311" xr:uid="{00000000-0005-0000-0000-00001B000000}"/>
    <cellStyle name="20% - Énfasis3" xfId="9" xr:uid="{00000000-0005-0000-0000-00001C000000}"/>
    <cellStyle name="20% - Énfasis3 2" xfId="285" xr:uid="{00000000-0005-0000-0000-00001D000000}"/>
    <cellStyle name="20% - Énfasis3 3" xfId="251" xr:uid="{00000000-0005-0000-0000-00001E000000}"/>
    <cellStyle name="20% - Énfasis3 4" xfId="194" xr:uid="{00000000-0005-0000-0000-00001F000000}"/>
    <cellStyle name="20% - Énfasis3_Full1" xfId="312" xr:uid="{00000000-0005-0000-0000-000020000000}"/>
    <cellStyle name="20% - Énfasis4" xfId="10" xr:uid="{00000000-0005-0000-0000-000021000000}"/>
    <cellStyle name="20% - Énfasis4 2" xfId="286" xr:uid="{00000000-0005-0000-0000-000022000000}"/>
    <cellStyle name="20% - Énfasis4 3" xfId="252" xr:uid="{00000000-0005-0000-0000-000023000000}"/>
    <cellStyle name="20% - Énfasis4 4" xfId="195" xr:uid="{00000000-0005-0000-0000-000024000000}"/>
    <cellStyle name="20% - Énfasis4_Full1" xfId="313" xr:uid="{00000000-0005-0000-0000-000025000000}"/>
    <cellStyle name="20% - Énfasis5" xfId="11" xr:uid="{00000000-0005-0000-0000-000026000000}"/>
    <cellStyle name="20% - Énfasis5 2" xfId="287" xr:uid="{00000000-0005-0000-0000-000027000000}"/>
    <cellStyle name="20% - Énfasis5 3" xfId="253" xr:uid="{00000000-0005-0000-0000-000028000000}"/>
    <cellStyle name="20% - Énfasis5 4" xfId="196" xr:uid="{00000000-0005-0000-0000-000029000000}"/>
    <cellStyle name="20% - Énfasis5_Full1" xfId="314" xr:uid="{00000000-0005-0000-0000-00002A000000}"/>
    <cellStyle name="20% - Énfasis6" xfId="12" xr:uid="{00000000-0005-0000-0000-00002B000000}"/>
    <cellStyle name="20% - Énfasis6 2" xfId="288" xr:uid="{00000000-0005-0000-0000-00002C000000}"/>
    <cellStyle name="20% - Énfasis6 3" xfId="254" xr:uid="{00000000-0005-0000-0000-00002D000000}"/>
    <cellStyle name="20% - Énfasis6 4" xfId="197" xr:uid="{00000000-0005-0000-0000-00002E000000}"/>
    <cellStyle name="20% - Énfasis6_Full1" xfId="315" xr:uid="{00000000-0005-0000-0000-00002F000000}"/>
    <cellStyle name="40% - Accent1" xfId="13" xr:uid="{00000000-0005-0000-0000-000030000000}"/>
    <cellStyle name="40% - Accent2" xfId="14" xr:uid="{00000000-0005-0000-0000-000031000000}"/>
    <cellStyle name="40% - Accent3" xfId="15" xr:uid="{00000000-0005-0000-0000-000032000000}"/>
    <cellStyle name="40% - Accent4" xfId="16" xr:uid="{00000000-0005-0000-0000-000033000000}"/>
    <cellStyle name="40% - Accent5" xfId="17" xr:uid="{00000000-0005-0000-0000-000034000000}"/>
    <cellStyle name="40% - Accent6" xfId="18" xr:uid="{00000000-0005-0000-0000-000035000000}"/>
    <cellStyle name="40% - Èmfasi1" xfId="170" builtinId="31" customBuiltin="1"/>
    <cellStyle name="40% - Èmfasi1 2" xfId="350" xr:uid="{00000000-0005-0000-0000-000037000000}"/>
    <cellStyle name="40% - Èmfasi2" xfId="174" builtinId="35" customBuiltin="1"/>
    <cellStyle name="40% - Èmfasi2 2" xfId="351" xr:uid="{00000000-0005-0000-0000-000039000000}"/>
    <cellStyle name="40% - Èmfasi3" xfId="178" builtinId="39" customBuiltin="1"/>
    <cellStyle name="40% - Èmfasi3 2" xfId="352" xr:uid="{00000000-0005-0000-0000-00003B000000}"/>
    <cellStyle name="40% - Èmfasi4" xfId="182" builtinId="43" customBuiltin="1"/>
    <cellStyle name="40% - Èmfasi4 2" xfId="353" xr:uid="{00000000-0005-0000-0000-00003D000000}"/>
    <cellStyle name="40% - Èmfasi5" xfId="186" builtinId="47" customBuiltin="1"/>
    <cellStyle name="40% - Èmfasi5 2" xfId="354" xr:uid="{00000000-0005-0000-0000-00003F000000}"/>
    <cellStyle name="40% - Èmfasi6" xfId="190" builtinId="51" customBuiltin="1"/>
    <cellStyle name="40% - Èmfasi6 2" xfId="355" xr:uid="{00000000-0005-0000-0000-000041000000}"/>
    <cellStyle name="40% - Énfasis1" xfId="19" xr:uid="{00000000-0005-0000-0000-000042000000}"/>
    <cellStyle name="40% - Énfasis2" xfId="20" xr:uid="{00000000-0005-0000-0000-000043000000}"/>
    <cellStyle name="40% - Énfasis2 2" xfId="289" xr:uid="{00000000-0005-0000-0000-000044000000}"/>
    <cellStyle name="40% - Énfasis2 3" xfId="255" xr:uid="{00000000-0005-0000-0000-000045000000}"/>
    <cellStyle name="40% - Énfasis2 4" xfId="198" xr:uid="{00000000-0005-0000-0000-000046000000}"/>
    <cellStyle name="40% - Énfasis2_Full1" xfId="316" xr:uid="{00000000-0005-0000-0000-000047000000}"/>
    <cellStyle name="40% - Énfasis3" xfId="21" xr:uid="{00000000-0005-0000-0000-000048000000}"/>
    <cellStyle name="40% - Énfasis3 2" xfId="290" xr:uid="{00000000-0005-0000-0000-000049000000}"/>
    <cellStyle name="40% - Énfasis3 3" xfId="256" xr:uid="{00000000-0005-0000-0000-00004A000000}"/>
    <cellStyle name="40% - Énfasis3 4" xfId="199" xr:uid="{00000000-0005-0000-0000-00004B000000}"/>
    <cellStyle name="40% - Énfasis3_Full1" xfId="317" xr:uid="{00000000-0005-0000-0000-00004C000000}"/>
    <cellStyle name="40% - Énfasis4" xfId="22" xr:uid="{00000000-0005-0000-0000-00004D000000}"/>
    <cellStyle name="40% - Énfasis4 2" xfId="291" xr:uid="{00000000-0005-0000-0000-00004E000000}"/>
    <cellStyle name="40% - Énfasis4 3" xfId="257" xr:uid="{00000000-0005-0000-0000-00004F000000}"/>
    <cellStyle name="40% - Énfasis4 4" xfId="200" xr:uid="{00000000-0005-0000-0000-000050000000}"/>
    <cellStyle name="40% - Énfasis4_Full1" xfId="318" xr:uid="{00000000-0005-0000-0000-000051000000}"/>
    <cellStyle name="40% - Énfasis5" xfId="23" xr:uid="{00000000-0005-0000-0000-000052000000}"/>
    <cellStyle name="40% - Énfasis6" xfId="24" xr:uid="{00000000-0005-0000-0000-000053000000}"/>
    <cellStyle name="40% - Énfasis6 2" xfId="292" xr:uid="{00000000-0005-0000-0000-000054000000}"/>
    <cellStyle name="40% - Énfasis6 3" xfId="258" xr:uid="{00000000-0005-0000-0000-000055000000}"/>
    <cellStyle name="40% - Énfasis6 4" xfId="201" xr:uid="{00000000-0005-0000-0000-000056000000}"/>
    <cellStyle name="40% - Énfasis6_Full1" xfId="319" xr:uid="{00000000-0005-0000-0000-000057000000}"/>
    <cellStyle name="60% - Accent1" xfId="25" xr:uid="{00000000-0005-0000-0000-000058000000}"/>
    <cellStyle name="60% - Accent2" xfId="26" xr:uid="{00000000-0005-0000-0000-000059000000}"/>
    <cellStyle name="60% - Accent3" xfId="27" xr:uid="{00000000-0005-0000-0000-00005A000000}"/>
    <cellStyle name="60% - Accent4" xfId="28" xr:uid="{00000000-0005-0000-0000-00005B000000}"/>
    <cellStyle name="60% - Accent5" xfId="29" xr:uid="{00000000-0005-0000-0000-00005C000000}"/>
    <cellStyle name="60% - Accent6" xfId="30" xr:uid="{00000000-0005-0000-0000-00005D000000}"/>
    <cellStyle name="60% - Èmfasi1" xfId="171" builtinId="32" customBuiltin="1"/>
    <cellStyle name="60% - Èmfasi1 2" xfId="356" xr:uid="{00000000-0005-0000-0000-00005F000000}"/>
    <cellStyle name="60% - Èmfasi2" xfId="175" builtinId="36" customBuiltin="1"/>
    <cellStyle name="60% - Èmfasi2 2" xfId="357" xr:uid="{00000000-0005-0000-0000-000061000000}"/>
    <cellStyle name="60% - Èmfasi3" xfId="179" builtinId="40" customBuiltin="1"/>
    <cellStyle name="60% - Èmfasi3 2" xfId="358" xr:uid="{00000000-0005-0000-0000-000063000000}"/>
    <cellStyle name="60% - Èmfasi4" xfId="183" builtinId="44" customBuiltin="1"/>
    <cellStyle name="60% - Èmfasi4 2" xfId="359" xr:uid="{00000000-0005-0000-0000-000065000000}"/>
    <cellStyle name="60% - Èmfasi5" xfId="187" builtinId="48" customBuiltin="1"/>
    <cellStyle name="60% - Èmfasi5 2" xfId="360" xr:uid="{00000000-0005-0000-0000-000067000000}"/>
    <cellStyle name="60% - Èmfasi6" xfId="191" builtinId="52" customBuiltin="1"/>
    <cellStyle name="60% - Èmfasi6 2" xfId="361" xr:uid="{00000000-0005-0000-0000-000069000000}"/>
    <cellStyle name="60% - Énfasis1" xfId="31" xr:uid="{00000000-0005-0000-0000-00006A000000}"/>
    <cellStyle name="60% - Énfasis1 2" xfId="293" xr:uid="{00000000-0005-0000-0000-00006B000000}"/>
    <cellStyle name="60% - Énfasis1 3" xfId="259" xr:uid="{00000000-0005-0000-0000-00006C000000}"/>
    <cellStyle name="60% - Énfasis1 4" xfId="202" xr:uid="{00000000-0005-0000-0000-00006D000000}"/>
    <cellStyle name="60% - Énfasis1_Full1" xfId="320" xr:uid="{00000000-0005-0000-0000-00006E000000}"/>
    <cellStyle name="60% - Énfasis2" xfId="32" xr:uid="{00000000-0005-0000-0000-00006F000000}"/>
    <cellStyle name="60% - Énfasis2 2" xfId="294" xr:uid="{00000000-0005-0000-0000-000070000000}"/>
    <cellStyle name="60% - Énfasis2 3" xfId="260" xr:uid="{00000000-0005-0000-0000-000071000000}"/>
    <cellStyle name="60% - Énfasis2 4" xfId="203" xr:uid="{00000000-0005-0000-0000-000072000000}"/>
    <cellStyle name="60% - Énfasis2_Full1" xfId="321" xr:uid="{00000000-0005-0000-0000-000073000000}"/>
    <cellStyle name="60% - Énfasis3" xfId="33" xr:uid="{00000000-0005-0000-0000-000074000000}"/>
    <cellStyle name="60% - Énfasis3 2" xfId="295" xr:uid="{00000000-0005-0000-0000-000075000000}"/>
    <cellStyle name="60% - Énfasis3 3" xfId="261" xr:uid="{00000000-0005-0000-0000-000076000000}"/>
    <cellStyle name="60% - Énfasis3 4" xfId="204" xr:uid="{00000000-0005-0000-0000-000077000000}"/>
    <cellStyle name="60% - Énfasis3_Full1" xfId="322" xr:uid="{00000000-0005-0000-0000-000078000000}"/>
    <cellStyle name="60% - Énfasis4" xfId="34" xr:uid="{00000000-0005-0000-0000-000079000000}"/>
    <cellStyle name="60% - Énfasis4 2" xfId="296" xr:uid="{00000000-0005-0000-0000-00007A000000}"/>
    <cellStyle name="60% - Énfasis4 3" xfId="262" xr:uid="{00000000-0005-0000-0000-00007B000000}"/>
    <cellStyle name="60% - Énfasis4 4" xfId="205" xr:uid="{00000000-0005-0000-0000-00007C000000}"/>
    <cellStyle name="60% - Énfasis4_Full1" xfId="323" xr:uid="{00000000-0005-0000-0000-00007D000000}"/>
    <cellStyle name="60% - Énfasis5" xfId="35" xr:uid="{00000000-0005-0000-0000-00007E000000}"/>
    <cellStyle name="60% - Énfasis6" xfId="36" xr:uid="{00000000-0005-0000-0000-00007F000000}"/>
    <cellStyle name="60% - Énfasis6 2" xfId="297" xr:uid="{00000000-0005-0000-0000-000080000000}"/>
    <cellStyle name="60% - Énfasis6 3" xfId="263" xr:uid="{00000000-0005-0000-0000-000081000000}"/>
    <cellStyle name="60% - Énfasis6 4" xfId="206" xr:uid="{00000000-0005-0000-0000-000082000000}"/>
    <cellStyle name="60% - Énfasis6_Full1" xfId="324" xr:uid="{00000000-0005-0000-0000-000083000000}"/>
    <cellStyle name="Accent1" xfId="37" xr:uid="{00000000-0005-0000-0000-000084000000}"/>
    <cellStyle name="Accent1 - 20%" xfId="38" xr:uid="{00000000-0005-0000-0000-000085000000}"/>
    <cellStyle name="Accent1 - 40%" xfId="39" xr:uid="{00000000-0005-0000-0000-000086000000}"/>
    <cellStyle name="Accent1 - 60%" xfId="40" xr:uid="{00000000-0005-0000-0000-000087000000}"/>
    <cellStyle name="Accent1_ABRIL" xfId="41" xr:uid="{00000000-0005-0000-0000-000088000000}"/>
    <cellStyle name="Accent2" xfId="42" xr:uid="{00000000-0005-0000-0000-000089000000}"/>
    <cellStyle name="Accent2 - 20%" xfId="43" xr:uid="{00000000-0005-0000-0000-00008A000000}"/>
    <cellStyle name="Accent2 - 40%" xfId="44" xr:uid="{00000000-0005-0000-0000-00008B000000}"/>
    <cellStyle name="Accent2 - 60%" xfId="45" xr:uid="{00000000-0005-0000-0000-00008C000000}"/>
    <cellStyle name="Accent2_NEUROESTIMULADORS total" xfId="46" xr:uid="{00000000-0005-0000-0000-00008D000000}"/>
    <cellStyle name="Accent3" xfId="47" xr:uid="{00000000-0005-0000-0000-00008E000000}"/>
    <cellStyle name="Accent3 - 20%" xfId="48" xr:uid="{00000000-0005-0000-0000-00008F000000}"/>
    <cellStyle name="Accent3 - 40%" xfId="49" xr:uid="{00000000-0005-0000-0000-000090000000}"/>
    <cellStyle name="Accent3 - 60%" xfId="50" xr:uid="{00000000-0005-0000-0000-000091000000}"/>
    <cellStyle name="Accent3_NEUROESTIMULADORS total" xfId="51" xr:uid="{00000000-0005-0000-0000-000092000000}"/>
    <cellStyle name="Accent4" xfId="52" xr:uid="{00000000-0005-0000-0000-000093000000}"/>
    <cellStyle name="Accent4 - 20%" xfId="53" xr:uid="{00000000-0005-0000-0000-000094000000}"/>
    <cellStyle name="Accent4 - 40%" xfId="54" xr:uid="{00000000-0005-0000-0000-000095000000}"/>
    <cellStyle name="Accent4 - 60%" xfId="55" xr:uid="{00000000-0005-0000-0000-000096000000}"/>
    <cellStyle name="Accent4_ABRIL" xfId="56" xr:uid="{00000000-0005-0000-0000-000097000000}"/>
    <cellStyle name="Accent5" xfId="57" xr:uid="{00000000-0005-0000-0000-000098000000}"/>
    <cellStyle name="Accent5 - 20%" xfId="58" xr:uid="{00000000-0005-0000-0000-000099000000}"/>
    <cellStyle name="Accent5 - 40%" xfId="59" xr:uid="{00000000-0005-0000-0000-00009A000000}"/>
    <cellStyle name="Accent5 - 60%" xfId="60" xr:uid="{00000000-0005-0000-0000-00009B000000}"/>
    <cellStyle name="Accent5_NEUROESTIMULADORS total" xfId="61" xr:uid="{00000000-0005-0000-0000-00009C000000}"/>
    <cellStyle name="Accent6" xfId="62" xr:uid="{00000000-0005-0000-0000-00009D000000}"/>
    <cellStyle name="Accent6 - 20%" xfId="63" xr:uid="{00000000-0005-0000-0000-00009E000000}"/>
    <cellStyle name="Accent6 - 40%" xfId="64" xr:uid="{00000000-0005-0000-0000-00009F000000}"/>
    <cellStyle name="Accent6 - 60%" xfId="65" xr:uid="{00000000-0005-0000-0000-0000A0000000}"/>
    <cellStyle name="Accent6_NEUROESTIMULADORS total" xfId="66" xr:uid="{00000000-0005-0000-0000-0000A1000000}"/>
    <cellStyle name="Bad" xfId="67" xr:uid="{00000000-0005-0000-0000-0000A2000000}"/>
    <cellStyle name="Bé" xfId="156" builtinId="26" customBuiltin="1"/>
    <cellStyle name="Bé 2" xfId="362" xr:uid="{00000000-0005-0000-0000-0000A4000000}"/>
    <cellStyle name="Buena" xfId="68" xr:uid="{00000000-0005-0000-0000-0000A5000000}"/>
    <cellStyle name="Càlcul" xfId="161" builtinId="22" customBuiltin="1"/>
    <cellStyle name="Càlcul 2" xfId="363" xr:uid="{00000000-0005-0000-0000-0000A7000000}"/>
    <cellStyle name="Calculation" xfId="69" xr:uid="{00000000-0005-0000-0000-0000A8000000}"/>
    <cellStyle name="Cálculo" xfId="70" xr:uid="{00000000-0005-0000-0000-0000A9000000}"/>
    <cellStyle name="Cel·la de comprovació" xfId="163" builtinId="23" customBuiltin="1"/>
    <cellStyle name="Cel·la de comprovació 2" xfId="364" xr:uid="{00000000-0005-0000-0000-0000AB000000}"/>
    <cellStyle name="Cel·la enllaçada" xfId="162" builtinId="24" customBuiltin="1"/>
    <cellStyle name="Cel·la enllaçada 2" xfId="365" xr:uid="{00000000-0005-0000-0000-0000AD000000}"/>
    <cellStyle name="Celda de comprobación" xfId="71" xr:uid="{00000000-0005-0000-0000-0000AE000000}"/>
    <cellStyle name="Celda vinculada" xfId="72" xr:uid="{00000000-0005-0000-0000-0000AF000000}"/>
    <cellStyle name="Check Cell" xfId="73" xr:uid="{00000000-0005-0000-0000-0000B0000000}"/>
    <cellStyle name="Èmfasi1" xfId="168" builtinId="29" customBuiltin="1"/>
    <cellStyle name="Èmfasi1 2" xfId="367" xr:uid="{00000000-0005-0000-0000-0000B3000000}"/>
    <cellStyle name="Èmfasi2" xfId="172" builtinId="33" customBuiltin="1"/>
    <cellStyle name="Èmfasi2 2" xfId="368" xr:uid="{00000000-0005-0000-0000-0000B5000000}"/>
    <cellStyle name="Èmfasi3" xfId="176" builtinId="37" customBuiltin="1"/>
    <cellStyle name="Èmfasi3 2" xfId="369" xr:uid="{00000000-0005-0000-0000-0000B7000000}"/>
    <cellStyle name="Èmfasi4" xfId="180" builtinId="41" customBuiltin="1"/>
    <cellStyle name="Èmfasi4 2" xfId="370" xr:uid="{00000000-0005-0000-0000-0000B9000000}"/>
    <cellStyle name="Èmfasi5" xfId="184" builtinId="45" customBuiltin="1"/>
    <cellStyle name="Èmfasi5 2" xfId="371" xr:uid="{00000000-0005-0000-0000-0000BB000000}"/>
    <cellStyle name="Èmfasi6" xfId="188" builtinId="49" customBuiltin="1"/>
    <cellStyle name="Èmfasi6 2" xfId="372" xr:uid="{00000000-0005-0000-0000-0000BD000000}"/>
    <cellStyle name="Emphasis 1" xfId="74" xr:uid="{00000000-0005-0000-0000-0000BE000000}"/>
    <cellStyle name="Emphasis 2" xfId="75" xr:uid="{00000000-0005-0000-0000-0000BF000000}"/>
    <cellStyle name="Emphasis 3" xfId="76" xr:uid="{00000000-0005-0000-0000-0000C0000000}"/>
    <cellStyle name="Encabezado 1" xfId="366" xr:uid="{00000000-0005-0000-0000-0000C1000000}"/>
    <cellStyle name="Encabezado 4" xfId="77" xr:uid="{00000000-0005-0000-0000-0000C2000000}"/>
    <cellStyle name="Encabezado 4 2" xfId="298" xr:uid="{00000000-0005-0000-0000-0000C3000000}"/>
    <cellStyle name="Encabezado 4 3" xfId="264" xr:uid="{00000000-0005-0000-0000-0000C4000000}"/>
    <cellStyle name="Encabezado 4 4" xfId="208" xr:uid="{00000000-0005-0000-0000-0000C5000000}"/>
    <cellStyle name="Encabezado 4_Full1" xfId="325" xr:uid="{00000000-0005-0000-0000-0000C6000000}"/>
    <cellStyle name="Énfasis1" xfId="78" xr:uid="{00000000-0005-0000-0000-0000C7000000}"/>
    <cellStyle name="Énfasis1 2" xfId="299" xr:uid="{00000000-0005-0000-0000-0000C8000000}"/>
    <cellStyle name="Énfasis1 3" xfId="265" xr:uid="{00000000-0005-0000-0000-0000C9000000}"/>
    <cellStyle name="Énfasis1 4" xfId="209" xr:uid="{00000000-0005-0000-0000-0000CA000000}"/>
    <cellStyle name="Énfasis1_Full1" xfId="326" xr:uid="{00000000-0005-0000-0000-0000CB000000}"/>
    <cellStyle name="Énfasis2" xfId="79" xr:uid="{00000000-0005-0000-0000-0000CC000000}"/>
    <cellStyle name="Énfasis2 2" xfId="300" xr:uid="{00000000-0005-0000-0000-0000CD000000}"/>
    <cellStyle name="Énfasis2 3" xfId="266" xr:uid="{00000000-0005-0000-0000-0000CE000000}"/>
    <cellStyle name="Énfasis2 4" xfId="210" xr:uid="{00000000-0005-0000-0000-0000CF000000}"/>
    <cellStyle name="Énfasis2_Full1" xfId="327" xr:uid="{00000000-0005-0000-0000-0000D0000000}"/>
    <cellStyle name="Énfasis3" xfId="80" xr:uid="{00000000-0005-0000-0000-0000D1000000}"/>
    <cellStyle name="Énfasis3 2" xfId="301" xr:uid="{00000000-0005-0000-0000-0000D2000000}"/>
    <cellStyle name="Énfasis3 3" xfId="267" xr:uid="{00000000-0005-0000-0000-0000D3000000}"/>
    <cellStyle name="Énfasis3 4" xfId="211" xr:uid="{00000000-0005-0000-0000-0000D4000000}"/>
    <cellStyle name="Énfasis3_Full1" xfId="328" xr:uid="{00000000-0005-0000-0000-0000D5000000}"/>
    <cellStyle name="Énfasis4" xfId="81" xr:uid="{00000000-0005-0000-0000-0000D6000000}"/>
    <cellStyle name="Énfasis4 2" xfId="302" xr:uid="{00000000-0005-0000-0000-0000D7000000}"/>
    <cellStyle name="Énfasis4 3" xfId="268" xr:uid="{00000000-0005-0000-0000-0000D8000000}"/>
    <cellStyle name="Énfasis4 4" xfId="212" xr:uid="{00000000-0005-0000-0000-0000D9000000}"/>
    <cellStyle name="Énfasis4_Full1" xfId="329" xr:uid="{00000000-0005-0000-0000-0000DA000000}"/>
    <cellStyle name="Énfasis5" xfId="82" xr:uid="{00000000-0005-0000-0000-0000DB000000}"/>
    <cellStyle name="Énfasis5 2" xfId="303" xr:uid="{00000000-0005-0000-0000-0000DC000000}"/>
    <cellStyle name="Énfasis5 3" xfId="269" xr:uid="{00000000-0005-0000-0000-0000DD000000}"/>
    <cellStyle name="Énfasis5 4" xfId="213" xr:uid="{00000000-0005-0000-0000-0000DE000000}"/>
    <cellStyle name="Énfasis5_Full1" xfId="330" xr:uid="{00000000-0005-0000-0000-0000DF000000}"/>
    <cellStyle name="Énfasis6" xfId="83" xr:uid="{00000000-0005-0000-0000-0000E0000000}"/>
    <cellStyle name="Énfasis6 2" xfId="304" xr:uid="{00000000-0005-0000-0000-0000E1000000}"/>
    <cellStyle name="Énfasis6 3" xfId="270" xr:uid="{00000000-0005-0000-0000-0000E2000000}"/>
    <cellStyle name="Énfasis6 4" xfId="214" xr:uid="{00000000-0005-0000-0000-0000E3000000}"/>
    <cellStyle name="Énfasis6_Full1" xfId="331" xr:uid="{00000000-0005-0000-0000-0000E4000000}"/>
    <cellStyle name="Entrada" xfId="159" builtinId="20" customBuiltin="1"/>
    <cellStyle name="Entrada 2" xfId="373" xr:uid="{00000000-0005-0000-0000-0000E6000000}"/>
    <cellStyle name="Euro" xfId="84" xr:uid="{00000000-0005-0000-0000-0000E7000000}"/>
    <cellStyle name="Euro 2" xfId="232" xr:uid="{00000000-0005-0000-0000-0000E8000000}"/>
    <cellStyle name="Euro 3" xfId="271" xr:uid="{00000000-0005-0000-0000-0000E9000000}"/>
    <cellStyle name="Euro 4" xfId="241" xr:uid="{00000000-0005-0000-0000-0000EA000000}"/>
    <cellStyle name="Euro 5" xfId="215" xr:uid="{00000000-0005-0000-0000-0000EB000000}"/>
    <cellStyle name="Euro 5 2" xfId="416" xr:uid="{00000000-0005-0000-0000-0000EC000000}"/>
    <cellStyle name="Explanatory Text" xfId="85" xr:uid="{00000000-0005-0000-0000-0000ED000000}"/>
    <cellStyle name="Good" xfId="86" xr:uid="{00000000-0005-0000-0000-0000EE000000}"/>
    <cellStyle name="Heading 1" xfId="87" xr:uid="{00000000-0005-0000-0000-0000EF000000}"/>
    <cellStyle name="Heading 2" xfId="88" xr:uid="{00000000-0005-0000-0000-0000F0000000}"/>
    <cellStyle name="Heading 3" xfId="89" xr:uid="{00000000-0005-0000-0000-0000F1000000}"/>
    <cellStyle name="Heading 4" xfId="90" xr:uid="{00000000-0005-0000-0000-0000F2000000}"/>
    <cellStyle name="Incorrecte" xfId="157" builtinId="27" customBuiltin="1"/>
    <cellStyle name="Incorrecte 2" xfId="374" xr:uid="{00000000-0005-0000-0000-0000F4000000}"/>
    <cellStyle name="Incorrecto" xfId="91" xr:uid="{00000000-0005-0000-0000-0000F5000000}"/>
    <cellStyle name="Input" xfId="92" xr:uid="{00000000-0005-0000-0000-0000F6000000}"/>
    <cellStyle name="Linked Cell" xfId="93" xr:uid="{00000000-0005-0000-0000-0000F7000000}"/>
    <cellStyle name="Neutral" xfId="158" builtinId="28" customBuiltin="1"/>
    <cellStyle name="Neutral 2" xfId="375" xr:uid="{00000000-0005-0000-0000-0000F9000000}"/>
    <cellStyle name="Normal" xfId="0" builtinId="0"/>
    <cellStyle name="Normal 2" xfId="95" xr:uid="{00000000-0005-0000-0000-0000FB000000}"/>
    <cellStyle name="Normal 2 2" xfId="223" xr:uid="{00000000-0005-0000-0000-0000FC000000}"/>
    <cellStyle name="Normal 3" xfId="96" xr:uid="{00000000-0005-0000-0000-0000FD000000}"/>
    <cellStyle name="Normal 3 2" xfId="224" xr:uid="{00000000-0005-0000-0000-0000FE000000}"/>
    <cellStyle name="Normal 4" xfId="342" xr:uid="{00000000-0005-0000-0000-0000FF000000}"/>
    <cellStyle name="Normal 4 2" xfId="396" xr:uid="{00000000-0005-0000-0000-000000010000}"/>
    <cellStyle name="Normal 4 3" xfId="395" xr:uid="{00000000-0005-0000-0000-000001010000}"/>
    <cellStyle name="Normal 5" xfId="343" xr:uid="{00000000-0005-0000-0000-000002010000}"/>
    <cellStyle name="Normal 5 2" xfId="389" xr:uid="{00000000-0005-0000-0000-000003010000}"/>
    <cellStyle name="Normal 5 3" xfId="399" xr:uid="{00000000-0005-0000-0000-000004010000}"/>
    <cellStyle name="Normal 5 4" xfId="387" xr:uid="{00000000-0005-0000-0000-000005010000}"/>
    <cellStyle name="Normal 5 5" xfId="412" xr:uid="{00000000-0005-0000-0000-000006010000}"/>
    <cellStyle name="Normal 5 6" xfId="424" xr:uid="{00000000-0005-0000-0000-000007010000}"/>
    <cellStyle name="Normal 6" xfId="391" xr:uid="{00000000-0005-0000-0000-000008010000}"/>
    <cellStyle name="Normal 7" xfId="402" xr:uid="{00000000-0005-0000-0000-000009010000}"/>
    <cellStyle name="Normal 8" xfId="405" xr:uid="{00000000-0005-0000-0000-00000A010000}"/>
    <cellStyle name="Normal_Full1" xfId="94" xr:uid="{00000000-0005-0000-0000-00000B010000}"/>
    <cellStyle name="Normal_Full1 2" xfId="233" xr:uid="{00000000-0005-0000-0000-00000C010000}"/>
    <cellStyle name="Nota" xfId="165" builtinId="10" customBuiltin="1"/>
    <cellStyle name="Nota 2" xfId="398" xr:uid="{00000000-0005-0000-0000-00000E010000}"/>
    <cellStyle name="Nota 3" xfId="376" xr:uid="{00000000-0005-0000-0000-00000F010000}"/>
    <cellStyle name="Notas" xfId="97" xr:uid="{00000000-0005-0000-0000-000010010000}"/>
    <cellStyle name="Notas 2" xfId="234" xr:uid="{00000000-0005-0000-0000-000011010000}"/>
    <cellStyle name="Notas 3" xfId="309" xr:uid="{00000000-0005-0000-0000-000012010000}"/>
    <cellStyle name="Notas 3 2" xfId="427" xr:uid="{00000000-0005-0000-0000-000013010000}"/>
    <cellStyle name="Notas 4" xfId="272" xr:uid="{00000000-0005-0000-0000-000014010000}"/>
    <cellStyle name="Notas 5" xfId="242" xr:uid="{00000000-0005-0000-0000-000015010000}"/>
    <cellStyle name="Notas 6" xfId="217" xr:uid="{00000000-0005-0000-0000-000016010000}"/>
    <cellStyle name="Notas 6 2" xfId="417" xr:uid="{00000000-0005-0000-0000-000017010000}"/>
    <cellStyle name="Notas_INFORM" xfId="332" xr:uid="{00000000-0005-0000-0000-000018010000}"/>
    <cellStyle name="Note" xfId="98" xr:uid="{00000000-0005-0000-0000-000019010000}"/>
    <cellStyle name="Note 2" xfId="235" xr:uid="{00000000-0005-0000-0000-00001A010000}"/>
    <cellStyle name="Note 3" xfId="273" xr:uid="{00000000-0005-0000-0000-00001B010000}"/>
    <cellStyle name="Note 4" xfId="243" xr:uid="{00000000-0005-0000-0000-00001C010000}"/>
    <cellStyle name="Note 5" xfId="218" xr:uid="{00000000-0005-0000-0000-00001D010000}"/>
    <cellStyle name="Note 5 2" xfId="418" xr:uid="{00000000-0005-0000-0000-00001E010000}"/>
    <cellStyle name="Note_INFORM" xfId="333" xr:uid="{00000000-0005-0000-0000-00001F010000}"/>
    <cellStyle name="Output" xfId="99" xr:uid="{00000000-0005-0000-0000-000020010000}"/>
    <cellStyle name="Percentatge 2" xfId="388" xr:uid="{00000000-0005-0000-0000-000021010000}"/>
    <cellStyle name="Percentatge 2 2" xfId="390" xr:uid="{00000000-0005-0000-0000-000022010000}"/>
    <cellStyle name="Percentatge 2 3" xfId="400" xr:uid="{00000000-0005-0000-0000-000023010000}"/>
    <cellStyle name="Percentatge 3" xfId="377" xr:uid="{00000000-0005-0000-0000-000024010000}"/>
    <cellStyle name="Resultat" xfId="160" builtinId="21" customBuiltin="1"/>
    <cellStyle name="Resultat 2" xfId="378" xr:uid="{00000000-0005-0000-0000-000026010000}"/>
    <cellStyle name="Salida" xfId="100" xr:uid="{00000000-0005-0000-0000-000027010000}"/>
    <cellStyle name="SAPBEXaggData" xfId="101" xr:uid="{00000000-0005-0000-0000-000028010000}"/>
    <cellStyle name="SAPBEXaggDataEmph" xfId="102" xr:uid="{00000000-0005-0000-0000-000029010000}"/>
    <cellStyle name="SAPBEXaggItem" xfId="103" xr:uid="{00000000-0005-0000-0000-00002A010000}"/>
    <cellStyle name="SAPBEXaggItemX" xfId="104" xr:uid="{00000000-0005-0000-0000-00002B010000}"/>
    <cellStyle name="SAPBEXchaText" xfId="105" xr:uid="{00000000-0005-0000-0000-00002C010000}"/>
    <cellStyle name="SAPBEXexcBad7" xfId="106" xr:uid="{00000000-0005-0000-0000-00002D010000}"/>
    <cellStyle name="SAPBEXexcBad8" xfId="107" xr:uid="{00000000-0005-0000-0000-00002E010000}"/>
    <cellStyle name="SAPBEXexcBad9" xfId="108" xr:uid="{00000000-0005-0000-0000-00002F010000}"/>
    <cellStyle name="SAPBEXexcCritical4" xfId="109" xr:uid="{00000000-0005-0000-0000-000030010000}"/>
    <cellStyle name="SAPBEXexcCritical5" xfId="110" xr:uid="{00000000-0005-0000-0000-000031010000}"/>
    <cellStyle name="SAPBEXexcCritical6" xfId="111" xr:uid="{00000000-0005-0000-0000-000032010000}"/>
    <cellStyle name="SAPBEXexcGood1" xfId="112" xr:uid="{00000000-0005-0000-0000-000033010000}"/>
    <cellStyle name="SAPBEXexcGood2" xfId="113" xr:uid="{00000000-0005-0000-0000-000034010000}"/>
    <cellStyle name="SAPBEXexcGood3" xfId="114" xr:uid="{00000000-0005-0000-0000-000035010000}"/>
    <cellStyle name="SAPBEXfilterDrill" xfId="115" xr:uid="{00000000-0005-0000-0000-000036010000}"/>
    <cellStyle name="SAPBEXfilterItem" xfId="116" xr:uid="{00000000-0005-0000-0000-000037010000}"/>
    <cellStyle name="SAPBEXfilterItem 2" xfId="225" xr:uid="{00000000-0005-0000-0000-000038010000}"/>
    <cellStyle name="SAPBEXfilterText" xfId="117" xr:uid="{00000000-0005-0000-0000-000039010000}"/>
    <cellStyle name="SAPBEXfilterText 2" xfId="226" xr:uid="{00000000-0005-0000-0000-00003A010000}"/>
    <cellStyle name="SAPBEXformats" xfId="118" xr:uid="{00000000-0005-0000-0000-00003B010000}"/>
    <cellStyle name="SAPBEXheaderItem" xfId="119" xr:uid="{00000000-0005-0000-0000-00003C010000}"/>
    <cellStyle name="SAPBEXheaderText" xfId="120" xr:uid="{00000000-0005-0000-0000-00003D010000}"/>
    <cellStyle name="SAPBEXHLevel0" xfId="121" xr:uid="{00000000-0005-0000-0000-00003E010000}"/>
    <cellStyle name="SAPBEXHLevel0X" xfId="122" xr:uid="{00000000-0005-0000-0000-00003F010000}"/>
    <cellStyle name="SAPBEXHLevel0X 2" xfId="236" xr:uid="{00000000-0005-0000-0000-000040010000}"/>
    <cellStyle name="SAPBEXHLevel0X 3" xfId="274" xr:uid="{00000000-0005-0000-0000-000041010000}"/>
    <cellStyle name="SAPBEXHLevel0X 4" xfId="244" xr:uid="{00000000-0005-0000-0000-000042010000}"/>
    <cellStyle name="SAPBEXHLevel0X 5" xfId="227" xr:uid="{00000000-0005-0000-0000-000043010000}"/>
    <cellStyle name="SAPBEXHLevel0X 5 2" xfId="419" xr:uid="{00000000-0005-0000-0000-000044010000}"/>
    <cellStyle name="SAPBEXHLevel0X_Full1" xfId="334" xr:uid="{00000000-0005-0000-0000-000045010000}"/>
    <cellStyle name="SAPBEXHLevel1" xfId="123" xr:uid="{00000000-0005-0000-0000-000046010000}"/>
    <cellStyle name="SAPBEXHLevel1X" xfId="124" xr:uid="{00000000-0005-0000-0000-000047010000}"/>
    <cellStyle name="SAPBEXHLevel1X 2" xfId="237" xr:uid="{00000000-0005-0000-0000-000048010000}"/>
    <cellStyle name="SAPBEXHLevel1X 3" xfId="275" xr:uid="{00000000-0005-0000-0000-000049010000}"/>
    <cellStyle name="SAPBEXHLevel1X 4" xfId="245" xr:uid="{00000000-0005-0000-0000-00004A010000}"/>
    <cellStyle name="SAPBEXHLevel1X 5" xfId="228" xr:uid="{00000000-0005-0000-0000-00004B010000}"/>
    <cellStyle name="SAPBEXHLevel1X 5 2" xfId="420" xr:uid="{00000000-0005-0000-0000-00004C010000}"/>
    <cellStyle name="SAPBEXHLevel1X_Full1" xfId="335" xr:uid="{00000000-0005-0000-0000-00004D010000}"/>
    <cellStyle name="SAPBEXHLevel2" xfId="125" xr:uid="{00000000-0005-0000-0000-00004E010000}"/>
    <cellStyle name="SAPBEXHLevel2X" xfId="126" xr:uid="{00000000-0005-0000-0000-00004F010000}"/>
    <cellStyle name="SAPBEXHLevel2X 2" xfId="238" xr:uid="{00000000-0005-0000-0000-000050010000}"/>
    <cellStyle name="SAPBEXHLevel2X 3" xfId="276" xr:uid="{00000000-0005-0000-0000-000051010000}"/>
    <cellStyle name="SAPBEXHLevel2X 4" xfId="246" xr:uid="{00000000-0005-0000-0000-000052010000}"/>
    <cellStyle name="SAPBEXHLevel2X 5" xfId="229" xr:uid="{00000000-0005-0000-0000-000053010000}"/>
    <cellStyle name="SAPBEXHLevel2X 5 2" xfId="421" xr:uid="{00000000-0005-0000-0000-000054010000}"/>
    <cellStyle name="SAPBEXHLevel2X_Full1" xfId="336" xr:uid="{00000000-0005-0000-0000-000055010000}"/>
    <cellStyle name="SAPBEXHLevel3" xfId="127" xr:uid="{00000000-0005-0000-0000-000056010000}"/>
    <cellStyle name="SAPBEXHLevel3X" xfId="128" xr:uid="{00000000-0005-0000-0000-000057010000}"/>
    <cellStyle name="SAPBEXHLevel3X 2" xfId="239" xr:uid="{00000000-0005-0000-0000-000058010000}"/>
    <cellStyle name="SAPBEXHLevel3X 3" xfId="277" xr:uid="{00000000-0005-0000-0000-000059010000}"/>
    <cellStyle name="SAPBEXHLevel3X 4" xfId="247" xr:uid="{00000000-0005-0000-0000-00005A010000}"/>
    <cellStyle name="SAPBEXHLevel3X 5" xfId="230" xr:uid="{00000000-0005-0000-0000-00005B010000}"/>
    <cellStyle name="SAPBEXHLevel3X 5 2" xfId="422" xr:uid="{00000000-0005-0000-0000-00005C010000}"/>
    <cellStyle name="SAPBEXHLevel3X_Full1" xfId="337" xr:uid="{00000000-0005-0000-0000-00005D010000}"/>
    <cellStyle name="SAPBEXinputData" xfId="129" xr:uid="{00000000-0005-0000-0000-00005E010000}"/>
    <cellStyle name="SAPBEXinputData 2" xfId="240" xr:uid="{00000000-0005-0000-0000-00005F010000}"/>
    <cellStyle name="SAPBEXinputData 3" xfId="278" xr:uid="{00000000-0005-0000-0000-000060010000}"/>
    <cellStyle name="SAPBEXinputData 4" xfId="248" xr:uid="{00000000-0005-0000-0000-000061010000}"/>
    <cellStyle name="SAPBEXinputData 5" xfId="231" xr:uid="{00000000-0005-0000-0000-000062010000}"/>
    <cellStyle name="SAPBEXinputData 5 2" xfId="423" xr:uid="{00000000-0005-0000-0000-000063010000}"/>
    <cellStyle name="SAPBEXinputData_Full1" xfId="338" xr:uid="{00000000-0005-0000-0000-000064010000}"/>
    <cellStyle name="SAPBEXItemHeader" xfId="130" xr:uid="{00000000-0005-0000-0000-000065010000}"/>
    <cellStyle name="SAPBEXresData" xfId="131" xr:uid="{00000000-0005-0000-0000-000066010000}"/>
    <cellStyle name="SAPBEXresDataEmph" xfId="132" xr:uid="{00000000-0005-0000-0000-000067010000}"/>
    <cellStyle name="SAPBEXresItem" xfId="133" xr:uid="{00000000-0005-0000-0000-000068010000}"/>
    <cellStyle name="SAPBEXresItemX" xfId="134" xr:uid="{00000000-0005-0000-0000-000069010000}"/>
    <cellStyle name="SAPBEXstdData" xfId="135" xr:uid="{00000000-0005-0000-0000-00006A010000}"/>
    <cellStyle name="SAPBEXstdDataEmph" xfId="136" xr:uid="{00000000-0005-0000-0000-00006B010000}"/>
    <cellStyle name="SAPBEXstdItem" xfId="137" xr:uid="{00000000-0005-0000-0000-00006C010000}"/>
    <cellStyle name="SAPBEXstdItemX" xfId="138" xr:uid="{00000000-0005-0000-0000-00006D010000}"/>
    <cellStyle name="SAPBEXtitle" xfId="139" xr:uid="{00000000-0005-0000-0000-00006E010000}"/>
    <cellStyle name="SAPBEXunassignedItem" xfId="140" xr:uid="{00000000-0005-0000-0000-00006F010000}"/>
    <cellStyle name="SAPBEXundefined" xfId="141" xr:uid="{00000000-0005-0000-0000-000070010000}"/>
    <cellStyle name="Sheet Title" xfId="142" xr:uid="{00000000-0005-0000-0000-000071010000}"/>
    <cellStyle name="Text d'advertiment" xfId="164" builtinId="11" customBuiltin="1"/>
    <cellStyle name="Text d'advertiment 2" xfId="379" xr:uid="{00000000-0005-0000-0000-000073010000}"/>
    <cellStyle name="Text explicatiu" xfId="166" builtinId="53" customBuiltin="1"/>
    <cellStyle name="Text explicatiu 2" xfId="380" xr:uid="{00000000-0005-0000-0000-000075010000}"/>
    <cellStyle name="Texto de advertencia" xfId="143" xr:uid="{00000000-0005-0000-0000-000076010000}"/>
    <cellStyle name="Texto explicativo" xfId="144" xr:uid="{00000000-0005-0000-0000-000077010000}"/>
    <cellStyle name="Title" xfId="145" xr:uid="{00000000-0005-0000-0000-000078010000}"/>
    <cellStyle name="Títol 1" xfId="152" builtinId="16" customBuiltin="1"/>
    <cellStyle name="Títol 1 2" xfId="383" xr:uid="{00000000-0005-0000-0000-00007A010000}"/>
    <cellStyle name="Títol 2" xfId="153" builtinId="17" customBuiltin="1"/>
    <cellStyle name="Títol 2 2" xfId="384" xr:uid="{00000000-0005-0000-0000-00007C010000}"/>
    <cellStyle name="Títol 3" xfId="154" builtinId="18" customBuiltin="1"/>
    <cellStyle name="Títol 3 2" xfId="385" xr:uid="{00000000-0005-0000-0000-00007E010000}"/>
    <cellStyle name="Títol 4" xfId="155" builtinId="19" customBuiltin="1"/>
    <cellStyle name="Títol 4 2" xfId="381" xr:uid="{00000000-0005-0000-0000-000080010000}"/>
    <cellStyle name="Títol 5" xfId="382" xr:uid="{00000000-0005-0000-0000-000081010000}"/>
    <cellStyle name="Títol 6" xfId="409" xr:uid="{00000000-0005-0000-0000-000082010000}"/>
    <cellStyle name="Título" xfId="146" xr:uid="{00000000-0005-0000-0000-000083010000}"/>
    <cellStyle name="Título 1" xfId="147" xr:uid="{00000000-0005-0000-0000-000084010000}"/>
    <cellStyle name="Título 1 2" xfId="306" xr:uid="{00000000-0005-0000-0000-000085010000}"/>
    <cellStyle name="Título 1 3" xfId="280" xr:uid="{00000000-0005-0000-0000-000086010000}"/>
    <cellStyle name="Título 1 4" xfId="220" xr:uid="{00000000-0005-0000-0000-000087010000}"/>
    <cellStyle name="Título 1_Full1" xfId="339" xr:uid="{00000000-0005-0000-0000-000088010000}"/>
    <cellStyle name="Título 10" xfId="401" xr:uid="{00000000-0005-0000-0000-000089010000}"/>
    <cellStyle name="Título 11" xfId="403" xr:uid="{00000000-0005-0000-0000-00008A010000}"/>
    <cellStyle name="Título 12" xfId="404" xr:uid="{00000000-0005-0000-0000-00008B010000}"/>
    <cellStyle name="Título 13" xfId="408" xr:uid="{00000000-0005-0000-0000-00008C010000}"/>
    <cellStyle name="Título 14" xfId="406" xr:uid="{00000000-0005-0000-0000-00008D010000}"/>
    <cellStyle name="Título 15" xfId="407" xr:uid="{00000000-0005-0000-0000-00008E010000}"/>
    <cellStyle name="Título 16" xfId="411" xr:uid="{00000000-0005-0000-0000-00008F010000}"/>
    <cellStyle name="Título 17" xfId="410" xr:uid="{00000000-0005-0000-0000-000090010000}"/>
    <cellStyle name="Título 18" xfId="219" xr:uid="{00000000-0005-0000-0000-000091010000}"/>
    <cellStyle name="Título 19" xfId="207" xr:uid="{00000000-0005-0000-0000-000092010000}"/>
    <cellStyle name="Título 2" xfId="148" xr:uid="{00000000-0005-0000-0000-000093010000}"/>
    <cellStyle name="Título 2 2" xfId="307" xr:uid="{00000000-0005-0000-0000-000094010000}"/>
    <cellStyle name="Título 2 3" xfId="281" xr:uid="{00000000-0005-0000-0000-000095010000}"/>
    <cellStyle name="Título 2 4" xfId="221" xr:uid="{00000000-0005-0000-0000-000096010000}"/>
    <cellStyle name="Título 2_Full1" xfId="340" xr:uid="{00000000-0005-0000-0000-000097010000}"/>
    <cellStyle name="Título 20" xfId="216" xr:uid="{00000000-0005-0000-0000-000098010000}"/>
    <cellStyle name="Título 21" xfId="415" xr:uid="{00000000-0005-0000-0000-000099010000}"/>
    <cellStyle name="Título 22" xfId="426" xr:uid="{00000000-0005-0000-0000-00009A010000}"/>
    <cellStyle name="Título 23" xfId="425" xr:uid="{00000000-0005-0000-0000-00009B010000}"/>
    <cellStyle name="Título 24" xfId="413" xr:uid="{00000000-0005-0000-0000-00009C010000}"/>
    <cellStyle name="Título 25" xfId="414" xr:uid="{00000000-0005-0000-0000-00009D010000}"/>
    <cellStyle name="Título 3" xfId="149" xr:uid="{00000000-0005-0000-0000-00009E010000}"/>
    <cellStyle name="Título 3 2" xfId="308" xr:uid="{00000000-0005-0000-0000-00009F010000}"/>
    <cellStyle name="Título 3 3" xfId="282" xr:uid="{00000000-0005-0000-0000-0000A0010000}"/>
    <cellStyle name="Título 3 4" xfId="222" xr:uid="{00000000-0005-0000-0000-0000A1010000}"/>
    <cellStyle name="Título 3_Full1" xfId="341" xr:uid="{00000000-0005-0000-0000-0000A2010000}"/>
    <cellStyle name="Título 4" xfId="305" xr:uid="{00000000-0005-0000-0000-0000A3010000}"/>
    <cellStyle name="Título 5" xfId="279" xr:uid="{00000000-0005-0000-0000-0000A4010000}"/>
    <cellStyle name="Título 6" xfId="393" xr:uid="{00000000-0005-0000-0000-0000A5010000}"/>
    <cellStyle name="Título 7" xfId="394" xr:uid="{00000000-0005-0000-0000-0000A6010000}"/>
    <cellStyle name="Título 8" xfId="392" xr:uid="{00000000-0005-0000-0000-0000A7010000}"/>
    <cellStyle name="Título 9" xfId="397" xr:uid="{00000000-0005-0000-0000-0000A8010000}"/>
    <cellStyle name="Título_ABRIL" xfId="150" xr:uid="{00000000-0005-0000-0000-0000A9010000}"/>
    <cellStyle name="Total" xfId="167" builtinId="25" customBuiltin="1"/>
    <cellStyle name="Total 2" xfId="386" xr:uid="{00000000-0005-0000-0000-0000AB010000}"/>
    <cellStyle name="Warning Text" xfId="151" xr:uid="{00000000-0005-0000-0000-0000A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</xdr:colOff>
      <xdr:row>0</xdr:row>
      <xdr:rowOff>180975</xdr:rowOff>
    </xdr:from>
    <xdr:to>
      <xdr:col>2</xdr:col>
      <xdr:colOff>1328214</xdr:colOff>
      <xdr:row>4</xdr:row>
      <xdr:rowOff>74479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225" y="180975"/>
          <a:ext cx="3493564" cy="65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4"/>
  <sheetViews>
    <sheetView showGridLines="0" tabSelected="1" topLeftCell="A77" zoomScaleNormal="100" workbookViewId="0">
      <selection activeCell="C83" sqref="C83"/>
    </sheetView>
  </sheetViews>
  <sheetFormatPr defaultRowHeight="15" x14ac:dyDescent="0.25"/>
  <cols>
    <col min="1" max="1" width="20.140625" style="22" customWidth="1"/>
    <col min="2" max="2" width="14.42578125" style="13" customWidth="1"/>
    <col min="3" max="3" width="110.140625" customWidth="1"/>
    <col min="4" max="4" width="11.7109375" customWidth="1"/>
    <col min="5" max="5" width="8.85546875" customWidth="1"/>
    <col min="6" max="6" width="15.42578125" style="13" customWidth="1"/>
    <col min="7" max="7" width="9.28515625" bestFit="1" customWidth="1"/>
    <col min="8" max="8" width="15.140625" style="13" customWidth="1"/>
    <col min="9" max="9" width="17.85546875" customWidth="1"/>
    <col min="10" max="10" width="13" customWidth="1"/>
    <col min="11" max="11" width="24.42578125" customWidth="1"/>
    <col min="12" max="12" width="22.7109375" customWidth="1"/>
    <col min="13" max="13" width="20.42578125" customWidth="1"/>
    <col min="14" max="14" width="25.28515625" style="13" customWidth="1"/>
    <col min="15" max="15" width="16.140625" customWidth="1"/>
    <col min="16" max="16" width="14.28515625" customWidth="1"/>
  </cols>
  <sheetData>
    <row r="1" spans="1:16" x14ac:dyDescent="0.25">
      <c r="A1" s="21"/>
      <c r="B1" s="10"/>
      <c r="C1" s="1"/>
      <c r="D1" s="1"/>
      <c r="E1" s="1"/>
      <c r="F1" s="10"/>
      <c r="G1" s="1"/>
      <c r="H1" s="10"/>
      <c r="I1" s="1"/>
      <c r="J1" s="1"/>
      <c r="K1" s="1"/>
      <c r="L1" s="1"/>
      <c r="M1" s="1"/>
    </row>
    <row r="2" spans="1:16" x14ac:dyDescent="0.25">
      <c r="A2" s="21"/>
      <c r="B2" s="10"/>
      <c r="C2" s="1"/>
      <c r="D2" s="1"/>
      <c r="E2" s="1"/>
      <c r="F2" s="10"/>
      <c r="G2" s="1"/>
      <c r="H2" s="10"/>
      <c r="I2" s="1"/>
      <c r="J2" s="1"/>
      <c r="K2" s="1"/>
      <c r="L2" s="1"/>
      <c r="M2" s="1"/>
    </row>
    <row r="3" spans="1:16" x14ac:dyDescent="0.25">
      <c r="A3" s="21"/>
      <c r="B3" s="10"/>
      <c r="C3" s="1"/>
      <c r="D3" s="1"/>
      <c r="E3" s="1"/>
      <c r="F3" s="10"/>
      <c r="G3" s="1"/>
      <c r="H3" s="10"/>
      <c r="I3" s="1"/>
      <c r="J3" s="1"/>
      <c r="K3" s="1"/>
      <c r="L3" s="1"/>
      <c r="M3" s="1"/>
    </row>
    <row r="4" spans="1:16" x14ac:dyDescent="0.25">
      <c r="A4" s="21"/>
      <c r="B4" s="10"/>
      <c r="C4" s="1"/>
      <c r="D4" s="1"/>
      <c r="E4" s="1"/>
      <c r="F4" s="10"/>
      <c r="G4" s="1"/>
      <c r="H4" s="10"/>
      <c r="I4" s="1"/>
      <c r="J4" s="1"/>
      <c r="K4" s="1"/>
      <c r="L4" s="1"/>
      <c r="M4" s="1"/>
    </row>
    <row r="5" spans="1:16" x14ac:dyDescent="0.25">
      <c r="A5" s="21"/>
      <c r="B5" s="10"/>
      <c r="C5" s="1"/>
      <c r="D5" s="1"/>
      <c r="E5" s="1"/>
      <c r="F5" s="10"/>
      <c r="G5" s="1"/>
      <c r="H5" s="10"/>
      <c r="I5" s="1"/>
      <c r="J5" s="1"/>
      <c r="K5" s="1"/>
      <c r="L5" s="1"/>
      <c r="M5" s="1"/>
    </row>
    <row r="6" spans="1:16" ht="18" customHeight="1" x14ac:dyDescent="0.25">
      <c r="A6" s="158" t="s">
        <v>4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6" ht="30" customHeight="1" x14ac:dyDescent="0.25">
      <c r="A7" s="169" t="s">
        <v>2</v>
      </c>
      <c r="B7" s="169"/>
      <c r="C7" s="170" t="s">
        <v>111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1:16" ht="37.5" customHeight="1" thickBot="1" x14ac:dyDescent="0.3">
      <c r="A8" s="169" t="s">
        <v>3</v>
      </c>
      <c r="B8" s="169"/>
      <c r="C8" s="169" t="s">
        <v>112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</row>
    <row r="9" spans="1:16" ht="88.5" customHeight="1" thickBot="1" x14ac:dyDescent="0.3">
      <c r="A9" s="26" t="s">
        <v>0</v>
      </c>
      <c r="B9" s="30" t="s">
        <v>9</v>
      </c>
      <c r="C9" s="27" t="s">
        <v>5</v>
      </c>
      <c r="D9" s="29" t="s">
        <v>12</v>
      </c>
      <c r="E9" s="29" t="s">
        <v>10</v>
      </c>
      <c r="F9" s="29" t="s">
        <v>13</v>
      </c>
      <c r="G9" s="29" t="s">
        <v>1</v>
      </c>
      <c r="H9" s="29" t="s">
        <v>14</v>
      </c>
      <c r="I9" s="29" t="s">
        <v>15</v>
      </c>
      <c r="J9" s="29" t="s">
        <v>16</v>
      </c>
      <c r="K9" s="29" t="s">
        <v>17</v>
      </c>
      <c r="L9" s="31" t="s">
        <v>6</v>
      </c>
      <c r="M9" s="31" t="s">
        <v>7</v>
      </c>
      <c r="N9" s="32" t="s">
        <v>8</v>
      </c>
    </row>
    <row r="10" spans="1:16" s="11" customFormat="1" ht="32.25" customHeight="1" x14ac:dyDescent="0.25">
      <c r="A10" s="159" t="s">
        <v>113</v>
      </c>
      <c r="B10" s="39">
        <v>2018080</v>
      </c>
      <c r="C10" s="49" t="s">
        <v>22</v>
      </c>
      <c r="D10" s="124">
        <v>348</v>
      </c>
      <c r="E10" s="33" t="s">
        <v>66</v>
      </c>
      <c r="F10" s="34">
        <v>0.8</v>
      </c>
      <c r="G10" s="35">
        <v>0.1</v>
      </c>
      <c r="H10" s="34">
        <f>(F10*G10)+F10</f>
        <v>0.88000000000000012</v>
      </c>
      <c r="I10" s="34">
        <f>D10*F10</f>
        <v>278.40000000000003</v>
      </c>
      <c r="J10" s="34">
        <f>(I10*G10)</f>
        <v>27.840000000000003</v>
      </c>
      <c r="K10" s="34">
        <f>(I10+J10)</f>
        <v>306.24</v>
      </c>
      <c r="L10" s="165">
        <f>SUM(I10:I22)*2</f>
        <v>52633.865495774065</v>
      </c>
      <c r="M10" s="165">
        <f>SUM(K10:K22)*2</f>
        <v>57897.252045351473</v>
      </c>
      <c r="N10" s="162">
        <v>136848.03</v>
      </c>
      <c r="O10" s="115"/>
      <c r="P10" s="115"/>
    </row>
    <row r="11" spans="1:16" s="11" customFormat="1" ht="22.5" customHeight="1" x14ac:dyDescent="0.25">
      <c r="A11" s="160"/>
      <c r="B11" s="40">
        <v>2018081</v>
      </c>
      <c r="C11" s="50" t="s">
        <v>23</v>
      </c>
      <c r="D11" s="125">
        <v>99</v>
      </c>
      <c r="E11" s="77" t="s">
        <v>66</v>
      </c>
      <c r="F11" s="73">
        <v>0.8</v>
      </c>
      <c r="G11" s="78">
        <v>0.1</v>
      </c>
      <c r="H11" s="73">
        <f t="shared" ref="H11:H84" si="0">(F11*G11)+F11</f>
        <v>0.88000000000000012</v>
      </c>
      <c r="I11" s="58">
        <f t="shared" ref="I11:I74" si="1">(D11*F11)</f>
        <v>79.2</v>
      </c>
      <c r="J11" s="58">
        <f t="shared" ref="J11:J74" si="2">(I11*G11)</f>
        <v>7.9200000000000008</v>
      </c>
      <c r="K11" s="58">
        <f t="shared" ref="K11:K74" si="3">(I11+J11)</f>
        <v>87.12</v>
      </c>
      <c r="L11" s="166"/>
      <c r="M11" s="166"/>
      <c r="N11" s="163"/>
    </row>
    <row r="12" spans="1:16" s="11" customFormat="1" ht="23.25" customHeight="1" x14ac:dyDescent="0.25">
      <c r="A12" s="160"/>
      <c r="B12" s="40">
        <v>2018088</v>
      </c>
      <c r="C12" s="51" t="s">
        <v>76</v>
      </c>
      <c r="D12" s="126">
        <v>1208</v>
      </c>
      <c r="E12" s="79" t="s">
        <v>66</v>
      </c>
      <c r="F12" s="73">
        <v>2.8363636363636364</v>
      </c>
      <c r="G12" s="78">
        <v>0.1</v>
      </c>
      <c r="H12" s="73">
        <f t="shared" si="0"/>
        <v>3.12</v>
      </c>
      <c r="I12" s="58">
        <f t="shared" si="1"/>
        <v>3426.3272727272729</v>
      </c>
      <c r="J12" s="58">
        <f t="shared" si="2"/>
        <v>342.63272727272732</v>
      </c>
      <c r="K12" s="58">
        <f t="shared" si="3"/>
        <v>3768.96</v>
      </c>
      <c r="L12" s="166"/>
      <c r="M12" s="166"/>
      <c r="N12" s="163"/>
      <c r="P12" s="115"/>
    </row>
    <row r="13" spans="1:16" s="11" customFormat="1" ht="19.5" customHeight="1" x14ac:dyDescent="0.25">
      <c r="A13" s="160"/>
      <c r="B13" s="41">
        <v>2018082</v>
      </c>
      <c r="C13" s="51" t="s">
        <v>24</v>
      </c>
      <c r="D13" s="126">
        <v>110</v>
      </c>
      <c r="E13" s="79" t="s">
        <v>66</v>
      </c>
      <c r="F13" s="73">
        <v>0.8</v>
      </c>
      <c r="G13" s="78">
        <v>0.1</v>
      </c>
      <c r="H13" s="73">
        <f t="shared" si="0"/>
        <v>0.88000000000000012</v>
      </c>
      <c r="I13" s="58">
        <f t="shared" si="1"/>
        <v>88</v>
      </c>
      <c r="J13" s="58">
        <f t="shared" si="2"/>
        <v>8.8000000000000007</v>
      </c>
      <c r="K13" s="58">
        <f t="shared" si="3"/>
        <v>96.8</v>
      </c>
      <c r="L13" s="166"/>
      <c r="M13" s="166"/>
      <c r="N13" s="163"/>
    </row>
    <row r="14" spans="1:16" s="11" customFormat="1" ht="26.25" customHeight="1" x14ac:dyDescent="0.25">
      <c r="A14" s="160"/>
      <c r="B14" s="41">
        <v>2018089</v>
      </c>
      <c r="C14" s="51" t="s">
        <v>25</v>
      </c>
      <c r="D14" s="126">
        <v>182</v>
      </c>
      <c r="E14" s="79" t="s">
        <v>66</v>
      </c>
      <c r="F14" s="73">
        <v>1.0898989898989899</v>
      </c>
      <c r="G14" s="78">
        <v>0.1</v>
      </c>
      <c r="H14" s="73">
        <f t="shared" si="0"/>
        <v>1.1988888888888889</v>
      </c>
      <c r="I14" s="58">
        <f t="shared" si="1"/>
        <v>198.36161616161615</v>
      </c>
      <c r="J14" s="58">
        <f t="shared" si="2"/>
        <v>19.836161616161618</v>
      </c>
      <c r="K14" s="58">
        <f t="shared" si="3"/>
        <v>218.19777777777779</v>
      </c>
      <c r="L14" s="166"/>
      <c r="M14" s="166"/>
      <c r="N14" s="163"/>
    </row>
    <row r="15" spans="1:16" s="11" customFormat="1" ht="26.25" customHeight="1" x14ac:dyDescent="0.25">
      <c r="A15" s="160"/>
      <c r="B15" s="41">
        <v>2018072</v>
      </c>
      <c r="C15" s="51" t="s">
        <v>77</v>
      </c>
      <c r="D15" s="126">
        <v>1284</v>
      </c>
      <c r="E15" s="79" t="s">
        <v>66</v>
      </c>
      <c r="F15" s="73">
        <v>3.31</v>
      </c>
      <c r="G15" s="78">
        <v>0.1</v>
      </c>
      <c r="H15" s="73">
        <f t="shared" si="0"/>
        <v>3.641</v>
      </c>
      <c r="I15" s="58">
        <f t="shared" si="1"/>
        <v>4250.04</v>
      </c>
      <c r="J15" s="58">
        <f t="shared" si="2"/>
        <v>425.00400000000002</v>
      </c>
      <c r="K15" s="58">
        <f t="shared" si="3"/>
        <v>4675.0439999999999</v>
      </c>
      <c r="L15" s="166"/>
      <c r="M15" s="166"/>
      <c r="N15" s="163"/>
    </row>
    <row r="16" spans="1:16" s="11" customFormat="1" ht="29.25" customHeight="1" x14ac:dyDescent="0.25">
      <c r="A16" s="160"/>
      <c r="B16" s="41">
        <v>2018073</v>
      </c>
      <c r="C16" s="52" t="s">
        <v>78</v>
      </c>
      <c r="D16" s="126">
        <v>197</v>
      </c>
      <c r="E16" s="80" t="s">
        <v>66</v>
      </c>
      <c r="F16" s="81">
        <v>4.5999999999999996</v>
      </c>
      <c r="G16" s="78">
        <v>0.1</v>
      </c>
      <c r="H16" s="73">
        <f t="shared" si="0"/>
        <v>5.0599999999999996</v>
      </c>
      <c r="I16" s="58">
        <f t="shared" si="1"/>
        <v>906.19999999999993</v>
      </c>
      <c r="J16" s="58">
        <f t="shared" si="2"/>
        <v>90.62</v>
      </c>
      <c r="K16" s="58">
        <f t="shared" si="3"/>
        <v>996.81999999999994</v>
      </c>
      <c r="L16" s="166"/>
      <c r="M16" s="166"/>
      <c r="N16" s="163"/>
    </row>
    <row r="17" spans="1:16" s="11" customFormat="1" ht="33" customHeight="1" x14ac:dyDescent="0.25">
      <c r="A17" s="160"/>
      <c r="B17" s="40">
        <v>2018075</v>
      </c>
      <c r="C17" s="52" t="s">
        <v>79</v>
      </c>
      <c r="D17" s="126">
        <v>197</v>
      </c>
      <c r="E17" s="80" t="s">
        <v>66</v>
      </c>
      <c r="F17" s="81">
        <v>4.6500000000000004</v>
      </c>
      <c r="G17" s="78">
        <v>0.1</v>
      </c>
      <c r="H17" s="73">
        <f t="shared" si="0"/>
        <v>5.1150000000000002</v>
      </c>
      <c r="I17" s="58">
        <f t="shared" si="1"/>
        <v>916.05000000000007</v>
      </c>
      <c r="J17" s="58">
        <f t="shared" si="2"/>
        <v>91.605000000000018</v>
      </c>
      <c r="K17" s="58">
        <f t="shared" si="3"/>
        <v>1007.6550000000001</v>
      </c>
      <c r="L17" s="166"/>
      <c r="M17" s="166"/>
      <c r="N17" s="163"/>
    </row>
    <row r="18" spans="1:16" s="11" customFormat="1" ht="32.25" customHeight="1" x14ac:dyDescent="0.25">
      <c r="A18" s="160"/>
      <c r="B18" s="41" t="s">
        <v>18</v>
      </c>
      <c r="C18" s="52" t="s">
        <v>26</v>
      </c>
      <c r="D18" s="126">
        <v>2581</v>
      </c>
      <c r="E18" s="80" t="s">
        <v>66</v>
      </c>
      <c r="F18" s="73">
        <v>2.87</v>
      </c>
      <c r="G18" s="78">
        <v>0.1</v>
      </c>
      <c r="H18" s="73">
        <f t="shared" si="0"/>
        <v>3.157</v>
      </c>
      <c r="I18" s="58">
        <f t="shared" si="1"/>
        <v>7407.47</v>
      </c>
      <c r="J18" s="58">
        <f t="shared" si="2"/>
        <v>740.74700000000007</v>
      </c>
      <c r="K18" s="58">
        <f t="shared" si="3"/>
        <v>8148.2170000000006</v>
      </c>
      <c r="L18" s="166"/>
      <c r="M18" s="166"/>
      <c r="N18" s="163"/>
    </row>
    <row r="19" spans="1:16" s="11" customFormat="1" ht="39" customHeight="1" x14ac:dyDescent="0.25">
      <c r="A19" s="160"/>
      <c r="B19" s="40">
        <v>2018079</v>
      </c>
      <c r="C19" s="52" t="s">
        <v>80</v>
      </c>
      <c r="D19" s="126">
        <v>320</v>
      </c>
      <c r="E19" s="80" t="s">
        <v>66</v>
      </c>
      <c r="F19" s="73">
        <v>24.28014842300556</v>
      </c>
      <c r="G19" s="78">
        <v>0.1</v>
      </c>
      <c r="H19" s="73">
        <f t="shared" si="0"/>
        <v>26.708163265306116</v>
      </c>
      <c r="I19" s="58">
        <f t="shared" si="1"/>
        <v>7769.647495361779</v>
      </c>
      <c r="J19" s="58">
        <f t="shared" si="2"/>
        <v>776.96474953617792</v>
      </c>
      <c r="K19" s="58">
        <f t="shared" si="3"/>
        <v>8546.6122448979568</v>
      </c>
      <c r="L19" s="166"/>
      <c r="M19" s="166"/>
      <c r="N19" s="163"/>
    </row>
    <row r="20" spans="1:16" s="11" customFormat="1" ht="28.5" customHeight="1" x14ac:dyDescent="0.25">
      <c r="A20" s="160"/>
      <c r="B20" s="41">
        <v>2018077</v>
      </c>
      <c r="C20" s="53" t="s">
        <v>27</v>
      </c>
      <c r="D20" s="126">
        <v>36</v>
      </c>
      <c r="E20" s="82" t="s">
        <v>66</v>
      </c>
      <c r="F20" s="73">
        <v>0.98989898989898994</v>
      </c>
      <c r="G20" s="78">
        <v>0.1</v>
      </c>
      <c r="H20" s="73">
        <f t="shared" si="0"/>
        <v>1.088888888888889</v>
      </c>
      <c r="I20" s="58">
        <f t="shared" si="1"/>
        <v>35.63636363636364</v>
      </c>
      <c r="J20" s="58">
        <f t="shared" si="2"/>
        <v>3.5636363636363644</v>
      </c>
      <c r="K20" s="58">
        <f t="shared" si="3"/>
        <v>39.200000000000003</v>
      </c>
      <c r="L20" s="166"/>
      <c r="M20" s="166"/>
      <c r="N20" s="163"/>
    </row>
    <row r="21" spans="1:16" s="11" customFormat="1" ht="24.75" customHeight="1" x14ac:dyDescent="0.25">
      <c r="A21" s="160"/>
      <c r="B21" s="54">
        <v>2018083</v>
      </c>
      <c r="C21" s="55" t="s">
        <v>28</v>
      </c>
      <c r="D21" s="127">
        <v>456</v>
      </c>
      <c r="E21" s="36" t="s">
        <v>66</v>
      </c>
      <c r="F21" s="37">
        <v>0.8</v>
      </c>
      <c r="G21" s="38">
        <v>0.1</v>
      </c>
      <c r="H21" s="37">
        <f>(F21*G21)+F21</f>
        <v>0.88000000000000012</v>
      </c>
      <c r="I21" s="58">
        <f t="shared" si="1"/>
        <v>364.8</v>
      </c>
      <c r="J21" s="58">
        <f t="shared" si="2"/>
        <v>36.480000000000004</v>
      </c>
      <c r="K21" s="58">
        <f t="shared" si="3"/>
        <v>401.28000000000003</v>
      </c>
      <c r="L21" s="166"/>
      <c r="M21" s="166"/>
      <c r="N21" s="163"/>
    </row>
    <row r="22" spans="1:16" s="11" customFormat="1" ht="37.5" customHeight="1" thickBot="1" x14ac:dyDescent="0.3">
      <c r="A22" s="161"/>
      <c r="B22" s="43">
        <v>2018087</v>
      </c>
      <c r="C22" s="60" t="s">
        <v>29</v>
      </c>
      <c r="D22" s="128">
        <v>746</v>
      </c>
      <c r="E22" s="83" t="s">
        <v>66</v>
      </c>
      <c r="F22" s="74">
        <v>0.8</v>
      </c>
      <c r="G22" s="84">
        <v>0.1</v>
      </c>
      <c r="H22" s="74">
        <f t="shared" ref="H22:H31" si="4">(F22*G22)+F22</f>
        <v>0.88000000000000012</v>
      </c>
      <c r="I22" s="98">
        <f t="shared" si="1"/>
        <v>596.80000000000007</v>
      </c>
      <c r="J22" s="98">
        <f t="shared" si="2"/>
        <v>59.680000000000007</v>
      </c>
      <c r="K22" s="98">
        <f t="shared" si="3"/>
        <v>656.48</v>
      </c>
      <c r="L22" s="167"/>
      <c r="M22" s="167"/>
      <c r="N22" s="164"/>
    </row>
    <row r="23" spans="1:16" s="11" customFormat="1" ht="26.25" customHeight="1" x14ac:dyDescent="0.25">
      <c r="A23" s="159" t="s">
        <v>114</v>
      </c>
      <c r="B23" s="44">
        <v>2018076</v>
      </c>
      <c r="C23" s="61" t="s">
        <v>81</v>
      </c>
      <c r="D23" s="129">
        <v>282</v>
      </c>
      <c r="E23" s="85" t="s">
        <v>66</v>
      </c>
      <c r="F23" s="75">
        <v>44.1</v>
      </c>
      <c r="G23" s="86">
        <v>0.1</v>
      </c>
      <c r="H23" s="75">
        <f t="shared" si="4"/>
        <v>48.510000000000005</v>
      </c>
      <c r="I23" s="34">
        <f t="shared" si="1"/>
        <v>12436.2</v>
      </c>
      <c r="J23" s="34">
        <f t="shared" si="2"/>
        <v>1243.6200000000001</v>
      </c>
      <c r="K23" s="34">
        <f t="shared" si="3"/>
        <v>13679.820000000002</v>
      </c>
      <c r="L23" s="165">
        <f>SUM(I23:I27)*2</f>
        <v>32308.400000000001</v>
      </c>
      <c r="M23" s="165">
        <f>SUM(K23:K27)*2</f>
        <v>35539.240000000005</v>
      </c>
      <c r="N23" s="162">
        <v>84001.84</v>
      </c>
      <c r="P23" s="115"/>
    </row>
    <row r="24" spans="1:16" s="11" customFormat="1" ht="22.5" customHeight="1" x14ac:dyDescent="0.25">
      <c r="A24" s="160"/>
      <c r="B24" s="42">
        <v>2007648</v>
      </c>
      <c r="C24" s="51" t="s">
        <v>82</v>
      </c>
      <c r="D24" s="126">
        <v>36</v>
      </c>
      <c r="E24" s="79" t="s">
        <v>66</v>
      </c>
      <c r="F24" s="73">
        <v>2.1800000000000002</v>
      </c>
      <c r="G24" s="78">
        <v>0.1</v>
      </c>
      <c r="H24" s="73">
        <f t="shared" si="4"/>
        <v>2.3980000000000001</v>
      </c>
      <c r="I24" s="58">
        <f t="shared" si="1"/>
        <v>78.48</v>
      </c>
      <c r="J24" s="58">
        <f t="shared" si="2"/>
        <v>7.8480000000000008</v>
      </c>
      <c r="K24" s="58">
        <f t="shared" si="3"/>
        <v>86.328000000000003</v>
      </c>
      <c r="L24" s="166"/>
      <c r="M24" s="166"/>
      <c r="N24" s="163"/>
    </row>
    <row r="25" spans="1:16" s="11" customFormat="1" ht="28.5" customHeight="1" x14ac:dyDescent="0.25">
      <c r="A25" s="160"/>
      <c r="B25" s="42">
        <v>2018084</v>
      </c>
      <c r="C25" s="51" t="s">
        <v>30</v>
      </c>
      <c r="D25" s="126">
        <v>277</v>
      </c>
      <c r="E25" s="79" t="s">
        <v>66</v>
      </c>
      <c r="F25" s="73">
        <v>0.8</v>
      </c>
      <c r="G25" s="78">
        <v>0.1</v>
      </c>
      <c r="H25" s="73">
        <f t="shared" si="4"/>
        <v>0.88000000000000012</v>
      </c>
      <c r="I25" s="58">
        <f t="shared" si="1"/>
        <v>221.60000000000002</v>
      </c>
      <c r="J25" s="58">
        <f t="shared" si="2"/>
        <v>22.160000000000004</v>
      </c>
      <c r="K25" s="58">
        <f t="shared" si="3"/>
        <v>243.76000000000002</v>
      </c>
      <c r="L25" s="166"/>
      <c r="M25" s="166"/>
      <c r="N25" s="163"/>
    </row>
    <row r="26" spans="1:16" s="11" customFormat="1" ht="26.25" customHeight="1" x14ac:dyDescent="0.25">
      <c r="A26" s="160"/>
      <c r="B26" s="40">
        <v>2018085</v>
      </c>
      <c r="C26" s="51" t="s">
        <v>31</v>
      </c>
      <c r="D26" s="126">
        <v>330</v>
      </c>
      <c r="E26" s="79" t="s">
        <v>66</v>
      </c>
      <c r="F26" s="73">
        <v>0.8</v>
      </c>
      <c r="G26" s="78">
        <v>0.1</v>
      </c>
      <c r="H26" s="73">
        <f t="shared" si="4"/>
        <v>0.88000000000000012</v>
      </c>
      <c r="I26" s="58">
        <f t="shared" si="1"/>
        <v>264</v>
      </c>
      <c r="J26" s="58">
        <f t="shared" si="2"/>
        <v>26.400000000000002</v>
      </c>
      <c r="K26" s="58">
        <f t="shared" si="3"/>
        <v>290.39999999999998</v>
      </c>
      <c r="L26" s="166"/>
      <c r="M26" s="166"/>
      <c r="N26" s="163"/>
    </row>
    <row r="27" spans="1:16" s="11" customFormat="1" ht="32.25" customHeight="1" thickBot="1" x14ac:dyDescent="0.3">
      <c r="A27" s="161"/>
      <c r="B27" s="45" t="s">
        <v>19</v>
      </c>
      <c r="C27" s="62" t="s">
        <v>83</v>
      </c>
      <c r="D27" s="130">
        <v>256</v>
      </c>
      <c r="E27" s="87" t="s">
        <v>66</v>
      </c>
      <c r="F27" s="88">
        <v>12.32</v>
      </c>
      <c r="G27" s="84">
        <v>0.1</v>
      </c>
      <c r="H27" s="74">
        <f t="shared" si="4"/>
        <v>13.552</v>
      </c>
      <c r="I27" s="98">
        <f t="shared" si="1"/>
        <v>3153.92</v>
      </c>
      <c r="J27" s="98">
        <f t="shared" si="2"/>
        <v>315.39200000000005</v>
      </c>
      <c r="K27" s="98">
        <f t="shared" si="3"/>
        <v>3469.3119999999999</v>
      </c>
      <c r="L27" s="167"/>
      <c r="M27" s="167"/>
      <c r="N27" s="164"/>
      <c r="O27" s="115"/>
    </row>
    <row r="28" spans="1:16" s="11" customFormat="1" ht="28.5" customHeight="1" x14ac:dyDescent="0.25">
      <c r="A28" s="159" t="s">
        <v>54</v>
      </c>
      <c r="B28" s="39" t="s">
        <v>20</v>
      </c>
      <c r="C28" s="63" t="s">
        <v>84</v>
      </c>
      <c r="D28" s="129">
        <v>349</v>
      </c>
      <c r="E28" s="89" t="s">
        <v>66</v>
      </c>
      <c r="F28" s="90">
        <v>2.0099999999999998</v>
      </c>
      <c r="G28" s="86">
        <v>0.1</v>
      </c>
      <c r="H28" s="75">
        <f t="shared" si="4"/>
        <v>2.2109999999999999</v>
      </c>
      <c r="I28" s="34">
        <f t="shared" si="1"/>
        <v>701.4899999999999</v>
      </c>
      <c r="J28" s="34">
        <f t="shared" si="2"/>
        <v>70.148999999999987</v>
      </c>
      <c r="K28" s="34">
        <f t="shared" si="3"/>
        <v>771.6389999999999</v>
      </c>
      <c r="L28" s="165">
        <f>SUM(I28:I47)*2</f>
        <v>155728.48210437712</v>
      </c>
      <c r="M28" s="165">
        <f>SUM(K28:K47)*2</f>
        <v>171301.33031481484</v>
      </c>
      <c r="N28" s="162">
        <v>404894.06</v>
      </c>
      <c r="O28" s="115"/>
    </row>
    <row r="29" spans="1:16" s="11" customFormat="1" ht="33.75" customHeight="1" x14ac:dyDescent="0.25">
      <c r="A29" s="160"/>
      <c r="B29" s="153" t="s">
        <v>128</v>
      </c>
      <c r="C29" s="52" t="s">
        <v>129</v>
      </c>
      <c r="D29" s="126">
        <v>328</v>
      </c>
      <c r="E29" s="80" t="s">
        <v>66</v>
      </c>
      <c r="F29" s="73">
        <v>2.15</v>
      </c>
      <c r="G29" s="78">
        <v>0.1</v>
      </c>
      <c r="H29" s="73">
        <f t="shared" si="4"/>
        <v>2.3649999999999998</v>
      </c>
      <c r="I29" s="58">
        <f t="shared" si="1"/>
        <v>705.19999999999993</v>
      </c>
      <c r="J29" s="58">
        <f t="shared" si="2"/>
        <v>70.52</v>
      </c>
      <c r="K29" s="58">
        <f t="shared" si="3"/>
        <v>775.71999999999991</v>
      </c>
      <c r="L29" s="166"/>
      <c r="M29" s="166"/>
      <c r="N29" s="163"/>
      <c r="P29" s="115"/>
    </row>
    <row r="30" spans="1:16" s="11" customFormat="1" ht="32.25" customHeight="1" x14ac:dyDescent="0.25">
      <c r="A30" s="160"/>
      <c r="B30" s="41">
        <v>2018131</v>
      </c>
      <c r="C30" s="52" t="s">
        <v>85</v>
      </c>
      <c r="D30" s="126">
        <v>916</v>
      </c>
      <c r="E30" s="80" t="s">
        <v>66</v>
      </c>
      <c r="F30" s="73">
        <v>3.11</v>
      </c>
      <c r="G30" s="78">
        <v>0.1</v>
      </c>
      <c r="H30" s="73">
        <f t="shared" si="4"/>
        <v>3.4209999999999998</v>
      </c>
      <c r="I30" s="58">
        <f t="shared" si="1"/>
        <v>2848.7599999999998</v>
      </c>
      <c r="J30" s="58">
        <f t="shared" si="2"/>
        <v>284.87599999999998</v>
      </c>
      <c r="K30" s="58">
        <f t="shared" si="3"/>
        <v>3133.6359999999995</v>
      </c>
      <c r="L30" s="166"/>
      <c r="M30" s="166"/>
      <c r="N30" s="163"/>
    </row>
    <row r="31" spans="1:16" s="11" customFormat="1" ht="30" customHeight="1" x14ac:dyDescent="0.25">
      <c r="A31" s="160"/>
      <c r="B31" s="41">
        <v>2018141</v>
      </c>
      <c r="C31" s="53" t="s">
        <v>86</v>
      </c>
      <c r="D31" s="126">
        <v>394</v>
      </c>
      <c r="E31" s="82" t="s">
        <v>66</v>
      </c>
      <c r="F31" s="73">
        <v>2.0363636363636366</v>
      </c>
      <c r="G31" s="78">
        <v>0.1</v>
      </c>
      <c r="H31" s="73">
        <f t="shared" si="4"/>
        <v>2.2400000000000002</v>
      </c>
      <c r="I31" s="58">
        <f t="shared" si="1"/>
        <v>802.32727272727277</v>
      </c>
      <c r="J31" s="58">
        <f t="shared" si="2"/>
        <v>80.232727272727288</v>
      </c>
      <c r="K31" s="58">
        <f t="shared" si="3"/>
        <v>882.56000000000006</v>
      </c>
      <c r="L31" s="166"/>
      <c r="M31" s="166"/>
      <c r="N31" s="163"/>
    </row>
    <row r="32" spans="1:16" s="11" customFormat="1" ht="28.5" customHeight="1" x14ac:dyDescent="0.25">
      <c r="A32" s="160"/>
      <c r="B32" s="41">
        <v>2018132</v>
      </c>
      <c r="C32" s="53" t="s">
        <v>87</v>
      </c>
      <c r="D32" s="126">
        <v>2475</v>
      </c>
      <c r="E32" s="82" t="s">
        <v>66</v>
      </c>
      <c r="F32" s="73">
        <v>2.91</v>
      </c>
      <c r="G32" s="78">
        <v>0.1</v>
      </c>
      <c r="H32" s="73">
        <f t="shared" si="0"/>
        <v>3.2010000000000001</v>
      </c>
      <c r="I32" s="58">
        <f t="shared" si="1"/>
        <v>7202.25</v>
      </c>
      <c r="J32" s="58">
        <f t="shared" si="2"/>
        <v>720.22500000000002</v>
      </c>
      <c r="K32" s="58">
        <f t="shared" si="3"/>
        <v>7922.4750000000004</v>
      </c>
      <c r="L32" s="166"/>
      <c r="M32" s="166"/>
      <c r="N32" s="163"/>
    </row>
    <row r="33" spans="1:16" s="11" customFormat="1" ht="27" customHeight="1" x14ac:dyDescent="0.25">
      <c r="A33" s="160"/>
      <c r="B33" s="41">
        <v>2018133</v>
      </c>
      <c r="C33" s="53" t="s">
        <v>88</v>
      </c>
      <c r="D33" s="126">
        <v>4336</v>
      </c>
      <c r="E33" s="82" t="s">
        <v>66</v>
      </c>
      <c r="F33" s="81">
        <v>2.83</v>
      </c>
      <c r="G33" s="78">
        <v>0.1</v>
      </c>
      <c r="H33" s="73">
        <f t="shared" si="0"/>
        <v>3.113</v>
      </c>
      <c r="I33" s="58">
        <f t="shared" si="1"/>
        <v>12270.880000000001</v>
      </c>
      <c r="J33" s="58">
        <f t="shared" si="2"/>
        <v>1227.0880000000002</v>
      </c>
      <c r="K33" s="58">
        <f t="shared" si="3"/>
        <v>13497.968000000001</v>
      </c>
      <c r="L33" s="166"/>
      <c r="M33" s="166"/>
      <c r="N33" s="163"/>
    </row>
    <row r="34" spans="1:16" s="11" customFormat="1" ht="32.25" customHeight="1" x14ac:dyDescent="0.25">
      <c r="A34" s="160"/>
      <c r="B34" s="41">
        <v>2018144</v>
      </c>
      <c r="C34" s="50" t="s">
        <v>89</v>
      </c>
      <c r="D34" s="131">
        <v>330</v>
      </c>
      <c r="E34" s="57" t="s">
        <v>66</v>
      </c>
      <c r="F34" s="58">
        <v>2.96</v>
      </c>
      <c r="G34" s="59">
        <v>0.1</v>
      </c>
      <c r="H34" s="58">
        <f>(F34*G34)+F34</f>
        <v>3.2559999999999998</v>
      </c>
      <c r="I34" s="58">
        <f t="shared" si="1"/>
        <v>976.8</v>
      </c>
      <c r="J34" s="58">
        <f t="shared" si="2"/>
        <v>97.68</v>
      </c>
      <c r="K34" s="58">
        <f t="shared" si="3"/>
        <v>1074.48</v>
      </c>
      <c r="L34" s="166"/>
      <c r="M34" s="166"/>
      <c r="N34" s="163"/>
    </row>
    <row r="35" spans="1:16" s="11" customFormat="1" ht="32.25" customHeight="1" x14ac:dyDescent="0.25">
      <c r="A35" s="160"/>
      <c r="B35" s="46">
        <v>2018145</v>
      </c>
      <c r="C35" s="55" t="s">
        <v>115</v>
      </c>
      <c r="D35" s="127">
        <v>944</v>
      </c>
      <c r="E35" s="36" t="s">
        <v>66</v>
      </c>
      <c r="F35" s="37">
        <v>2.52</v>
      </c>
      <c r="G35" s="38">
        <v>0.1</v>
      </c>
      <c r="H35" s="37">
        <f>(F35*G35)+F35</f>
        <v>2.7720000000000002</v>
      </c>
      <c r="I35" s="58">
        <f t="shared" si="1"/>
        <v>2378.88</v>
      </c>
      <c r="J35" s="58">
        <f t="shared" si="2"/>
        <v>237.88800000000003</v>
      </c>
      <c r="K35" s="58">
        <f t="shared" si="3"/>
        <v>2616.768</v>
      </c>
      <c r="L35" s="166"/>
      <c r="M35" s="166"/>
      <c r="N35" s="163"/>
    </row>
    <row r="36" spans="1:16" s="11" customFormat="1" ht="26.25" customHeight="1" x14ac:dyDescent="0.25">
      <c r="A36" s="160"/>
      <c r="B36" s="40">
        <v>2018134</v>
      </c>
      <c r="C36" s="50" t="s">
        <v>90</v>
      </c>
      <c r="D36" s="125">
        <v>1989</v>
      </c>
      <c r="E36" s="77" t="s">
        <v>66</v>
      </c>
      <c r="F36" s="73">
        <v>2.2999999999999998</v>
      </c>
      <c r="G36" s="78">
        <v>0.1</v>
      </c>
      <c r="H36" s="73">
        <f t="shared" ref="H36:H45" si="5">(F36*G36)+F36</f>
        <v>2.5299999999999998</v>
      </c>
      <c r="I36" s="58">
        <f t="shared" si="1"/>
        <v>4574.7</v>
      </c>
      <c r="J36" s="58">
        <f t="shared" si="2"/>
        <v>457.47</v>
      </c>
      <c r="K36" s="58">
        <f t="shared" si="3"/>
        <v>5032.17</v>
      </c>
      <c r="L36" s="166"/>
      <c r="M36" s="166"/>
      <c r="N36" s="163"/>
    </row>
    <row r="37" spans="1:16" s="11" customFormat="1" ht="30" customHeight="1" x14ac:dyDescent="0.25">
      <c r="A37" s="160"/>
      <c r="B37" s="42">
        <v>2018135</v>
      </c>
      <c r="C37" s="51" t="s">
        <v>32</v>
      </c>
      <c r="D37" s="126">
        <v>2864</v>
      </c>
      <c r="E37" s="79" t="s">
        <v>66</v>
      </c>
      <c r="F37" s="73">
        <v>1.76</v>
      </c>
      <c r="G37" s="78">
        <v>0.1</v>
      </c>
      <c r="H37" s="73">
        <f t="shared" si="5"/>
        <v>1.9359999999999999</v>
      </c>
      <c r="I37" s="58">
        <f t="shared" si="1"/>
        <v>5040.6400000000003</v>
      </c>
      <c r="J37" s="58">
        <f t="shared" si="2"/>
        <v>504.06400000000008</v>
      </c>
      <c r="K37" s="58">
        <f t="shared" si="3"/>
        <v>5544.7040000000006</v>
      </c>
      <c r="L37" s="166"/>
      <c r="M37" s="166"/>
      <c r="N37" s="163"/>
    </row>
    <row r="38" spans="1:16" s="11" customFormat="1" ht="26.25" customHeight="1" x14ac:dyDescent="0.25">
      <c r="A38" s="160"/>
      <c r="B38" s="42">
        <v>2018146</v>
      </c>
      <c r="C38" s="51" t="s">
        <v>91</v>
      </c>
      <c r="D38" s="126">
        <v>3115</v>
      </c>
      <c r="E38" s="79" t="s">
        <v>66</v>
      </c>
      <c r="F38" s="73">
        <v>2.6199915824915827</v>
      </c>
      <c r="G38" s="78">
        <v>0.1</v>
      </c>
      <c r="H38" s="73">
        <f t="shared" si="5"/>
        <v>2.8819907407407408</v>
      </c>
      <c r="I38" s="58">
        <f t="shared" si="1"/>
        <v>8161.2737794612804</v>
      </c>
      <c r="J38" s="58">
        <f t="shared" si="2"/>
        <v>816.12737794612804</v>
      </c>
      <c r="K38" s="58">
        <f t="shared" si="3"/>
        <v>8977.4011574074084</v>
      </c>
      <c r="L38" s="166"/>
      <c r="M38" s="166"/>
      <c r="N38" s="163"/>
    </row>
    <row r="39" spans="1:16" s="11" customFormat="1" ht="26.25" customHeight="1" x14ac:dyDescent="0.25">
      <c r="A39" s="160"/>
      <c r="B39" s="40">
        <v>2018136</v>
      </c>
      <c r="C39" s="51" t="s">
        <v>92</v>
      </c>
      <c r="D39" s="126">
        <v>3134</v>
      </c>
      <c r="E39" s="79" t="s">
        <v>66</v>
      </c>
      <c r="F39" s="73">
        <v>2.0499999999999998</v>
      </c>
      <c r="G39" s="78">
        <v>0.1</v>
      </c>
      <c r="H39" s="73">
        <f t="shared" si="5"/>
        <v>2.2549999999999999</v>
      </c>
      <c r="I39" s="58">
        <f t="shared" si="1"/>
        <v>6424.7</v>
      </c>
      <c r="J39" s="58">
        <f t="shared" si="2"/>
        <v>642.47</v>
      </c>
      <c r="K39" s="58">
        <f t="shared" si="3"/>
        <v>7067.17</v>
      </c>
      <c r="L39" s="166"/>
      <c r="M39" s="166"/>
      <c r="N39" s="163"/>
    </row>
    <row r="40" spans="1:16" s="11" customFormat="1" ht="26.25" customHeight="1" x14ac:dyDescent="0.25">
      <c r="A40" s="160"/>
      <c r="B40" s="40">
        <v>2018137</v>
      </c>
      <c r="C40" s="51" t="s">
        <v>93</v>
      </c>
      <c r="D40" s="126">
        <v>1726</v>
      </c>
      <c r="E40" s="79" t="s">
        <v>66</v>
      </c>
      <c r="F40" s="73">
        <v>2.58</v>
      </c>
      <c r="G40" s="78">
        <v>0.1</v>
      </c>
      <c r="H40" s="73">
        <f t="shared" si="5"/>
        <v>2.8380000000000001</v>
      </c>
      <c r="I40" s="58">
        <f t="shared" si="1"/>
        <v>4453.08</v>
      </c>
      <c r="J40" s="58">
        <f t="shared" si="2"/>
        <v>445.30799999999999</v>
      </c>
      <c r="K40" s="58">
        <f t="shared" si="3"/>
        <v>4898.3879999999999</v>
      </c>
      <c r="L40" s="166"/>
      <c r="M40" s="166"/>
      <c r="N40" s="163"/>
    </row>
    <row r="41" spans="1:16" s="11" customFormat="1" ht="27" customHeight="1" x14ac:dyDescent="0.25">
      <c r="A41" s="160"/>
      <c r="B41" s="40">
        <v>2018138</v>
      </c>
      <c r="C41" s="52" t="s">
        <v>94</v>
      </c>
      <c r="D41" s="126">
        <v>1160</v>
      </c>
      <c r="E41" s="80" t="s">
        <v>66</v>
      </c>
      <c r="F41" s="81">
        <v>3.64</v>
      </c>
      <c r="G41" s="78">
        <v>0.1</v>
      </c>
      <c r="H41" s="73">
        <f t="shared" si="5"/>
        <v>4.0040000000000004</v>
      </c>
      <c r="I41" s="58">
        <f t="shared" si="1"/>
        <v>4222.4000000000005</v>
      </c>
      <c r="J41" s="58">
        <f t="shared" si="2"/>
        <v>422.24000000000007</v>
      </c>
      <c r="K41" s="58">
        <f t="shared" si="3"/>
        <v>4644.6400000000003</v>
      </c>
      <c r="L41" s="166"/>
      <c r="M41" s="166"/>
      <c r="N41" s="163"/>
    </row>
    <row r="42" spans="1:16" s="11" customFormat="1" ht="33" customHeight="1" x14ac:dyDescent="0.25">
      <c r="A42" s="160"/>
      <c r="B42" s="41">
        <v>2018139</v>
      </c>
      <c r="C42" s="52" t="s">
        <v>95</v>
      </c>
      <c r="D42" s="126">
        <v>640</v>
      </c>
      <c r="E42" s="80" t="s">
        <v>66</v>
      </c>
      <c r="F42" s="81">
        <v>3.77</v>
      </c>
      <c r="G42" s="78">
        <v>0.1</v>
      </c>
      <c r="H42" s="73">
        <f t="shared" si="5"/>
        <v>4.1470000000000002</v>
      </c>
      <c r="I42" s="58">
        <f t="shared" si="1"/>
        <v>2412.8000000000002</v>
      </c>
      <c r="J42" s="58">
        <f t="shared" si="2"/>
        <v>241.28000000000003</v>
      </c>
      <c r="K42" s="58">
        <f t="shared" si="3"/>
        <v>2654.0800000000004</v>
      </c>
      <c r="L42" s="166"/>
      <c r="M42" s="166"/>
      <c r="N42" s="163"/>
    </row>
    <row r="43" spans="1:16" s="11" customFormat="1" ht="30" customHeight="1" x14ac:dyDescent="0.25">
      <c r="A43" s="160"/>
      <c r="B43" s="41">
        <v>2018140</v>
      </c>
      <c r="C43" s="52" t="s">
        <v>96</v>
      </c>
      <c r="D43" s="126">
        <v>963</v>
      </c>
      <c r="E43" s="80" t="s">
        <v>66</v>
      </c>
      <c r="F43" s="73">
        <v>2.46</v>
      </c>
      <c r="G43" s="78">
        <v>0.1</v>
      </c>
      <c r="H43" s="73">
        <f t="shared" si="5"/>
        <v>2.706</v>
      </c>
      <c r="I43" s="58">
        <f t="shared" si="1"/>
        <v>2368.98</v>
      </c>
      <c r="J43" s="58">
        <f t="shared" si="2"/>
        <v>236.89800000000002</v>
      </c>
      <c r="K43" s="58">
        <f t="shared" si="3"/>
        <v>2605.8780000000002</v>
      </c>
      <c r="L43" s="166"/>
      <c r="M43" s="166"/>
      <c r="N43" s="163"/>
    </row>
    <row r="44" spans="1:16" s="11" customFormat="1" ht="25.5" x14ac:dyDescent="0.25">
      <c r="A44" s="160"/>
      <c r="B44" s="41">
        <v>2018149</v>
      </c>
      <c r="C44" s="52" t="s">
        <v>97</v>
      </c>
      <c r="D44" s="126">
        <v>322</v>
      </c>
      <c r="E44" s="80" t="s">
        <v>66</v>
      </c>
      <c r="F44" s="73">
        <v>3.55</v>
      </c>
      <c r="G44" s="78">
        <v>0.1</v>
      </c>
      <c r="H44" s="73">
        <f t="shared" si="5"/>
        <v>3.9049999999999998</v>
      </c>
      <c r="I44" s="58">
        <f t="shared" si="1"/>
        <v>1143.0999999999999</v>
      </c>
      <c r="J44" s="58">
        <f t="shared" si="2"/>
        <v>114.31</v>
      </c>
      <c r="K44" s="58">
        <f t="shared" si="3"/>
        <v>1257.4099999999999</v>
      </c>
      <c r="L44" s="166"/>
      <c r="M44" s="166"/>
      <c r="N44" s="163"/>
    </row>
    <row r="45" spans="1:16" s="11" customFormat="1" ht="30" customHeight="1" x14ac:dyDescent="0.25">
      <c r="A45" s="160"/>
      <c r="B45" s="41">
        <v>2018143</v>
      </c>
      <c r="C45" s="53" t="s">
        <v>98</v>
      </c>
      <c r="D45" s="126">
        <v>110</v>
      </c>
      <c r="E45" s="82" t="s">
        <v>66</v>
      </c>
      <c r="F45" s="73">
        <v>4.3499999999999996</v>
      </c>
      <c r="G45" s="78">
        <v>0.1</v>
      </c>
      <c r="H45" s="73">
        <f t="shared" si="5"/>
        <v>4.7849999999999993</v>
      </c>
      <c r="I45" s="58">
        <f t="shared" si="1"/>
        <v>478.49999999999994</v>
      </c>
      <c r="J45" s="58">
        <f t="shared" si="2"/>
        <v>47.849999999999994</v>
      </c>
      <c r="K45" s="58">
        <f t="shared" si="3"/>
        <v>526.34999999999991</v>
      </c>
      <c r="L45" s="166"/>
      <c r="M45" s="166"/>
      <c r="N45" s="163"/>
    </row>
    <row r="46" spans="1:16" s="11" customFormat="1" ht="32.25" customHeight="1" x14ac:dyDescent="0.25">
      <c r="A46" s="160"/>
      <c r="B46" s="46">
        <v>2018148</v>
      </c>
      <c r="C46" s="55" t="s">
        <v>99</v>
      </c>
      <c r="D46" s="127">
        <v>182</v>
      </c>
      <c r="E46" s="36" t="s">
        <v>66</v>
      </c>
      <c r="F46" s="37">
        <v>4</v>
      </c>
      <c r="G46" s="38">
        <v>0.1</v>
      </c>
      <c r="H46" s="37">
        <f>(F46*G46)+F46</f>
        <v>4.4000000000000004</v>
      </c>
      <c r="I46" s="58">
        <f t="shared" si="1"/>
        <v>728</v>
      </c>
      <c r="J46" s="58">
        <f t="shared" si="2"/>
        <v>72.8</v>
      </c>
      <c r="K46" s="58">
        <f t="shared" si="3"/>
        <v>800.8</v>
      </c>
      <c r="L46" s="166"/>
      <c r="M46" s="166"/>
      <c r="N46" s="163"/>
    </row>
    <row r="47" spans="1:16" s="11" customFormat="1" ht="28.5" customHeight="1" thickBot="1" x14ac:dyDescent="0.3">
      <c r="A47" s="161"/>
      <c r="B47" s="45">
        <v>2018147</v>
      </c>
      <c r="C47" s="60" t="s">
        <v>100</v>
      </c>
      <c r="D47" s="128">
        <v>1836</v>
      </c>
      <c r="E47" s="83" t="s">
        <v>66</v>
      </c>
      <c r="F47" s="74">
        <v>5.43</v>
      </c>
      <c r="G47" s="84">
        <v>0.1</v>
      </c>
      <c r="H47" s="74">
        <f t="shared" ref="H47:H58" si="6">(F47*G47)+F47</f>
        <v>5.9729999999999999</v>
      </c>
      <c r="I47" s="98">
        <f t="shared" si="1"/>
        <v>9969.48</v>
      </c>
      <c r="J47" s="98">
        <f t="shared" si="2"/>
        <v>996.94799999999998</v>
      </c>
      <c r="K47" s="98">
        <f t="shared" si="3"/>
        <v>10966.428</v>
      </c>
      <c r="L47" s="167"/>
      <c r="M47" s="167"/>
      <c r="N47" s="164"/>
      <c r="O47" s="115"/>
    </row>
    <row r="48" spans="1:16" s="11" customFormat="1" ht="30" customHeight="1" x14ac:dyDescent="0.25">
      <c r="A48" s="159" t="s">
        <v>55</v>
      </c>
      <c r="B48" s="39">
        <v>2018165</v>
      </c>
      <c r="C48" s="61" t="s">
        <v>116</v>
      </c>
      <c r="D48" s="129">
        <v>171</v>
      </c>
      <c r="E48" s="85" t="s">
        <v>66</v>
      </c>
      <c r="F48" s="75">
        <v>0.6</v>
      </c>
      <c r="G48" s="86">
        <v>0.1</v>
      </c>
      <c r="H48" s="75">
        <f t="shared" si="6"/>
        <v>0.65999999999999992</v>
      </c>
      <c r="I48" s="34">
        <f t="shared" si="1"/>
        <v>102.6</v>
      </c>
      <c r="J48" s="34">
        <f t="shared" si="2"/>
        <v>10.26</v>
      </c>
      <c r="K48" s="34">
        <f t="shared" si="3"/>
        <v>112.86</v>
      </c>
      <c r="L48" s="165">
        <f>SUM(I48:I64)*2</f>
        <v>46458.162525252512</v>
      </c>
      <c r="M48" s="165">
        <f>SUM(K48:K64)*2</f>
        <v>51103.978777777775</v>
      </c>
      <c r="N48" s="162">
        <v>120791.21</v>
      </c>
      <c r="O48" s="115"/>
      <c r="P48" s="115"/>
    </row>
    <row r="49" spans="1:15" s="11" customFormat="1" ht="26.25" customHeight="1" x14ac:dyDescent="0.25">
      <c r="A49" s="160"/>
      <c r="B49" s="40">
        <v>2018166</v>
      </c>
      <c r="C49" s="51" t="s">
        <v>33</v>
      </c>
      <c r="D49" s="126">
        <v>8079</v>
      </c>
      <c r="E49" s="79" t="s">
        <v>66</v>
      </c>
      <c r="F49" s="73">
        <v>0.59999999999999987</v>
      </c>
      <c r="G49" s="78">
        <v>0.1</v>
      </c>
      <c r="H49" s="73">
        <f t="shared" si="6"/>
        <v>0.65999999999999981</v>
      </c>
      <c r="I49" s="58">
        <f t="shared" si="1"/>
        <v>4847.3999999999987</v>
      </c>
      <c r="J49" s="58">
        <f t="shared" si="2"/>
        <v>484.7399999999999</v>
      </c>
      <c r="K49" s="58">
        <f t="shared" si="3"/>
        <v>5332.1399999999985</v>
      </c>
      <c r="L49" s="166"/>
      <c r="M49" s="166"/>
      <c r="N49" s="163"/>
    </row>
    <row r="50" spans="1:15" s="11" customFormat="1" ht="26.25" customHeight="1" x14ac:dyDescent="0.25">
      <c r="A50" s="160"/>
      <c r="B50" s="42">
        <v>2018161</v>
      </c>
      <c r="C50" s="51" t="s">
        <v>117</v>
      </c>
      <c r="D50" s="126">
        <v>274</v>
      </c>
      <c r="E50" s="79" t="s">
        <v>66</v>
      </c>
      <c r="F50" s="73">
        <v>0.6</v>
      </c>
      <c r="G50" s="78">
        <v>0.1</v>
      </c>
      <c r="H50" s="73">
        <f t="shared" si="6"/>
        <v>0.65999999999999992</v>
      </c>
      <c r="I50" s="58">
        <f t="shared" si="1"/>
        <v>164.4</v>
      </c>
      <c r="J50" s="58">
        <f t="shared" si="2"/>
        <v>16.440000000000001</v>
      </c>
      <c r="K50" s="58">
        <f t="shared" si="3"/>
        <v>180.84</v>
      </c>
      <c r="L50" s="166"/>
      <c r="M50" s="166"/>
      <c r="N50" s="163"/>
    </row>
    <row r="51" spans="1:15" s="11" customFormat="1" ht="26.25" customHeight="1" x14ac:dyDescent="0.25">
      <c r="A51" s="160"/>
      <c r="B51" s="42">
        <v>2007628</v>
      </c>
      <c r="C51" s="51" t="s">
        <v>127</v>
      </c>
      <c r="D51" s="126">
        <v>129</v>
      </c>
      <c r="E51" s="79" t="s">
        <v>66</v>
      </c>
      <c r="F51" s="73">
        <v>1.9450000000000001</v>
      </c>
      <c r="G51" s="78">
        <v>0.1</v>
      </c>
      <c r="H51" s="73">
        <f t="shared" si="6"/>
        <v>2.1395</v>
      </c>
      <c r="I51" s="58">
        <f t="shared" si="1"/>
        <v>250.905</v>
      </c>
      <c r="J51" s="58">
        <f t="shared" si="2"/>
        <v>25.090500000000002</v>
      </c>
      <c r="K51" s="58">
        <f t="shared" si="3"/>
        <v>275.99549999999999</v>
      </c>
      <c r="L51" s="166"/>
      <c r="M51" s="166"/>
      <c r="N51" s="163"/>
    </row>
    <row r="52" spans="1:15" s="11" customFormat="1" ht="27" customHeight="1" x14ac:dyDescent="0.25">
      <c r="A52" s="160"/>
      <c r="B52" s="42">
        <v>2018152</v>
      </c>
      <c r="C52" s="52" t="s">
        <v>118</v>
      </c>
      <c r="D52" s="126">
        <v>7431</v>
      </c>
      <c r="E52" s="80" t="s">
        <v>66</v>
      </c>
      <c r="F52" s="81">
        <v>0.60000000000000009</v>
      </c>
      <c r="G52" s="78">
        <v>0.1</v>
      </c>
      <c r="H52" s="73">
        <f t="shared" si="6"/>
        <v>0.66000000000000014</v>
      </c>
      <c r="I52" s="58">
        <f t="shared" si="1"/>
        <v>4458.6000000000004</v>
      </c>
      <c r="J52" s="58">
        <f t="shared" si="2"/>
        <v>445.86000000000007</v>
      </c>
      <c r="K52" s="58">
        <f t="shared" si="3"/>
        <v>4904.46</v>
      </c>
      <c r="L52" s="166"/>
      <c r="M52" s="166"/>
      <c r="N52" s="163"/>
    </row>
    <row r="53" spans="1:15" s="11" customFormat="1" ht="25.5" x14ac:dyDescent="0.25">
      <c r="A53" s="160"/>
      <c r="B53" s="42">
        <v>2018157</v>
      </c>
      <c r="C53" s="52" t="s">
        <v>34</v>
      </c>
      <c r="D53" s="126">
        <v>238</v>
      </c>
      <c r="E53" s="80" t="s">
        <v>66</v>
      </c>
      <c r="F53" s="81">
        <v>0.6</v>
      </c>
      <c r="G53" s="78">
        <v>0.1</v>
      </c>
      <c r="H53" s="73">
        <f t="shared" si="6"/>
        <v>0.65999999999999992</v>
      </c>
      <c r="I53" s="58">
        <f t="shared" si="1"/>
        <v>142.79999999999998</v>
      </c>
      <c r="J53" s="58">
        <f t="shared" si="2"/>
        <v>14.28</v>
      </c>
      <c r="K53" s="58">
        <f t="shared" si="3"/>
        <v>157.07999999999998</v>
      </c>
      <c r="L53" s="166"/>
      <c r="M53" s="166"/>
      <c r="N53" s="163"/>
    </row>
    <row r="54" spans="1:15" s="11" customFormat="1" ht="20.25" customHeight="1" x14ac:dyDescent="0.25">
      <c r="A54" s="160"/>
      <c r="B54" s="42">
        <v>2018158</v>
      </c>
      <c r="C54" s="52" t="s">
        <v>35</v>
      </c>
      <c r="D54" s="126">
        <v>250</v>
      </c>
      <c r="E54" s="80" t="s">
        <v>66</v>
      </c>
      <c r="F54" s="73">
        <v>0.6</v>
      </c>
      <c r="G54" s="78">
        <v>0.1</v>
      </c>
      <c r="H54" s="73">
        <f t="shared" si="6"/>
        <v>0.65999999999999992</v>
      </c>
      <c r="I54" s="58">
        <f t="shared" si="1"/>
        <v>150</v>
      </c>
      <c r="J54" s="58">
        <f t="shared" si="2"/>
        <v>15</v>
      </c>
      <c r="K54" s="58">
        <f t="shared" si="3"/>
        <v>165</v>
      </c>
      <c r="L54" s="166"/>
      <c r="M54" s="166"/>
      <c r="N54" s="163"/>
    </row>
    <row r="55" spans="1:15" s="11" customFormat="1" ht="24.75" customHeight="1" x14ac:dyDescent="0.25">
      <c r="A55" s="160"/>
      <c r="B55" s="40">
        <v>2018163</v>
      </c>
      <c r="C55" s="52" t="s">
        <v>36</v>
      </c>
      <c r="D55" s="126">
        <v>4434</v>
      </c>
      <c r="E55" s="80" t="s">
        <v>66</v>
      </c>
      <c r="F55" s="73">
        <v>0.59999999999999987</v>
      </c>
      <c r="G55" s="78">
        <v>0.1</v>
      </c>
      <c r="H55" s="73">
        <f t="shared" si="6"/>
        <v>0.65999999999999981</v>
      </c>
      <c r="I55" s="58">
        <f t="shared" si="1"/>
        <v>2660.3999999999996</v>
      </c>
      <c r="J55" s="58">
        <f t="shared" si="2"/>
        <v>266.03999999999996</v>
      </c>
      <c r="K55" s="58">
        <f t="shared" si="3"/>
        <v>2926.4399999999996</v>
      </c>
      <c r="L55" s="166"/>
      <c r="M55" s="166"/>
      <c r="N55" s="163"/>
    </row>
    <row r="56" spans="1:15" s="11" customFormat="1" ht="30" customHeight="1" x14ac:dyDescent="0.25">
      <c r="A56" s="160"/>
      <c r="B56" s="40">
        <v>2018167</v>
      </c>
      <c r="C56" s="53" t="s">
        <v>37</v>
      </c>
      <c r="D56" s="126">
        <v>4055</v>
      </c>
      <c r="E56" s="82" t="s">
        <v>66</v>
      </c>
      <c r="F56" s="73">
        <v>0.85454545454545439</v>
      </c>
      <c r="G56" s="78">
        <v>0.1</v>
      </c>
      <c r="H56" s="73">
        <f t="shared" si="6"/>
        <v>0.93999999999999984</v>
      </c>
      <c r="I56" s="58">
        <f t="shared" si="1"/>
        <v>3465.1818181818176</v>
      </c>
      <c r="J56" s="58">
        <f t="shared" si="2"/>
        <v>346.5181818181818</v>
      </c>
      <c r="K56" s="58">
        <f t="shared" si="3"/>
        <v>3811.6999999999994</v>
      </c>
      <c r="L56" s="166"/>
      <c r="M56" s="166"/>
      <c r="N56" s="163"/>
    </row>
    <row r="57" spans="1:15" s="11" customFormat="1" ht="28.5" customHeight="1" x14ac:dyDescent="0.25">
      <c r="A57" s="160"/>
      <c r="B57" s="40">
        <v>2018150</v>
      </c>
      <c r="C57" s="53" t="s">
        <v>38</v>
      </c>
      <c r="D57" s="126">
        <v>360</v>
      </c>
      <c r="E57" s="82" t="s">
        <v>66</v>
      </c>
      <c r="F57" s="73">
        <v>0.78005050505050499</v>
      </c>
      <c r="G57" s="78">
        <v>0.1</v>
      </c>
      <c r="H57" s="73">
        <f t="shared" si="6"/>
        <v>0.85805555555555546</v>
      </c>
      <c r="I57" s="58">
        <f t="shared" si="1"/>
        <v>280.81818181818181</v>
      </c>
      <c r="J57" s="58">
        <f t="shared" si="2"/>
        <v>28.081818181818182</v>
      </c>
      <c r="K57" s="58">
        <f t="shared" si="3"/>
        <v>308.89999999999998</v>
      </c>
      <c r="L57" s="166"/>
      <c r="M57" s="166"/>
      <c r="N57" s="163"/>
    </row>
    <row r="58" spans="1:15" s="11" customFormat="1" ht="27" customHeight="1" x14ac:dyDescent="0.25">
      <c r="A58" s="160"/>
      <c r="B58" s="41">
        <v>2018153</v>
      </c>
      <c r="C58" s="53" t="s">
        <v>119</v>
      </c>
      <c r="D58" s="126">
        <v>366</v>
      </c>
      <c r="E58" s="82" t="s">
        <v>66</v>
      </c>
      <c r="F58" s="81">
        <v>0.6</v>
      </c>
      <c r="G58" s="78">
        <v>0.1</v>
      </c>
      <c r="H58" s="73">
        <f t="shared" si="6"/>
        <v>0.65999999999999992</v>
      </c>
      <c r="I58" s="58">
        <f t="shared" si="1"/>
        <v>219.6</v>
      </c>
      <c r="J58" s="58">
        <f t="shared" si="2"/>
        <v>21.96</v>
      </c>
      <c r="K58" s="58">
        <f t="shared" si="3"/>
        <v>241.56</v>
      </c>
      <c r="L58" s="166"/>
      <c r="M58" s="166"/>
      <c r="N58" s="163"/>
    </row>
    <row r="59" spans="1:15" s="11" customFormat="1" ht="32.25" customHeight="1" x14ac:dyDescent="0.25">
      <c r="A59" s="160"/>
      <c r="B59" s="46">
        <v>2018155</v>
      </c>
      <c r="C59" s="55" t="s">
        <v>39</v>
      </c>
      <c r="D59" s="127">
        <v>322</v>
      </c>
      <c r="E59" s="36" t="s">
        <v>66</v>
      </c>
      <c r="F59" s="37">
        <v>0.78005050505050499</v>
      </c>
      <c r="G59" s="38">
        <v>0.1</v>
      </c>
      <c r="H59" s="37">
        <f>(F59*G59)+F59</f>
        <v>0.85805555555555546</v>
      </c>
      <c r="I59" s="58">
        <f t="shared" si="1"/>
        <v>251.1762626262626</v>
      </c>
      <c r="J59" s="58">
        <f t="shared" si="2"/>
        <v>25.11762626262626</v>
      </c>
      <c r="K59" s="58">
        <f t="shared" si="3"/>
        <v>276.29388888888889</v>
      </c>
      <c r="L59" s="166"/>
      <c r="M59" s="166"/>
      <c r="N59" s="163"/>
    </row>
    <row r="60" spans="1:15" s="11" customFormat="1" ht="26.25" customHeight="1" x14ac:dyDescent="0.25">
      <c r="A60" s="160"/>
      <c r="B60" s="40">
        <v>2018159</v>
      </c>
      <c r="C60" s="50" t="s">
        <v>40</v>
      </c>
      <c r="D60" s="125">
        <v>6430</v>
      </c>
      <c r="E60" s="77" t="s">
        <v>66</v>
      </c>
      <c r="F60" s="73">
        <v>0.59999999999999976</v>
      </c>
      <c r="G60" s="78">
        <v>0.1</v>
      </c>
      <c r="H60" s="73">
        <f t="shared" ref="H60:H69" si="7">(F60*G60)+F60</f>
        <v>0.6599999999999997</v>
      </c>
      <c r="I60" s="58">
        <f t="shared" si="1"/>
        <v>3857.9999999999986</v>
      </c>
      <c r="J60" s="58">
        <f t="shared" si="2"/>
        <v>385.7999999999999</v>
      </c>
      <c r="K60" s="58">
        <f t="shared" si="3"/>
        <v>4243.7999999999984</v>
      </c>
      <c r="L60" s="166"/>
      <c r="M60" s="166"/>
      <c r="N60" s="163"/>
    </row>
    <row r="61" spans="1:15" s="11" customFormat="1" ht="30" customHeight="1" x14ac:dyDescent="0.25">
      <c r="A61" s="160"/>
      <c r="B61" s="41">
        <v>2018156</v>
      </c>
      <c r="C61" s="51" t="s">
        <v>41</v>
      </c>
      <c r="D61" s="126">
        <v>2630</v>
      </c>
      <c r="E61" s="79" t="s">
        <v>66</v>
      </c>
      <c r="F61" s="73">
        <v>0.59999999999999987</v>
      </c>
      <c r="G61" s="78">
        <v>0.1</v>
      </c>
      <c r="H61" s="73">
        <f t="shared" si="7"/>
        <v>0.65999999999999981</v>
      </c>
      <c r="I61" s="58">
        <f t="shared" si="1"/>
        <v>1577.9999999999995</v>
      </c>
      <c r="J61" s="58">
        <f t="shared" si="2"/>
        <v>157.79999999999995</v>
      </c>
      <c r="K61" s="58">
        <f t="shared" si="3"/>
        <v>1735.7999999999995</v>
      </c>
      <c r="L61" s="166"/>
      <c r="M61" s="166"/>
      <c r="N61" s="163"/>
    </row>
    <row r="62" spans="1:15" s="11" customFormat="1" ht="26.25" customHeight="1" x14ac:dyDescent="0.25">
      <c r="A62" s="160"/>
      <c r="B62" s="41">
        <v>2018154</v>
      </c>
      <c r="C62" s="51" t="s">
        <v>42</v>
      </c>
      <c r="D62" s="126">
        <v>966</v>
      </c>
      <c r="E62" s="79" t="s">
        <v>66</v>
      </c>
      <c r="F62" s="73">
        <v>0.6</v>
      </c>
      <c r="G62" s="78">
        <v>0.1</v>
      </c>
      <c r="H62" s="73">
        <f t="shared" si="7"/>
        <v>0.65999999999999992</v>
      </c>
      <c r="I62" s="58">
        <f t="shared" si="1"/>
        <v>579.6</v>
      </c>
      <c r="J62" s="58">
        <f t="shared" si="2"/>
        <v>57.960000000000008</v>
      </c>
      <c r="K62" s="58">
        <f t="shared" si="3"/>
        <v>637.56000000000006</v>
      </c>
      <c r="L62" s="166"/>
      <c r="M62" s="166"/>
      <c r="N62" s="163"/>
    </row>
    <row r="63" spans="1:15" s="11" customFormat="1" ht="26.25" customHeight="1" x14ac:dyDescent="0.25">
      <c r="A63" s="160"/>
      <c r="B63" s="41">
        <v>2018160</v>
      </c>
      <c r="C63" s="51" t="s">
        <v>120</v>
      </c>
      <c r="D63" s="126">
        <v>110</v>
      </c>
      <c r="E63" s="79" t="s">
        <v>66</v>
      </c>
      <c r="F63" s="73">
        <v>0.6</v>
      </c>
      <c r="G63" s="78">
        <v>0.1</v>
      </c>
      <c r="H63" s="73">
        <f t="shared" si="7"/>
        <v>0.65999999999999992</v>
      </c>
      <c r="I63" s="58">
        <f t="shared" si="1"/>
        <v>66</v>
      </c>
      <c r="J63" s="58">
        <f t="shared" si="2"/>
        <v>6.6000000000000005</v>
      </c>
      <c r="K63" s="58">
        <f t="shared" si="3"/>
        <v>72.599999999999994</v>
      </c>
      <c r="L63" s="166"/>
      <c r="M63" s="166"/>
      <c r="N63" s="163"/>
    </row>
    <row r="64" spans="1:15" s="11" customFormat="1" ht="26.25" customHeight="1" thickBot="1" x14ac:dyDescent="0.3">
      <c r="A64" s="161"/>
      <c r="B64" s="45">
        <v>2018164</v>
      </c>
      <c r="C64" s="64" t="s">
        <v>121</v>
      </c>
      <c r="D64" s="130">
        <v>256</v>
      </c>
      <c r="E64" s="91" t="s">
        <v>66</v>
      </c>
      <c r="F64" s="74">
        <v>0.6</v>
      </c>
      <c r="G64" s="84">
        <v>0.1</v>
      </c>
      <c r="H64" s="74">
        <f t="shared" si="7"/>
        <v>0.65999999999999992</v>
      </c>
      <c r="I64" s="98">
        <f t="shared" si="1"/>
        <v>153.6</v>
      </c>
      <c r="J64" s="98">
        <f t="shared" si="2"/>
        <v>15.36</v>
      </c>
      <c r="K64" s="98">
        <f t="shared" si="3"/>
        <v>168.95999999999998</v>
      </c>
      <c r="L64" s="167"/>
      <c r="M64" s="167"/>
      <c r="N64" s="164"/>
      <c r="O64" s="115"/>
    </row>
    <row r="65" spans="1:16" s="11" customFormat="1" ht="27" customHeight="1" x14ac:dyDescent="0.25">
      <c r="A65" s="159" t="s">
        <v>67</v>
      </c>
      <c r="B65" s="39">
        <v>2024983</v>
      </c>
      <c r="C65" s="63" t="s">
        <v>122</v>
      </c>
      <c r="D65" s="129">
        <v>240</v>
      </c>
      <c r="E65" s="89" t="s">
        <v>66</v>
      </c>
      <c r="F65" s="90">
        <v>3.4</v>
      </c>
      <c r="G65" s="86">
        <v>0.1</v>
      </c>
      <c r="H65" s="75">
        <f t="shared" si="7"/>
        <v>3.7399999999999998</v>
      </c>
      <c r="I65" s="34">
        <f t="shared" si="1"/>
        <v>816</v>
      </c>
      <c r="J65" s="34">
        <f t="shared" si="2"/>
        <v>81.600000000000009</v>
      </c>
      <c r="K65" s="34">
        <f t="shared" si="3"/>
        <v>897.6</v>
      </c>
      <c r="L65" s="165">
        <f>SUM(I65:I66)*2</f>
        <v>1884</v>
      </c>
      <c r="M65" s="165">
        <f>SUM(K65:K66)*2</f>
        <v>2072.4</v>
      </c>
      <c r="N65" s="162">
        <v>4898.3999999999996</v>
      </c>
      <c r="O65" s="115"/>
      <c r="P65" s="115"/>
    </row>
    <row r="66" spans="1:16" s="11" customFormat="1" ht="29.25" customHeight="1" thickBot="1" x14ac:dyDescent="0.3">
      <c r="A66" s="161"/>
      <c r="B66" s="45">
        <v>2022661</v>
      </c>
      <c r="C66" s="62" t="s">
        <v>123</v>
      </c>
      <c r="D66" s="130">
        <v>60</v>
      </c>
      <c r="E66" s="87" t="s">
        <v>66</v>
      </c>
      <c r="F66" s="88">
        <v>2.1</v>
      </c>
      <c r="G66" s="84">
        <v>0.1</v>
      </c>
      <c r="H66" s="74">
        <f t="shared" si="7"/>
        <v>2.31</v>
      </c>
      <c r="I66" s="98">
        <f t="shared" si="1"/>
        <v>126</v>
      </c>
      <c r="J66" s="98">
        <f t="shared" si="2"/>
        <v>12.600000000000001</v>
      </c>
      <c r="K66" s="98">
        <f t="shared" si="3"/>
        <v>138.6</v>
      </c>
      <c r="L66" s="167"/>
      <c r="M66" s="167"/>
      <c r="N66" s="164"/>
    </row>
    <row r="67" spans="1:16" s="11" customFormat="1" ht="30.75" customHeight="1" x14ac:dyDescent="0.25">
      <c r="A67" s="159" t="s">
        <v>56</v>
      </c>
      <c r="B67" s="39">
        <v>2007671</v>
      </c>
      <c r="C67" s="63" t="s">
        <v>124</v>
      </c>
      <c r="D67" s="129">
        <v>48</v>
      </c>
      <c r="E67" s="89" t="s">
        <v>66</v>
      </c>
      <c r="F67" s="75">
        <v>6.57</v>
      </c>
      <c r="G67" s="86">
        <v>0.1</v>
      </c>
      <c r="H67" s="75">
        <f t="shared" si="7"/>
        <v>7.2270000000000003</v>
      </c>
      <c r="I67" s="34">
        <f t="shared" si="1"/>
        <v>315.36</v>
      </c>
      <c r="J67" s="34">
        <f t="shared" si="2"/>
        <v>31.536000000000001</v>
      </c>
      <c r="K67" s="34">
        <f t="shared" si="3"/>
        <v>346.89600000000002</v>
      </c>
      <c r="L67" s="165">
        <f>SUM(I67:I75)*2</f>
        <v>100346.86181818182</v>
      </c>
      <c r="M67" s="165">
        <f>SUM(K67:K75)*2</f>
        <v>110381.54800000001</v>
      </c>
      <c r="N67" s="162">
        <v>260901.83</v>
      </c>
      <c r="O67" s="116"/>
      <c r="P67" s="115"/>
    </row>
    <row r="68" spans="1:16" s="11" customFormat="1" ht="31.5" customHeight="1" x14ac:dyDescent="0.25">
      <c r="A68" s="160"/>
      <c r="B68" s="40">
        <v>2018169</v>
      </c>
      <c r="C68" s="52" t="s">
        <v>43</v>
      </c>
      <c r="D68" s="126">
        <v>262</v>
      </c>
      <c r="E68" s="80" t="s">
        <v>66</v>
      </c>
      <c r="F68" s="73">
        <v>15.71</v>
      </c>
      <c r="G68" s="78">
        <v>0.1</v>
      </c>
      <c r="H68" s="73">
        <f t="shared" si="7"/>
        <v>17.281000000000002</v>
      </c>
      <c r="I68" s="58">
        <f t="shared" si="1"/>
        <v>4116.0200000000004</v>
      </c>
      <c r="J68" s="58">
        <f t="shared" si="2"/>
        <v>411.60200000000009</v>
      </c>
      <c r="K68" s="58">
        <f t="shared" si="3"/>
        <v>4527.6220000000003</v>
      </c>
      <c r="L68" s="166"/>
      <c r="M68" s="166"/>
      <c r="N68" s="163"/>
    </row>
    <row r="69" spans="1:16" s="11" customFormat="1" ht="30" customHeight="1" x14ac:dyDescent="0.25">
      <c r="A69" s="160"/>
      <c r="B69" s="56">
        <v>2007678</v>
      </c>
      <c r="C69" s="53" t="s">
        <v>44</v>
      </c>
      <c r="D69" s="126">
        <v>167</v>
      </c>
      <c r="E69" s="82" t="s">
        <v>66</v>
      </c>
      <c r="F69" s="73">
        <v>27.4</v>
      </c>
      <c r="G69" s="78">
        <v>0.1</v>
      </c>
      <c r="H69" s="73">
        <f t="shared" si="7"/>
        <v>30.14</v>
      </c>
      <c r="I69" s="58">
        <f t="shared" si="1"/>
        <v>4575.8</v>
      </c>
      <c r="J69" s="58">
        <f t="shared" si="2"/>
        <v>457.58000000000004</v>
      </c>
      <c r="K69" s="58">
        <f t="shared" si="3"/>
        <v>5033.38</v>
      </c>
      <c r="L69" s="166"/>
      <c r="M69" s="166"/>
      <c r="N69" s="163"/>
    </row>
    <row r="70" spans="1:16" s="11" customFormat="1" ht="32.25" customHeight="1" x14ac:dyDescent="0.25">
      <c r="A70" s="160"/>
      <c r="B70" s="54">
        <v>2018171</v>
      </c>
      <c r="C70" s="55" t="s">
        <v>125</v>
      </c>
      <c r="D70" s="127">
        <v>396</v>
      </c>
      <c r="E70" s="36" t="s">
        <v>66</v>
      </c>
      <c r="F70" s="37">
        <v>19.04</v>
      </c>
      <c r="G70" s="38">
        <v>0.1</v>
      </c>
      <c r="H70" s="37">
        <f>(F70*G70)+F70</f>
        <v>20.943999999999999</v>
      </c>
      <c r="I70" s="58">
        <f t="shared" si="1"/>
        <v>7539.8399999999992</v>
      </c>
      <c r="J70" s="58">
        <f t="shared" si="2"/>
        <v>753.98399999999992</v>
      </c>
      <c r="K70" s="58">
        <f t="shared" si="3"/>
        <v>8293.8239999999987</v>
      </c>
      <c r="L70" s="166"/>
      <c r="M70" s="166"/>
      <c r="N70" s="163"/>
    </row>
    <row r="71" spans="1:16" s="11" customFormat="1" ht="26.25" customHeight="1" x14ac:dyDescent="0.25">
      <c r="A71" s="160"/>
      <c r="B71" s="42">
        <v>2018172</v>
      </c>
      <c r="C71" s="50" t="s">
        <v>101</v>
      </c>
      <c r="D71" s="125">
        <v>540</v>
      </c>
      <c r="E71" s="77" t="s">
        <v>66</v>
      </c>
      <c r="F71" s="73">
        <v>21.84</v>
      </c>
      <c r="G71" s="78">
        <v>0.1</v>
      </c>
      <c r="H71" s="73">
        <f t="shared" ref="H71:H82" si="8">(F71*G71)+F71</f>
        <v>24.024000000000001</v>
      </c>
      <c r="I71" s="58">
        <f t="shared" si="1"/>
        <v>11793.6</v>
      </c>
      <c r="J71" s="58">
        <f t="shared" si="2"/>
        <v>1179.3600000000001</v>
      </c>
      <c r="K71" s="58">
        <f t="shared" si="3"/>
        <v>12972.960000000001</v>
      </c>
      <c r="L71" s="166"/>
      <c r="M71" s="166"/>
      <c r="N71" s="163"/>
    </row>
    <row r="72" spans="1:16" s="11" customFormat="1" ht="30" customHeight="1" x14ac:dyDescent="0.25">
      <c r="A72" s="160"/>
      <c r="B72" s="42">
        <v>2007676</v>
      </c>
      <c r="C72" s="51" t="s">
        <v>45</v>
      </c>
      <c r="D72" s="126">
        <v>74</v>
      </c>
      <c r="E72" s="79" t="s">
        <v>66</v>
      </c>
      <c r="F72" s="73">
        <v>28.41</v>
      </c>
      <c r="G72" s="78">
        <v>0.1</v>
      </c>
      <c r="H72" s="73">
        <f t="shared" si="8"/>
        <v>31.251000000000001</v>
      </c>
      <c r="I72" s="58">
        <f t="shared" si="1"/>
        <v>2102.34</v>
      </c>
      <c r="J72" s="58">
        <f t="shared" si="2"/>
        <v>210.23400000000004</v>
      </c>
      <c r="K72" s="58">
        <f t="shared" si="3"/>
        <v>2312.5740000000001</v>
      </c>
      <c r="L72" s="166"/>
      <c r="M72" s="166"/>
      <c r="N72" s="163"/>
    </row>
    <row r="73" spans="1:16" s="11" customFormat="1" ht="26.25" customHeight="1" x14ac:dyDescent="0.25">
      <c r="A73" s="160"/>
      <c r="B73" s="42">
        <v>2018168</v>
      </c>
      <c r="C73" s="51" t="s">
        <v>46</v>
      </c>
      <c r="D73" s="126">
        <v>728</v>
      </c>
      <c r="E73" s="79" t="s">
        <v>66</v>
      </c>
      <c r="F73" s="73">
        <v>13.26</v>
      </c>
      <c r="G73" s="78">
        <v>0.1</v>
      </c>
      <c r="H73" s="73">
        <f t="shared" si="8"/>
        <v>14.586</v>
      </c>
      <c r="I73" s="58">
        <f t="shared" si="1"/>
        <v>9653.2800000000007</v>
      </c>
      <c r="J73" s="58">
        <f t="shared" si="2"/>
        <v>965.32800000000009</v>
      </c>
      <c r="K73" s="58">
        <f t="shared" si="3"/>
        <v>10618.608</v>
      </c>
      <c r="L73" s="166"/>
      <c r="M73" s="166"/>
      <c r="N73" s="163"/>
    </row>
    <row r="74" spans="1:16" s="11" customFormat="1" ht="26.25" customHeight="1" x14ac:dyDescent="0.25">
      <c r="A74" s="160"/>
      <c r="B74" s="40">
        <v>2018170</v>
      </c>
      <c r="C74" s="51" t="s">
        <v>102</v>
      </c>
      <c r="D74" s="126">
        <v>72</v>
      </c>
      <c r="E74" s="79" t="s">
        <v>66</v>
      </c>
      <c r="F74" s="73">
        <v>9.0901515151515131</v>
      </c>
      <c r="G74" s="78">
        <v>0.1</v>
      </c>
      <c r="H74" s="73">
        <f t="shared" si="8"/>
        <v>9.9991666666666639</v>
      </c>
      <c r="I74" s="58">
        <f t="shared" si="1"/>
        <v>654.49090909090899</v>
      </c>
      <c r="J74" s="58">
        <f t="shared" si="2"/>
        <v>65.449090909090899</v>
      </c>
      <c r="K74" s="58">
        <f t="shared" si="3"/>
        <v>719.93999999999983</v>
      </c>
      <c r="L74" s="166"/>
      <c r="M74" s="166"/>
      <c r="N74" s="163"/>
      <c r="O74" s="115"/>
    </row>
    <row r="75" spans="1:16" s="11" customFormat="1" ht="26.25" thickBot="1" x14ac:dyDescent="0.3">
      <c r="A75" s="161"/>
      <c r="B75" s="45" t="s">
        <v>21</v>
      </c>
      <c r="C75" s="64" t="s">
        <v>47</v>
      </c>
      <c r="D75" s="130">
        <v>210</v>
      </c>
      <c r="E75" s="91" t="s">
        <v>66</v>
      </c>
      <c r="F75" s="74">
        <v>44.87</v>
      </c>
      <c r="G75" s="84">
        <v>0.1</v>
      </c>
      <c r="H75" s="74">
        <f t="shared" si="8"/>
        <v>49.356999999999999</v>
      </c>
      <c r="I75" s="98">
        <f t="shared" ref="I75:I99" si="9">(D75*F75)</f>
        <v>9422.6999999999989</v>
      </c>
      <c r="J75" s="98">
        <f t="shared" ref="J75:J99" si="10">(I75*G75)</f>
        <v>942.27</v>
      </c>
      <c r="K75" s="98">
        <f t="shared" ref="K75:K99" si="11">(I75+J75)</f>
        <v>10364.969999999999</v>
      </c>
      <c r="L75" s="167"/>
      <c r="M75" s="167"/>
      <c r="N75" s="164"/>
    </row>
    <row r="76" spans="1:16" s="11" customFormat="1" ht="39.75" customHeight="1" thickBot="1" x14ac:dyDescent="0.3">
      <c r="A76" s="112" t="s">
        <v>57</v>
      </c>
      <c r="B76" s="99">
        <v>2026469</v>
      </c>
      <c r="C76" s="100" t="s">
        <v>48</v>
      </c>
      <c r="D76" s="132">
        <v>542</v>
      </c>
      <c r="E76" s="101" t="s">
        <v>66</v>
      </c>
      <c r="F76" s="102">
        <v>30</v>
      </c>
      <c r="G76" s="103">
        <v>0.1</v>
      </c>
      <c r="H76" s="76">
        <f t="shared" si="8"/>
        <v>33</v>
      </c>
      <c r="I76" s="106">
        <f t="shared" si="9"/>
        <v>16260</v>
      </c>
      <c r="J76" s="71">
        <f t="shared" si="10"/>
        <v>1626</v>
      </c>
      <c r="K76" s="71">
        <f t="shared" si="11"/>
        <v>17886</v>
      </c>
      <c r="L76" s="104">
        <f>I76*2</f>
        <v>32520</v>
      </c>
      <c r="M76" s="105">
        <f>K76*2</f>
        <v>35772</v>
      </c>
      <c r="N76" s="123">
        <v>84552</v>
      </c>
    </row>
    <row r="77" spans="1:16" s="11" customFormat="1" ht="37.5" customHeight="1" thickBot="1" x14ac:dyDescent="0.3">
      <c r="A77" s="156" t="s">
        <v>58</v>
      </c>
      <c r="B77" s="157" t="s">
        <v>135</v>
      </c>
      <c r="C77" s="65" t="s">
        <v>132</v>
      </c>
      <c r="D77" s="133">
        <v>747</v>
      </c>
      <c r="E77" s="92" t="s">
        <v>66</v>
      </c>
      <c r="F77" s="93">
        <v>9.9600000000000009</v>
      </c>
      <c r="G77" s="94">
        <v>0.1</v>
      </c>
      <c r="H77" s="76">
        <f t="shared" si="8"/>
        <v>10.956000000000001</v>
      </c>
      <c r="I77" s="71">
        <f t="shared" si="9"/>
        <v>7440.1200000000008</v>
      </c>
      <c r="J77" s="71">
        <f t="shared" si="10"/>
        <v>744.01200000000017</v>
      </c>
      <c r="K77" s="71">
        <f t="shared" si="11"/>
        <v>8184.1320000000014</v>
      </c>
      <c r="L77" s="71">
        <f>I77*2</f>
        <v>14880.240000000002</v>
      </c>
      <c r="M77" s="71">
        <f>K77*2</f>
        <v>16368.264000000003</v>
      </c>
      <c r="N77" s="142">
        <v>38688.629999999997</v>
      </c>
    </row>
    <row r="78" spans="1:16" s="11" customFormat="1" ht="33" customHeight="1" x14ac:dyDescent="0.25">
      <c r="A78" s="159" t="s">
        <v>59</v>
      </c>
      <c r="B78" s="47">
        <v>2024902</v>
      </c>
      <c r="C78" s="63" t="s">
        <v>49</v>
      </c>
      <c r="D78" s="129">
        <v>200</v>
      </c>
      <c r="E78" s="89" t="s">
        <v>66</v>
      </c>
      <c r="F78" s="75">
        <v>6.9</v>
      </c>
      <c r="G78" s="86">
        <v>0.1</v>
      </c>
      <c r="H78" s="75">
        <f t="shared" si="8"/>
        <v>7.5900000000000007</v>
      </c>
      <c r="I78" s="37">
        <f t="shared" si="9"/>
        <v>1380</v>
      </c>
      <c r="J78" s="37">
        <f t="shared" si="10"/>
        <v>138</v>
      </c>
      <c r="K78" s="37">
        <f t="shared" si="11"/>
        <v>1518</v>
      </c>
      <c r="L78" s="165">
        <f>SUM(I78:I80)*2</f>
        <v>5571.84</v>
      </c>
      <c r="M78" s="165">
        <f>SUM(K78:K80)*2</f>
        <v>6129.0240000000003</v>
      </c>
      <c r="N78" s="162">
        <v>14486.79</v>
      </c>
      <c r="O78" s="115"/>
      <c r="P78" s="115"/>
    </row>
    <row r="79" spans="1:16" s="11" customFormat="1" ht="25.5" customHeight="1" x14ac:dyDescent="0.25">
      <c r="A79" s="160"/>
      <c r="B79" s="41">
        <v>2024078</v>
      </c>
      <c r="C79" s="52" t="s">
        <v>103</v>
      </c>
      <c r="D79" s="126">
        <v>48</v>
      </c>
      <c r="E79" s="80" t="s">
        <v>66</v>
      </c>
      <c r="F79" s="73">
        <v>18.38</v>
      </c>
      <c r="G79" s="78">
        <v>0.1</v>
      </c>
      <c r="H79" s="73">
        <f t="shared" si="8"/>
        <v>20.218</v>
      </c>
      <c r="I79" s="58">
        <f t="shared" si="9"/>
        <v>882.24</v>
      </c>
      <c r="J79" s="58">
        <f t="shared" si="10"/>
        <v>88.224000000000004</v>
      </c>
      <c r="K79" s="58">
        <f t="shared" si="11"/>
        <v>970.46400000000006</v>
      </c>
      <c r="L79" s="166"/>
      <c r="M79" s="166"/>
      <c r="N79" s="163"/>
    </row>
    <row r="80" spans="1:16" s="11" customFormat="1" ht="30" customHeight="1" thickBot="1" x14ac:dyDescent="0.3">
      <c r="A80" s="161"/>
      <c r="B80" s="45">
        <v>2024259</v>
      </c>
      <c r="C80" s="66" t="s">
        <v>104</v>
      </c>
      <c r="D80" s="130">
        <v>24</v>
      </c>
      <c r="E80" s="95" t="s">
        <v>66</v>
      </c>
      <c r="F80" s="74">
        <v>21.82</v>
      </c>
      <c r="G80" s="84">
        <v>0.1</v>
      </c>
      <c r="H80" s="74">
        <f t="shared" si="8"/>
        <v>24.001999999999999</v>
      </c>
      <c r="I80" s="98">
        <f t="shared" si="9"/>
        <v>523.68000000000006</v>
      </c>
      <c r="J80" s="98">
        <f t="shared" si="10"/>
        <v>52.368000000000009</v>
      </c>
      <c r="K80" s="98">
        <f t="shared" si="11"/>
        <v>576.04800000000012</v>
      </c>
      <c r="L80" s="167"/>
      <c r="M80" s="167"/>
      <c r="N80" s="164"/>
    </row>
    <row r="81" spans="1:16" s="11" customFormat="1" ht="27.75" customHeight="1" x14ac:dyDescent="0.25">
      <c r="A81" s="159" t="s">
        <v>60</v>
      </c>
      <c r="B81" s="47">
        <v>2007758</v>
      </c>
      <c r="C81" s="67" t="s">
        <v>105</v>
      </c>
      <c r="D81" s="129">
        <v>196</v>
      </c>
      <c r="E81" s="96" t="s">
        <v>66</v>
      </c>
      <c r="F81" s="75">
        <v>16.25</v>
      </c>
      <c r="G81" s="86">
        <v>0.1</v>
      </c>
      <c r="H81" s="75">
        <f t="shared" si="8"/>
        <v>17.875</v>
      </c>
      <c r="I81" s="37">
        <f t="shared" si="9"/>
        <v>3185</v>
      </c>
      <c r="J81" s="37">
        <f t="shared" si="10"/>
        <v>318.5</v>
      </c>
      <c r="K81" s="37">
        <f t="shared" si="11"/>
        <v>3503.5</v>
      </c>
      <c r="L81" s="165">
        <f>SUM(I81:I83)*2</f>
        <v>12885</v>
      </c>
      <c r="M81" s="165">
        <f>SUM(K81:K83)*2</f>
        <v>14173.5</v>
      </c>
      <c r="N81" s="162">
        <v>33501</v>
      </c>
      <c r="O81" s="115"/>
      <c r="P81" s="115"/>
    </row>
    <row r="82" spans="1:16" s="11" customFormat="1" ht="27" customHeight="1" x14ac:dyDescent="0.25">
      <c r="A82" s="160"/>
      <c r="B82" s="41">
        <v>2007757</v>
      </c>
      <c r="C82" s="53" t="s">
        <v>106</v>
      </c>
      <c r="D82" s="126">
        <v>134</v>
      </c>
      <c r="E82" s="82" t="s">
        <v>66</v>
      </c>
      <c r="F82" s="81">
        <v>16.25</v>
      </c>
      <c r="G82" s="78">
        <v>0.1</v>
      </c>
      <c r="H82" s="73">
        <f t="shared" si="8"/>
        <v>17.875</v>
      </c>
      <c r="I82" s="58">
        <f t="shared" si="9"/>
        <v>2177.5</v>
      </c>
      <c r="J82" s="58">
        <f t="shared" si="10"/>
        <v>217.75</v>
      </c>
      <c r="K82" s="58">
        <f t="shared" si="11"/>
        <v>2395.25</v>
      </c>
      <c r="L82" s="166"/>
      <c r="M82" s="166"/>
      <c r="N82" s="163"/>
    </row>
    <row r="83" spans="1:16" s="11" customFormat="1" ht="33.75" customHeight="1" thickBot="1" x14ac:dyDescent="0.3">
      <c r="A83" s="161"/>
      <c r="B83" s="155">
        <v>2024077</v>
      </c>
      <c r="C83" s="66" t="s">
        <v>136</v>
      </c>
      <c r="D83" s="130">
        <v>60</v>
      </c>
      <c r="E83" s="95" t="s">
        <v>66</v>
      </c>
      <c r="F83" s="88">
        <v>18</v>
      </c>
      <c r="G83" s="84">
        <v>0.1</v>
      </c>
      <c r="H83" s="74">
        <f t="shared" si="0"/>
        <v>19.8</v>
      </c>
      <c r="I83" s="98">
        <f t="shared" si="9"/>
        <v>1080</v>
      </c>
      <c r="J83" s="98">
        <f t="shared" si="10"/>
        <v>108</v>
      </c>
      <c r="K83" s="98">
        <f t="shared" si="11"/>
        <v>1188</v>
      </c>
      <c r="L83" s="167"/>
      <c r="M83" s="167"/>
      <c r="N83" s="164"/>
    </row>
    <row r="84" spans="1:16" s="11" customFormat="1" ht="27" customHeight="1" thickBot="1" x14ac:dyDescent="0.3">
      <c r="A84" s="113" t="s">
        <v>61</v>
      </c>
      <c r="B84" s="48">
        <v>2009773</v>
      </c>
      <c r="C84" s="68" t="s">
        <v>50</v>
      </c>
      <c r="D84" s="133">
        <v>99</v>
      </c>
      <c r="E84" s="97" t="s">
        <v>66</v>
      </c>
      <c r="F84" s="93">
        <v>29.31</v>
      </c>
      <c r="G84" s="94">
        <v>0.1</v>
      </c>
      <c r="H84" s="76">
        <f t="shared" si="0"/>
        <v>32.241</v>
      </c>
      <c r="I84" s="71">
        <f t="shared" si="9"/>
        <v>2901.69</v>
      </c>
      <c r="J84" s="71">
        <f t="shared" si="10"/>
        <v>290.16900000000004</v>
      </c>
      <c r="K84" s="71">
        <f t="shared" si="11"/>
        <v>3191.8589999999999</v>
      </c>
      <c r="L84" s="71">
        <f>I84*2</f>
        <v>5803.38</v>
      </c>
      <c r="M84" s="71">
        <f>K84*2</f>
        <v>6383.7179999999998</v>
      </c>
      <c r="N84" s="142">
        <v>15088.8</v>
      </c>
      <c r="O84" s="115"/>
    </row>
    <row r="85" spans="1:16" s="11" customFormat="1" ht="32.25" customHeight="1" thickBot="1" x14ac:dyDescent="0.3">
      <c r="A85" s="113" t="s">
        <v>62</v>
      </c>
      <c r="B85" s="48">
        <v>2013827</v>
      </c>
      <c r="C85" s="69" t="s">
        <v>110</v>
      </c>
      <c r="D85" s="134">
        <v>13</v>
      </c>
      <c r="E85" s="70" t="s">
        <v>66</v>
      </c>
      <c r="F85" s="71">
        <v>101.15</v>
      </c>
      <c r="G85" s="72">
        <v>0.1</v>
      </c>
      <c r="H85" s="71">
        <f>(F85*G85)+F85</f>
        <v>111.26500000000001</v>
      </c>
      <c r="I85" s="71">
        <f t="shared" si="9"/>
        <v>1314.95</v>
      </c>
      <c r="J85" s="71">
        <f t="shared" si="10"/>
        <v>131.495</v>
      </c>
      <c r="K85" s="71">
        <f t="shared" si="11"/>
        <v>1446.4450000000002</v>
      </c>
      <c r="L85" s="71">
        <f>I85*2</f>
        <v>2629.9</v>
      </c>
      <c r="M85" s="71">
        <f>K85*2</f>
        <v>2892.8900000000003</v>
      </c>
      <c r="N85" s="142">
        <v>6837.74</v>
      </c>
      <c r="O85" s="115"/>
    </row>
    <row r="86" spans="1:16" s="11" customFormat="1" ht="26.25" customHeight="1" x14ac:dyDescent="0.25">
      <c r="A86" s="159" t="s">
        <v>63</v>
      </c>
      <c r="B86" s="154" t="s">
        <v>133</v>
      </c>
      <c r="C86" s="49" t="s">
        <v>130</v>
      </c>
      <c r="D86" s="135">
        <v>294</v>
      </c>
      <c r="E86" s="111" t="s">
        <v>66</v>
      </c>
      <c r="F86" s="75">
        <v>28</v>
      </c>
      <c r="G86" s="86">
        <v>0.1</v>
      </c>
      <c r="H86" s="75">
        <f t="shared" ref="H86:H99" si="12">(F86*G86)+F86</f>
        <v>30.8</v>
      </c>
      <c r="I86" s="34">
        <f t="shared" si="9"/>
        <v>8232</v>
      </c>
      <c r="J86" s="34">
        <f t="shared" si="10"/>
        <v>823.2</v>
      </c>
      <c r="K86" s="34">
        <f t="shared" si="11"/>
        <v>9055.2000000000007</v>
      </c>
      <c r="L86" s="165">
        <f>SUM(I86:I87)*2</f>
        <v>32480</v>
      </c>
      <c r="M86" s="165">
        <f>SUM(K86:K87)*2</f>
        <v>35728</v>
      </c>
      <c r="N86" s="162">
        <v>84448</v>
      </c>
      <c r="P86" s="115"/>
    </row>
    <row r="87" spans="1:16" s="11" customFormat="1" ht="30" customHeight="1" thickBot="1" x14ac:dyDescent="0.3">
      <c r="A87" s="161"/>
      <c r="B87" s="155" t="s">
        <v>134</v>
      </c>
      <c r="C87" s="64" t="s">
        <v>131</v>
      </c>
      <c r="D87" s="130">
        <v>286</v>
      </c>
      <c r="E87" s="91" t="s">
        <v>66</v>
      </c>
      <c r="F87" s="74">
        <v>28</v>
      </c>
      <c r="G87" s="84">
        <v>0.1</v>
      </c>
      <c r="H87" s="74">
        <f t="shared" si="12"/>
        <v>30.8</v>
      </c>
      <c r="I87" s="98">
        <f t="shared" si="9"/>
        <v>8008</v>
      </c>
      <c r="J87" s="98">
        <f t="shared" si="10"/>
        <v>800.80000000000007</v>
      </c>
      <c r="K87" s="98">
        <f t="shared" si="11"/>
        <v>8808.7999999999993</v>
      </c>
      <c r="L87" s="167"/>
      <c r="M87" s="167"/>
      <c r="N87" s="164"/>
      <c r="O87" s="115"/>
    </row>
    <row r="88" spans="1:16" s="11" customFormat="1" ht="47.25" customHeight="1" thickBot="1" x14ac:dyDescent="0.3">
      <c r="A88" s="114" t="s">
        <v>68</v>
      </c>
      <c r="B88" s="120">
        <v>2007763</v>
      </c>
      <c r="C88" s="121" t="s">
        <v>69</v>
      </c>
      <c r="D88" s="136">
        <v>33</v>
      </c>
      <c r="E88" s="108" t="s">
        <v>66</v>
      </c>
      <c r="F88" s="109">
        <v>9.9509090909090894</v>
      </c>
      <c r="G88" s="110">
        <v>0.1</v>
      </c>
      <c r="H88" s="109">
        <f t="shared" si="12"/>
        <v>10.945999999999998</v>
      </c>
      <c r="I88" s="105">
        <f t="shared" si="9"/>
        <v>328.37999999999994</v>
      </c>
      <c r="J88" s="105">
        <f t="shared" si="10"/>
        <v>32.837999999999994</v>
      </c>
      <c r="K88" s="105">
        <f t="shared" si="11"/>
        <v>361.21799999999996</v>
      </c>
      <c r="L88" s="105">
        <f>I88*2</f>
        <v>656.75999999999988</v>
      </c>
      <c r="M88" s="105">
        <f>K88*2</f>
        <v>722.43599999999992</v>
      </c>
      <c r="N88" s="123">
        <v>1707.57</v>
      </c>
      <c r="O88" s="116"/>
    </row>
    <row r="89" spans="1:16" s="11" customFormat="1" ht="26.25" customHeight="1" x14ac:dyDescent="0.25">
      <c r="A89" s="159" t="s">
        <v>70</v>
      </c>
      <c r="B89" s="171">
        <v>2011724</v>
      </c>
      <c r="C89" s="173" t="s">
        <v>126</v>
      </c>
      <c r="D89" s="144">
        <v>6106</v>
      </c>
      <c r="E89" s="145" t="s">
        <v>66</v>
      </c>
      <c r="F89" s="146">
        <v>16.399999999999999</v>
      </c>
      <c r="G89" s="86">
        <v>0.1</v>
      </c>
      <c r="H89" s="146">
        <f t="shared" si="12"/>
        <v>18.04</v>
      </c>
      <c r="I89" s="147">
        <f t="shared" si="9"/>
        <v>100138.4</v>
      </c>
      <c r="J89" s="147">
        <f t="shared" si="10"/>
        <v>10013.84</v>
      </c>
      <c r="K89" s="147">
        <f t="shared" si="11"/>
        <v>110152.23999999999</v>
      </c>
      <c r="L89" s="165">
        <f>SUM(I90:I91)*2</f>
        <v>206492.79819999999</v>
      </c>
      <c r="M89" s="165">
        <f>SUM(K90:K91)*2</f>
        <v>227142.07801999999</v>
      </c>
      <c r="N89" s="162">
        <v>536881.28</v>
      </c>
      <c r="O89" s="115"/>
    </row>
    <row r="90" spans="1:16" s="11" customFormat="1" ht="26.25" customHeight="1" x14ac:dyDescent="0.25">
      <c r="A90" s="160"/>
      <c r="B90" s="172"/>
      <c r="C90" s="174"/>
      <c r="D90" s="148">
        <v>610</v>
      </c>
      <c r="E90" s="149" t="s">
        <v>66</v>
      </c>
      <c r="F90" s="150">
        <v>164.16130999999999</v>
      </c>
      <c r="G90" s="151">
        <v>0.1</v>
      </c>
      <c r="H90" s="152">
        <f t="shared" ref="H90" si="13">(F90*G90)+F90</f>
        <v>180.57744099999999</v>
      </c>
      <c r="I90" s="37">
        <f t="shared" ref="I90" si="14">(D90*F90)</f>
        <v>100138.3991</v>
      </c>
      <c r="J90" s="37">
        <f t="shared" ref="J90" si="15">(I90*G90)</f>
        <v>10013.839910000001</v>
      </c>
      <c r="K90" s="37">
        <f t="shared" ref="K90" si="16">(I90+J90)</f>
        <v>110152.23900999999</v>
      </c>
      <c r="L90" s="166"/>
      <c r="M90" s="166"/>
      <c r="N90" s="163"/>
      <c r="O90" s="115"/>
    </row>
    <row r="91" spans="1:16" s="11" customFormat="1" ht="26.25" customHeight="1" thickBot="1" x14ac:dyDescent="0.3">
      <c r="A91" s="161"/>
      <c r="B91" s="122">
        <v>2018868</v>
      </c>
      <c r="C91" s="66" t="s">
        <v>71</v>
      </c>
      <c r="D91" s="130">
        <v>296</v>
      </c>
      <c r="E91" s="91" t="s">
        <v>66</v>
      </c>
      <c r="F91" s="74">
        <v>10.5</v>
      </c>
      <c r="G91" s="84">
        <v>0.1</v>
      </c>
      <c r="H91" s="74">
        <f t="shared" si="12"/>
        <v>11.55</v>
      </c>
      <c r="I91" s="98">
        <f t="shared" si="9"/>
        <v>3108</v>
      </c>
      <c r="J91" s="98">
        <f t="shared" si="10"/>
        <v>310.8</v>
      </c>
      <c r="K91" s="98">
        <f t="shared" si="11"/>
        <v>3418.8</v>
      </c>
      <c r="L91" s="167"/>
      <c r="M91" s="167"/>
      <c r="N91" s="164"/>
      <c r="O91" s="117"/>
    </row>
    <row r="92" spans="1:16" s="11" customFormat="1" ht="30" customHeight="1" x14ac:dyDescent="0.25">
      <c r="A92" s="159" t="s">
        <v>64</v>
      </c>
      <c r="B92" s="47">
        <v>2017895</v>
      </c>
      <c r="C92" s="63" t="s">
        <v>72</v>
      </c>
      <c r="D92" s="129">
        <v>206</v>
      </c>
      <c r="E92" s="89" t="s">
        <v>66</v>
      </c>
      <c r="F92" s="90">
        <v>150</v>
      </c>
      <c r="G92" s="86">
        <v>0.1</v>
      </c>
      <c r="H92" s="75">
        <f t="shared" si="12"/>
        <v>165</v>
      </c>
      <c r="I92" s="37">
        <f t="shared" si="9"/>
        <v>30900</v>
      </c>
      <c r="J92" s="37">
        <f t="shared" si="10"/>
        <v>3090</v>
      </c>
      <c r="K92" s="37">
        <f t="shared" si="11"/>
        <v>33990</v>
      </c>
      <c r="L92" s="165">
        <f>SUM(I92:I93)*2</f>
        <v>118200</v>
      </c>
      <c r="M92" s="165">
        <f>SUM(K92:K93)*2</f>
        <v>130020</v>
      </c>
      <c r="N92" s="162">
        <v>307320</v>
      </c>
      <c r="P92" s="115"/>
    </row>
    <row r="93" spans="1:16" s="11" customFormat="1" ht="33.75" customHeight="1" thickBot="1" x14ac:dyDescent="0.3">
      <c r="A93" s="161"/>
      <c r="B93" s="45">
        <v>2017896</v>
      </c>
      <c r="C93" s="62" t="s">
        <v>73</v>
      </c>
      <c r="D93" s="130">
        <v>188</v>
      </c>
      <c r="E93" s="87" t="s">
        <v>66</v>
      </c>
      <c r="F93" s="88">
        <v>150</v>
      </c>
      <c r="G93" s="84">
        <v>0.1</v>
      </c>
      <c r="H93" s="74">
        <f t="shared" si="12"/>
        <v>165</v>
      </c>
      <c r="I93" s="98">
        <f t="shared" si="9"/>
        <v>28200</v>
      </c>
      <c r="J93" s="98">
        <f t="shared" si="10"/>
        <v>2820</v>
      </c>
      <c r="K93" s="98">
        <f t="shared" si="11"/>
        <v>31020</v>
      </c>
      <c r="L93" s="167"/>
      <c r="M93" s="167"/>
      <c r="N93" s="164"/>
    </row>
    <row r="94" spans="1:16" s="11" customFormat="1" ht="20.25" customHeight="1" x14ac:dyDescent="0.25">
      <c r="A94" s="159" t="s">
        <v>74</v>
      </c>
      <c r="B94" s="47">
        <v>2021073</v>
      </c>
      <c r="C94" s="63" t="s">
        <v>51</v>
      </c>
      <c r="D94" s="129">
        <v>14</v>
      </c>
      <c r="E94" s="89" t="s">
        <v>66</v>
      </c>
      <c r="F94" s="75">
        <v>147.11000000000001</v>
      </c>
      <c r="G94" s="137">
        <v>0.21</v>
      </c>
      <c r="H94" s="75">
        <f t="shared" si="12"/>
        <v>178.00310000000002</v>
      </c>
      <c r="I94" s="37">
        <f t="shared" si="9"/>
        <v>2059.54</v>
      </c>
      <c r="J94" s="37">
        <f t="shared" si="10"/>
        <v>432.5034</v>
      </c>
      <c r="K94" s="37">
        <f t="shared" si="11"/>
        <v>2492.0434</v>
      </c>
      <c r="L94" s="165">
        <f>SUM(I94:I96)*2</f>
        <v>13239.9</v>
      </c>
      <c r="M94" s="165">
        <f>SUM(K94:K96)*2</f>
        <v>16020.278999999999</v>
      </c>
      <c r="N94" s="162">
        <v>34423.74</v>
      </c>
      <c r="P94" s="115"/>
    </row>
    <row r="95" spans="1:16" s="11" customFormat="1" ht="24.75" customHeight="1" x14ac:dyDescent="0.25">
      <c r="A95" s="160"/>
      <c r="B95" s="41">
        <v>2021074</v>
      </c>
      <c r="C95" s="52" t="s">
        <v>52</v>
      </c>
      <c r="D95" s="126">
        <v>28</v>
      </c>
      <c r="E95" s="80" t="s">
        <v>66</v>
      </c>
      <c r="F95" s="73">
        <v>147.11000000000001</v>
      </c>
      <c r="G95" s="138">
        <v>0.21</v>
      </c>
      <c r="H95" s="73">
        <f t="shared" si="12"/>
        <v>178.00310000000002</v>
      </c>
      <c r="I95" s="58">
        <f t="shared" si="9"/>
        <v>4119.08</v>
      </c>
      <c r="J95" s="58">
        <f t="shared" si="10"/>
        <v>865.0068</v>
      </c>
      <c r="K95" s="58">
        <f t="shared" si="11"/>
        <v>4984.0868</v>
      </c>
      <c r="L95" s="166"/>
      <c r="M95" s="166"/>
      <c r="N95" s="163"/>
    </row>
    <row r="96" spans="1:16" s="11" customFormat="1" ht="30" customHeight="1" thickBot="1" x14ac:dyDescent="0.3">
      <c r="A96" s="161"/>
      <c r="B96" s="45">
        <v>2021770</v>
      </c>
      <c r="C96" s="66" t="s">
        <v>53</v>
      </c>
      <c r="D96" s="130">
        <v>3</v>
      </c>
      <c r="E96" s="95" t="s">
        <v>66</v>
      </c>
      <c r="F96" s="74">
        <v>147.11000000000001</v>
      </c>
      <c r="G96" s="139">
        <v>0.21</v>
      </c>
      <c r="H96" s="74">
        <f t="shared" si="12"/>
        <v>178.00310000000002</v>
      </c>
      <c r="I96" s="98">
        <f t="shared" si="9"/>
        <v>441.33000000000004</v>
      </c>
      <c r="J96" s="98">
        <f t="shared" si="10"/>
        <v>92.679300000000012</v>
      </c>
      <c r="K96" s="98">
        <f t="shared" si="11"/>
        <v>534.00930000000005</v>
      </c>
      <c r="L96" s="167"/>
      <c r="M96" s="167"/>
      <c r="N96" s="164"/>
    </row>
    <row r="97" spans="1:16" s="11" customFormat="1" ht="28.5" customHeight="1" x14ac:dyDescent="0.25">
      <c r="A97" s="159" t="s">
        <v>75</v>
      </c>
      <c r="B97" s="39">
        <v>2013984</v>
      </c>
      <c r="C97" s="67" t="s">
        <v>107</v>
      </c>
      <c r="D97" s="129">
        <v>8</v>
      </c>
      <c r="E97" s="96" t="s">
        <v>66</v>
      </c>
      <c r="F97" s="75">
        <v>137.66999999999999</v>
      </c>
      <c r="G97" s="86">
        <v>0.1</v>
      </c>
      <c r="H97" s="75">
        <f t="shared" si="12"/>
        <v>151.43699999999998</v>
      </c>
      <c r="I97" s="37">
        <f t="shared" si="9"/>
        <v>1101.3599999999999</v>
      </c>
      <c r="J97" s="37">
        <f t="shared" si="10"/>
        <v>110.136</v>
      </c>
      <c r="K97" s="37">
        <f t="shared" si="11"/>
        <v>1211.4959999999999</v>
      </c>
      <c r="L97" s="165">
        <f>SUM(I97:I99)*2</f>
        <v>13216.32</v>
      </c>
      <c r="M97" s="165">
        <f>SUM(K97:K99)*2</f>
        <v>14537.951999999999</v>
      </c>
      <c r="N97" s="162">
        <v>34362.42</v>
      </c>
      <c r="P97" s="115"/>
    </row>
    <row r="98" spans="1:16" s="11" customFormat="1" ht="27" customHeight="1" x14ac:dyDescent="0.25">
      <c r="A98" s="160"/>
      <c r="B98" s="42">
        <v>2013985</v>
      </c>
      <c r="C98" s="53" t="s">
        <v>108</v>
      </c>
      <c r="D98" s="126">
        <v>36</v>
      </c>
      <c r="E98" s="82" t="s">
        <v>66</v>
      </c>
      <c r="F98" s="81">
        <v>137.66999999999999</v>
      </c>
      <c r="G98" s="78">
        <v>0.1</v>
      </c>
      <c r="H98" s="73">
        <f t="shared" si="12"/>
        <v>151.43699999999998</v>
      </c>
      <c r="I98" s="58">
        <f t="shared" si="9"/>
        <v>4956.12</v>
      </c>
      <c r="J98" s="58">
        <f t="shared" si="10"/>
        <v>495.61200000000002</v>
      </c>
      <c r="K98" s="58">
        <f t="shared" si="11"/>
        <v>5451.732</v>
      </c>
      <c r="L98" s="166"/>
      <c r="M98" s="166"/>
      <c r="N98" s="163"/>
    </row>
    <row r="99" spans="1:16" s="11" customFormat="1" ht="27" customHeight="1" thickBot="1" x14ac:dyDescent="0.3">
      <c r="A99" s="161"/>
      <c r="B99" s="43">
        <v>2017294</v>
      </c>
      <c r="C99" s="66" t="s">
        <v>109</v>
      </c>
      <c r="D99" s="130">
        <v>4</v>
      </c>
      <c r="E99" s="95" t="s">
        <v>66</v>
      </c>
      <c r="F99" s="88">
        <v>137.66999999999999</v>
      </c>
      <c r="G99" s="84">
        <v>0.1</v>
      </c>
      <c r="H99" s="74">
        <f t="shared" si="12"/>
        <v>151.43699999999998</v>
      </c>
      <c r="I99" s="98">
        <f t="shared" si="9"/>
        <v>550.67999999999995</v>
      </c>
      <c r="J99" s="98">
        <f t="shared" si="10"/>
        <v>55.067999999999998</v>
      </c>
      <c r="K99" s="98">
        <f t="shared" si="11"/>
        <v>605.74799999999993</v>
      </c>
      <c r="L99" s="167"/>
      <c r="M99" s="167"/>
      <c r="N99" s="164"/>
    </row>
    <row r="100" spans="1:16" ht="23.25" customHeight="1" x14ac:dyDescent="0.25">
      <c r="B100" s="8"/>
      <c r="C100" s="3"/>
      <c r="D100" s="3"/>
      <c r="E100" s="3"/>
      <c r="F100" s="9"/>
      <c r="G100" s="2"/>
      <c r="H100" s="15"/>
      <c r="I100" s="1"/>
      <c r="J100" s="1"/>
      <c r="K100" s="1"/>
      <c r="L100" s="1"/>
      <c r="M100" s="1"/>
      <c r="N100" s="143"/>
      <c r="O100" s="119"/>
    </row>
    <row r="101" spans="1:16" ht="15.75" x14ac:dyDescent="0.25">
      <c r="A101" s="23"/>
      <c r="B101" s="18"/>
      <c r="C101" s="17"/>
      <c r="D101" s="17"/>
      <c r="E101" s="17"/>
      <c r="F101" s="10"/>
      <c r="G101" s="1"/>
      <c r="H101" s="16" t="s">
        <v>11</v>
      </c>
      <c r="I101" s="107">
        <f>SUM(I10:I99)</f>
        <v>524106.35507179267</v>
      </c>
      <c r="J101" s="107">
        <f t="shared" ref="J101:K101" si="17">SUM(J10:J99)</f>
        <v>53138.830007179291</v>
      </c>
      <c r="K101" s="107">
        <f t="shared" si="17"/>
        <v>577245.18507897202</v>
      </c>
      <c r="L101" s="118"/>
      <c r="M101" s="1"/>
    </row>
    <row r="102" spans="1:16" x14ac:dyDescent="0.25">
      <c r="A102" s="24"/>
      <c r="B102" s="19"/>
      <c r="C102" s="20"/>
      <c r="D102" s="20"/>
      <c r="E102" s="20"/>
      <c r="F102" s="10"/>
      <c r="G102" s="1"/>
      <c r="H102" s="10"/>
      <c r="I102" s="1"/>
      <c r="J102" s="1"/>
      <c r="K102" s="1"/>
      <c r="L102" s="1"/>
      <c r="M102" s="1"/>
    </row>
    <row r="103" spans="1:16" x14ac:dyDescent="0.25">
      <c r="A103" s="25"/>
      <c r="B103" s="168"/>
      <c r="C103" s="168"/>
      <c r="D103" s="28"/>
      <c r="E103" s="28"/>
      <c r="F103" s="10"/>
      <c r="G103" s="1"/>
      <c r="H103" s="10"/>
      <c r="I103" s="1"/>
      <c r="J103" s="1"/>
      <c r="K103" s="1"/>
      <c r="L103" s="1"/>
      <c r="M103" s="1"/>
    </row>
    <row r="104" spans="1:16" ht="15.75" x14ac:dyDescent="0.25">
      <c r="A104" s="21"/>
      <c r="B104" s="8"/>
      <c r="C104" s="3"/>
      <c r="D104" s="3"/>
      <c r="E104" s="3"/>
      <c r="F104" s="10"/>
      <c r="G104" s="140" t="s">
        <v>65</v>
      </c>
      <c r="H104" s="141"/>
      <c r="I104" s="107">
        <f>I101*2</f>
        <v>1048212.7101435853</v>
      </c>
      <c r="J104" s="107">
        <f t="shared" ref="J104:K104" si="18">J101*2</f>
        <v>106277.66001435858</v>
      </c>
      <c r="K104" s="107">
        <f t="shared" si="18"/>
        <v>1154490.370157944</v>
      </c>
    </row>
    <row r="105" spans="1:16" x14ac:dyDescent="0.25">
      <c r="B105" s="8"/>
      <c r="C105" s="3"/>
      <c r="D105" s="3"/>
      <c r="E105" s="3"/>
    </row>
    <row r="106" spans="1:16" x14ac:dyDescent="0.25">
      <c r="B106" s="8"/>
      <c r="C106" s="3"/>
      <c r="D106" s="3"/>
      <c r="E106" s="3"/>
    </row>
    <row r="107" spans="1:16" x14ac:dyDescent="0.25">
      <c r="B107" s="8"/>
      <c r="C107" s="3"/>
      <c r="D107" s="3"/>
      <c r="E107" s="3"/>
    </row>
    <row r="108" spans="1:16" x14ac:dyDescent="0.25">
      <c r="B108" s="8"/>
      <c r="C108" s="3"/>
      <c r="D108" s="3"/>
      <c r="E108" s="3"/>
    </row>
    <row r="109" spans="1:16" x14ac:dyDescent="0.25">
      <c r="B109" s="8"/>
      <c r="C109" s="3"/>
      <c r="D109" s="3"/>
      <c r="E109" s="3"/>
    </row>
    <row r="110" spans="1:16" x14ac:dyDescent="0.25">
      <c r="B110" s="8"/>
      <c r="C110" s="3"/>
      <c r="D110" s="3"/>
      <c r="E110" s="3"/>
    </row>
    <row r="111" spans="1:16" x14ac:dyDescent="0.25">
      <c r="B111" s="8"/>
      <c r="C111" s="3"/>
      <c r="D111" s="3"/>
      <c r="E111" s="3"/>
    </row>
    <row r="112" spans="1:16" x14ac:dyDescent="0.25">
      <c r="B112" s="8"/>
      <c r="C112" s="3"/>
      <c r="D112" s="3"/>
      <c r="E112" s="3"/>
    </row>
    <row r="113" spans="2:5" x14ac:dyDescent="0.25">
      <c r="B113" s="8"/>
      <c r="C113" s="3"/>
      <c r="D113" s="3"/>
      <c r="E113" s="3"/>
    </row>
    <row r="114" spans="2:5" x14ac:dyDescent="0.25">
      <c r="B114" s="8"/>
      <c r="C114" s="3"/>
      <c r="D114" s="3"/>
      <c r="E114" s="3"/>
    </row>
    <row r="115" spans="2:5" x14ac:dyDescent="0.25">
      <c r="B115" s="8"/>
      <c r="C115" s="3"/>
      <c r="D115" s="3"/>
      <c r="E115" s="3"/>
    </row>
    <row r="116" spans="2:5" x14ac:dyDescent="0.25">
      <c r="B116" s="8"/>
      <c r="C116" s="3"/>
      <c r="D116" s="3"/>
      <c r="E116" s="3"/>
    </row>
    <row r="117" spans="2:5" x14ac:dyDescent="0.25">
      <c r="B117" s="8"/>
      <c r="C117" s="3"/>
      <c r="D117" s="3"/>
      <c r="E117" s="3"/>
    </row>
    <row r="118" spans="2:5" x14ac:dyDescent="0.25">
      <c r="B118" s="8"/>
      <c r="C118" s="3"/>
      <c r="D118" s="3"/>
      <c r="E118" s="3"/>
    </row>
    <row r="119" spans="2:5" x14ac:dyDescent="0.25">
      <c r="B119" s="8"/>
      <c r="C119" s="3"/>
      <c r="D119" s="3"/>
      <c r="E119" s="3"/>
    </row>
    <row r="120" spans="2:5" x14ac:dyDescent="0.25">
      <c r="B120" s="8"/>
      <c r="C120" s="3"/>
      <c r="D120" s="3"/>
      <c r="E120" s="3"/>
    </row>
    <row r="121" spans="2:5" x14ac:dyDescent="0.25">
      <c r="B121" s="8"/>
      <c r="C121" s="3"/>
      <c r="D121" s="3"/>
      <c r="E121" s="3"/>
    </row>
    <row r="122" spans="2:5" x14ac:dyDescent="0.25">
      <c r="B122" s="8"/>
      <c r="C122" s="3"/>
      <c r="D122" s="3"/>
      <c r="E122" s="3"/>
    </row>
    <row r="123" spans="2:5" x14ac:dyDescent="0.25">
      <c r="B123" s="8"/>
      <c r="C123" s="3"/>
      <c r="D123" s="3"/>
      <c r="E123" s="3"/>
    </row>
    <row r="124" spans="2:5" x14ac:dyDescent="0.25">
      <c r="B124" s="8"/>
      <c r="C124" s="3"/>
      <c r="D124" s="3"/>
      <c r="E124" s="3"/>
    </row>
    <row r="125" spans="2:5" x14ac:dyDescent="0.25">
      <c r="B125" s="8"/>
      <c r="C125" s="4"/>
      <c r="D125" s="4"/>
      <c r="E125" s="4"/>
    </row>
    <row r="126" spans="2:5" x14ac:dyDescent="0.25">
      <c r="B126" s="8"/>
      <c r="C126" s="3"/>
      <c r="D126" s="3"/>
      <c r="E126" s="3"/>
    </row>
    <row r="127" spans="2:5" x14ac:dyDescent="0.25">
      <c r="B127" s="8"/>
      <c r="C127" s="3"/>
      <c r="D127" s="3"/>
      <c r="E127" s="3"/>
    </row>
    <row r="128" spans="2:5" x14ac:dyDescent="0.25">
      <c r="B128" s="8"/>
      <c r="C128" s="3"/>
      <c r="D128" s="3"/>
      <c r="E128" s="3"/>
    </row>
    <row r="129" spans="2:5" x14ac:dyDescent="0.25">
      <c r="B129" s="8"/>
      <c r="C129" s="3"/>
      <c r="D129" s="3"/>
      <c r="E129" s="3"/>
    </row>
    <row r="130" spans="2:5" x14ac:dyDescent="0.25">
      <c r="B130" s="8"/>
      <c r="C130" s="3"/>
      <c r="D130" s="3"/>
      <c r="E130" s="3"/>
    </row>
    <row r="131" spans="2:5" x14ac:dyDescent="0.25">
      <c r="B131" s="8"/>
      <c r="C131" s="3"/>
      <c r="D131" s="3"/>
      <c r="E131" s="3"/>
    </row>
    <row r="132" spans="2:5" x14ac:dyDescent="0.25">
      <c r="B132" s="8"/>
      <c r="C132" s="3"/>
      <c r="D132" s="3"/>
      <c r="E132" s="3"/>
    </row>
    <row r="133" spans="2:5" x14ac:dyDescent="0.25">
      <c r="B133" s="8"/>
      <c r="C133" s="3"/>
      <c r="D133" s="3"/>
      <c r="E133" s="3"/>
    </row>
    <row r="134" spans="2:5" x14ac:dyDescent="0.25">
      <c r="B134" s="8"/>
      <c r="C134" s="3"/>
      <c r="D134" s="3"/>
      <c r="E134" s="3"/>
    </row>
    <row r="135" spans="2:5" x14ac:dyDescent="0.25">
      <c r="B135" s="8"/>
      <c r="C135" s="3"/>
      <c r="D135" s="3"/>
      <c r="E135" s="3"/>
    </row>
    <row r="136" spans="2:5" x14ac:dyDescent="0.25">
      <c r="B136" s="8"/>
      <c r="C136" s="3"/>
      <c r="D136" s="3"/>
      <c r="E136" s="3"/>
    </row>
    <row r="137" spans="2:5" x14ac:dyDescent="0.25">
      <c r="B137" s="8"/>
      <c r="C137" s="3"/>
      <c r="D137" s="3"/>
      <c r="E137" s="3"/>
    </row>
    <row r="138" spans="2:5" x14ac:dyDescent="0.25">
      <c r="B138" s="8"/>
      <c r="C138" s="3"/>
      <c r="D138" s="3"/>
      <c r="E138" s="3"/>
    </row>
    <row r="139" spans="2:5" x14ac:dyDescent="0.25">
      <c r="B139" s="8"/>
      <c r="C139" s="3"/>
      <c r="D139" s="3"/>
      <c r="E139" s="3"/>
    </row>
    <row r="140" spans="2:5" x14ac:dyDescent="0.25">
      <c r="B140" s="8"/>
      <c r="C140" s="5"/>
      <c r="D140" s="5"/>
      <c r="E140" s="5"/>
    </row>
    <row r="141" spans="2:5" x14ac:dyDescent="0.25">
      <c r="B141" s="8"/>
      <c r="C141" s="3"/>
      <c r="D141" s="3"/>
      <c r="E141" s="3"/>
    </row>
    <row r="142" spans="2:5" x14ac:dyDescent="0.25">
      <c r="B142" s="8"/>
      <c r="C142" s="3"/>
      <c r="D142" s="3"/>
      <c r="E142" s="3"/>
    </row>
    <row r="143" spans="2:5" x14ac:dyDescent="0.25">
      <c r="B143" s="8"/>
      <c r="C143" s="3"/>
      <c r="D143" s="3"/>
      <c r="E143" s="3"/>
    </row>
    <row r="144" spans="2:5" x14ac:dyDescent="0.25">
      <c r="B144" s="8"/>
      <c r="C144" s="3"/>
      <c r="D144" s="3"/>
      <c r="E144" s="3"/>
    </row>
    <row r="145" spans="2:5" x14ac:dyDescent="0.25">
      <c r="B145" s="8"/>
      <c r="C145" s="3"/>
      <c r="D145" s="3"/>
      <c r="E145" s="3"/>
    </row>
    <row r="146" spans="2:5" x14ac:dyDescent="0.25">
      <c r="B146" s="8"/>
      <c r="C146" s="3"/>
      <c r="D146" s="3"/>
      <c r="E146" s="3"/>
    </row>
    <row r="147" spans="2:5" x14ac:dyDescent="0.25">
      <c r="B147" s="8"/>
      <c r="C147" s="3"/>
      <c r="D147" s="3"/>
      <c r="E147" s="3"/>
    </row>
    <row r="148" spans="2:5" x14ac:dyDescent="0.25">
      <c r="B148" s="8"/>
      <c r="C148" s="3"/>
      <c r="D148" s="3"/>
      <c r="E148" s="3"/>
    </row>
    <row r="149" spans="2:5" x14ac:dyDescent="0.25">
      <c r="B149" s="7"/>
      <c r="C149" s="6"/>
      <c r="D149" s="6"/>
      <c r="E149" s="6"/>
    </row>
    <row r="150" spans="2:5" x14ac:dyDescent="0.25">
      <c r="B150" s="7"/>
      <c r="C150" s="6"/>
      <c r="D150" s="6"/>
      <c r="E150" s="6"/>
    </row>
    <row r="151" spans="2:5" x14ac:dyDescent="0.25">
      <c r="B151" s="7"/>
      <c r="C151" s="6"/>
      <c r="D151" s="6"/>
      <c r="E151" s="6"/>
    </row>
    <row r="152" spans="2:5" x14ac:dyDescent="0.25">
      <c r="B152" s="7"/>
      <c r="C152" s="6"/>
      <c r="D152" s="6"/>
      <c r="E152" s="6"/>
    </row>
    <row r="153" spans="2:5" x14ac:dyDescent="0.25">
      <c r="B153" s="7"/>
      <c r="C153" s="6"/>
      <c r="D153" s="6"/>
      <c r="E153" s="6"/>
    </row>
    <row r="154" spans="2:5" x14ac:dyDescent="0.25">
      <c r="B154" s="7"/>
      <c r="C154" s="6"/>
      <c r="D154" s="6"/>
      <c r="E154" s="6"/>
    </row>
    <row r="155" spans="2:5" x14ac:dyDescent="0.25">
      <c r="B155" s="7"/>
      <c r="C155" s="6"/>
      <c r="D155" s="6"/>
      <c r="E155" s="6"/>
    </row>
    <row r="156" spans="2:5" x14ac:dyDescent="0.25">
      <c r="B156" s="7"/>
      <c r="C156" s="6"/>
      <c r="D156" s="6"/>
      <c r="E156" s="6"/>
    </row>
    <row r="157" spans="2:5" x14ac:dyDescent="0.25">
      <c r="B157" s="7"/>
      <c r="C157" s="6"/>
      <c r="D157" s="6"/>
      <c r="E157" s="6"/>
    </row>
    <row r="158" spans="2:5" x14ac:dyDescent="0.25">
      <c r="B158" s="7"/>
      <c r="C158" s="6"/>
      <c r="D158" s="6"/>
      <c r="E158" s="6"/>
    </row>
    <row r="159" spans="2:5" x14ac:dyDescent="0.25">
      <c r="B159" s="7"/>
      <c r="C159" s="6"/>
      <c r="D159" s="6"/>
      <c r="E159" s="6"/>
    </row>
    <row r="160" spans="2:5" x14ac:dyDescent="0.25">
      <c r="B160" s="7"/>
      <c r="C160" s="6"/>
      <c r="D160" s="6"/>
      <c r="E160" s="6"/>
    </row>
    <row r="161" spans="2:5" x14ac:dyDescent="0.25">
      <c r="B161" s="7"/>
      <c r="C161" s="6"/>
      <c r="D161" s="6"/>
      <c r="E161" s="6"/>
    </row>
    <row r="162" spans="2:5" x14ac:dyDescent="0.25">
      <c r="B162" s="7"/>
      <c r="C162" s="6"/>
      <c r="D162" s="6"/>
      <c r="E162" s="6"/>
    </row>
    <row r="163" spans="2:5" x14ac:dyDescent="0.25">
      <c r="B163" s="7"/>
      <c r="C163" s="6"/>
      <c r="D163" s="6"/>
      <c r="E163" s="6"/>
    </row>
    <row r="164" spans="2:5" x14ac:dyDescent="0.25">
      <c r="B164" s="7"/>
      <c r="C164" s="6"/>
      <c r="D164" s="6"/>
      <c r="E164" s="6"/>
    </row>
    <row r="165" spans="2:5" x14ac:dyDescent="0.25">
      <c r="B165" s="7"/>
      <c r="C165" s="6"/>
      <c r="D165" s="6"/>
      <c r="E165" s="6"/>
    </row>
    <row r="166" spans="2:5" x14ac:dyDescent="0.25">
      <c r="B166" s="7"/>
      <c r="C166" s="6"/>
      <c r="D166" s="6"/>
      <c r="E166" s="6"/>
    </row>
    <row r="167" spans="2:5" x14ac:dyDescent="0.25">
      <c r="B167" s="7"/>
      <c r="C167" s="6"/>
      <c r="D167" s="6"/>
      <c r="E167" s="6"/>
    </row>
    <row r="168" spans="2:5" x14ac:dyDescent="0.25">
      <c r="B168" s="7"/>
      <c r="C168" s="6"/>
      <c r="D168" s="6"/>
      <c r="E168" s="6"/>
    </row>
    <row r="169" spans="2:5" x14ac:dyDescent="0.25">
      <c r="B169" s="7"/>
      <c r="C169" s="6"/>
      <c r="D169" s="6"/>
      <c r="E169" s="6"/>
    </row>
    <row r="170" spans="2:5" x14ac:dyDescent="0.25">
      <c r="B170" s="7"/>
      <c r="C170" s="6"/>
      <c r="D170" s="6"/>
      <c r="E170" s="6"/>
    </row>
    <row r="171" spans="2:5" x14ac:dyDescent="0.25">
      <c r="B171" s="7"/>
      <c r="C171" s="6"/>
      <c r="D171" s="6"/>
      <c r="E171" s="6"/>
    </row>
    <row r="172" spans="2:5" x14ac:dyDescent="0.25">
      <c r="B172" s="7"/>
      <c r="C172" s="6"/>
      <c r="D172" s="6"/>
      <c r="E172" s="6"/>
    </row>
    <row r="173" spans="2:5" x14ac:dyDescent="0.25">
      <c r="B173" s="7"/>
      <c r="C173" s="6"/>
      <c r="D173" s="6"/>
      <c r="E173" s="6"/>
    </row>
    <row r="174" spans="2:5" x14ac:dyDescent="0.25">
      <c r="B174" s="7"/>
      <c r="C174" s="6"/>
      <c r="D174" s="6"/>
      <c r="E174" s="6"/>
    </row>
    <row r="175" spans="2:5" x14ac:dyDescent="0.25">
      <c r="B175" s="7"/>
      <c r="C175" s="6"/>
      <c r="D175" s="6"/>
      <c r="E175" s="6"/>
    </row>
    <row r="176" spans="2:5" x14ac:dyDescent="0.25">
      <c r="B176" s="7"/>
      <c r="C176" s="6"/>
      <c r="D176" s="6"/>
      <c r="E176" s="6"/>
    </row>
    <row r="177" spans="2:5" x14ac:dyDescent="0.25">
      <c r="B177" s="7"/>
      <c r="C177" s="6"/>
      <c r="D177" s="6"/>
      <c r="E177" s="6"/>
    </row>
    <row r="178" spans="2:5" x14ac:dyDescent="0.25">
      <c r="B178" s="7"/>
      <c r="C178" s="6"/>
      <c r="D178" s="6"/>
      <c r="E178" s="6"/>
    </row>
    <row r="179" spans="2:5" x14ac:dyDescent="0.25">
      <c r="B179" s="7"/>
      <c r="C179" s="6"/>
      <c r="D179" s="6"/>
      <c r="E179" s="6"/>
    </row>
    <row r="180" spans="2:5" x14ac:dyDescent="0.25">
      <c r="B180" s="7"/>
      <c r="C180" s="6"/>
      <c r="D180" s="6"/>
      <c r="E180" s="6"/>
    </row>
    <row r="181" spans="2:5" x14ac:dyDescent="0.25">
      <c r="B181" s="7"/>
      <c r="C181" s="6"/>
      <c r="D181" s="6"/>
      <c r="E181" s="6"/>
    </row>
    <row r="182" spans="2:5" x14ac:dyDescent="0.25">
      <c r="B182" s="7"/>
      <c r="C182" s="6"/>
      <c r="D182" s="6"/>
      <c r="E182" s="6"/>
    </row>
    <row r="183" spans="2:5" x14ac:dyDescent="0.25">
      <c r="B183" s="7"/>
      <c r="C183" s="6"/>
      <c r="D183" s="6"/>
      <c r="E183" s="6"/>
    </row>
    <row r="184" spans="2:5" x14ac:dyDescent="0.25">
      <c r="B184" s="7"/>
      <c r="C184" s="6"/>
      <c r="D184" s="6"/>
      <c r="E184" s="6"/>
    </row>
    <row r="185" spans="2:5" x14ac:dyDescent="0.25">
      <c r="B185" s="7"/>
      <c r="C185" s="6"/>
      <c r="D185" s="6"/>
      <c r="E185" s="6"/>
    </row>
    <row r="186" spans="2:5" x14ac:dyDescent="0.25">
      <c r="B186" s="7"/>
      <c r="C186" s="6"/>
      <c r="D186" s="6"/>
      <c r="E186" s="6"/>
    </row>
    <row r="187" spans="2:5" x14ac:dyDescent="0.25">
      <c r="B187" s="7"/>
      <c r="C187" s="6"/>
      <c r="D187" s="6"/>
      <c r="E187" s="6"/>
    </row>
    <row r="188" spans="2:5" x14ac:dyDescent="0.25">
      <c r="B188" s="7"/>
      <c r="C188" s="6"/>
      <c r="D188" s="6"/>
      <c r="E188" s="6"/>
    </row>
    <row r="189" spans="2:5" x14ac:dyDescent="0.25">
      <c r="B189" s="7"/>
      <c r="C189" s="6"/>
      <c r="D189" s="6"/>
      <c r="E189" s="6"/>
    </row>
    <row r="190" spans="2:5" x14ac:dyDescent="0.25">
      <c r="B190" s="7"/>
      <c r="C190" s="6"/>
      <c r="D190" s="6"/>
      <c r="E190" s="6"/>
    </row>
    <row r="191" spans="2:5" x14ac:dyDescent="0.25">
      <c r="B191" s="7"/>
      <c r="C191" s="6"/>
      <c r="D191" s="6"/>
      <c r="E191" s="6"/>
    </row>
    <row r="192" spans="2:5" x14ac:dyDescent="0.25">
      <c r="B192" s="7"/>
      <c r="C192" s="6"/>
      <c r="D192" s="6"/>
      <c r="E192" s="6"/>
    </row>
    <row r="193" spans="2:5" x14ac:dyDescent="0.25">
      <c r="B193" s="7"/>
      <c r="C193" s="6"/>
      <c r="D193" s="6"/>
      <c r="E193" s="6"/>
    </row>
    <row r="194" spans="2:5" x14ac:dyDescent="0.25">
      <c r="B194" s="7"/>
      <c r="C194" s="6"/>
      <c r="D194" s="6"/>
      <c r="E194" s="6"/>
    </row>
    <row r="195" spans="2:5" x14ac:dyDescent="0.25">
      <c r="B195" s="14"/>
      <c r="C195" s="12"/>
      <c r="D195" s="12"/>
      <c r="E195" s="12"/>
    </row>
    <row r="196" spans="2:5" x14ac:dyDescent="0.25">
      <c r="B196" s="14"/>
      <c r="C196" s="12"/>
      <c r="D196" s="12"/>
      <c r="E196" s="12"/>
    </row>
    <row r="197" spans="2:5" x14ac:dyDescent="0.25">
      <c r="B197" s="14"/>
      <c r="C197" s="12"/>
      <c r="D197" s="12"/>
      <c r="E197" s="12"/>
    </row>
    <row r="198" spans="2:5" x14ac:dyDescent="0.25">
      <c r="B198" s="14"/>
      <c r="C198" s="12"/>
      <c r="D198" s="12"/>
      <c r="E198" s="12"/>
    </row>
    <row r="199" spans="2:5" x14ac:dyDescent="0.25">
      <c r="B199" s="14"/>
      <c r="C199" s="12"/>
      <c r="D199" s="12"/>
      <c r="E199" s="12"/>
    </row>
    <row r="200" spans="2:5" x14ac:dyDescent="0.25">
      <c r="B200" s="14"/>
      <c r="C200" s="12"/>
      <c r="D200" s="12"/>
      <c r="E200" s="12"/>
    </row>
    <row r="201" spans="2:5" x14ac:dyDescent="0.25">
      <c r="B201" s="14"/>
      <c r="C201" s="12"/>
      <c r="D201" s="12"/>
      <c r="E201" s="12"/>
    </row>
    <row r="202" spans="2:5" x14ac:dyDescent="0.25">
      <c r="B202" s="14"/>
      <c r="C202" s="12"/>
      <c r="D202" s="12"/>
      <c r="E202" s="12"/>
    </row>
    <row r="203" spans="2:5" x14ac:dyDescent="0.25">
      <c r="B203" s="14"/>
      <c r="C203" s="12"/>
      <c r="D203" s="12"/>
      <c r="E203" s="12"/>
    </row>
    <row r="204" spans="2:5" x14ac:dyDescent="0.25">
      <c r="B204" s="14"/>
      <c r="C204" s="12"/>
      <c r="D204" s="12"/>
      <c r="E204" s="12"/>
    </row>
    <row r="205" spans="2:5" x14ac:dyDescent="0.25">
      <c r="B205" s="14"/>
      <c r="C205" s="12"/>
      <c r="D205" s="12"/>
      <c r="E205" s="12"/>
    </row>
    <row r="206" spans="2:5" x14ac:dyDescent="0.25">
      <c r="B206" s="14"/>
      <c r="C206" s="12"/>
      <c r="D206" s="12"/>
      <c r="E206" s="12"/>
    </row>
    <row r="207" spans="2:5" x14ac:dyDescent="0.25">
      <c r="B207" s="14"/>
      <c r="C207" s="12"/>
      <c r="D207" s="12"/>
      <c r="E207" s="12"/>
    </row>
    <row r="208" spans="2:5" x14ac:dyDescent="0.25">
      <c r="B208" s="14"/>
      <c r="C208" s="12"/>
      <c r="D208" s="12"/>
      <c r="E208" s="12"/>
    </row>
    <row r="209" spans="2:5" x14ac:dyDescent="0.25">
      <c r="B209" s="14"/>
      <c r="C209" s="12"/>
      <c r="D209" s="12"/>
      <c r="E209" s="12"/>
    </row>
    <row r="210" spans="2:5" x14ac:dyDescent="0.25">
      <c r="B210" s="14"/>
      <c r="C210" s="12"/>
      <c r="D210" s="12"/>
      <c r="E210" s="12"/>
    </row>
    <row r="211" spans="2:5" x14ac:dyDescent="0.25">
      <c r="B211" s="14"/>
      <c r="C211" s="12"/>
      <c r="D211" s="12"/>
      <c r="E211" s="12"/>
    </row>
    <row r="212" spans="2:5" x14ac:dyDescent="0.25">
      <c r="B212" s="14"/>
      <c r="C212" s="12"/>
      <c r="D212" s="12"/>
      <c r="E212" s="12"/>
    </row>
    <row r="213" spans="2:5" x14ac:dyDescent="0.25">
      <c r="B213" s="14"/>
      <c r="C213" s="12"/>
      <c r="D213" s="12"/>
      <c r="E213" s="12"/>
    </row>
    <row r="214" spans="2:5" x14ac:dyDescent="0.25">
      <c r="B214" s="14"/>
      <c r="C214" s="12"/>
      <c r="D214" s="12"/>
      <c r="E214" s="12"/>
    </row>
    <row r="215" spans="2:5" x14ac:dyDescent="0.25">
      <c r="B215" s="14"/>
      <c r="C215" s="12"/>
      <c r="D215" s="12"/>
      <c r="E215" s="12"/>
    </row>
    <row r="216" spans="2:5" x14ac:dyDescent="0.25">
      <c r="B216" s="14"/>
      <c r="C216" s="12"/>
      <c r="D216" s="12"/>
      <c r="E216" s="12"/>
    </row>
    <row r="217" spans="2:5" x14ac:dyDescent="0.25">
      <c r="B217" s="14"/>
      <c r="C217" s="12"/>
      <c r="D217" s="12"/>
      <c r="E217" s="12"/>
    </row>
    <row r="218" spans="2:5" x14ac:dyDescent="0.25">
      <c r="B218" s="14"/>
      <c r="C218" s="12"/>
      <c r="D218" s="12"/>
      <c r="E218" s="12"/>
    </row>
    <row r="219" spans="2:5" x14ac:dyDescent="0.25">
      <c r="B219" s="14"/>
      <c r="C219" s="12"/>
      <c r="D219" s="12"/>
      <c r="E219" s="12"/>
    </row>
    <row r="220" spans="2:5" x14ac:dyDescent="0.25">
      <c r="B220" s="14"/>
      <c r="C220" s="12"/>
      <c r="D220" s="12"/>
      <c r="E220" s="12"/>
    </row>
    <row r="221" spans="2:5" x14ac:dyDescent="0.25">
      <c r="B221" s="14"/>
      <c r="C221" s="12"/>
      <c r="D221" s="12"/>
      <c r="E221" s="12"/>
    </row>
    <row r="222" spans="2:5" x14ac:dyDescent="0.25">
      <c r="B222" s="14"/>
      <c r="C222" s="12"/>
      <c r="D222" s="12"/>
      <c r="E222" s="12"/>
    </row>
    <row r="223" spans="2:5" x14ac:dyDescent="0.25">
      <c r="B223" s="14"/>
      <c r="C223" s="12"/>
      <c r="D223" s="12"/>
      <c r="E223" s="12"/>
    </row>
    <row r="224" spans="2:5" x14ac:dyDescent="0.25">
      <c r="B224" s="14"/>
      <c r="C224" s="12"/>
      <c r="D224" s="12"/>
      <c r="E224" s="12"/>
    </row>
  </sheetData>
  <mergeCells count="60">
    <mergeCell ref="B89:B90"/>
    <mergeCell ref="C89:C90"/>
    <mergeCell ref="L97:L99"/>
    <mergeCell ref="M97:M99"/>
    <mergeCell ref="N97:N99"/>
    <mergeCell ref="L94:L96"/>
    <mergeCell ref="M94:M96"/>
    <mergeCell ref="N94:N96"/>
    <mergeCell ref="L86:L87"/>
    <mergeCell ref="M86:M87"/>
    <mergeCell ref="N86:N87"/>
    <mergeCell ref="L92:L93"/>
    <mergeCell ref="M92:M93"/>
    <mergeCell ref="N92:N93"/>
    <mergeCell ref="L89:L91"/>
    <mergeCell ref="M89:M91"/>
    <mergeCell ref="N89:N91"/>
    <mergeCell ref="L78:L80"/>
    <mergeCell ref="M78:M80"/>
    <mergeCell ref="N78:N80"/>
    <mergeCell ref="L81:L83"/>
    <mergeCell ref="M81:M83"/>
    <mergeCell ref="N81:N83"/>
    <mergeCell ref="L65:L66"/>
    <mergeCell ref="M65:M66"/>
    <mergeCell ref="N65:N66"/>
    <mergeCell ref="L67:L75"/>
    <mergeCell ref="M67:M75"/>
    <mergeCell ref="N67:N75"/>
    <mergeCell ref="B103:C103"/>
    <mergeCell ref="A7:B7"/>
    <mergeCell ref="A8:B8"/>
    <mergeCell ref="C7:N7"/>
    <mergeCell ref="C8:N8"/>
    <mergeCell ref="A65:A66"/>
    <mergeCell ref="A67:A75"/>
    <mergeCell ref="A78:A80"/>
    <mergeCell ref="A81:A83"/>
    <mergeCell ref="A86:A87"/>
    <mergeCell ref="A89:A91"/>
    <mergeCell ref="A92:A93"/>
    <mergeCell ref="A94:A96"/>
    <mergeCell ref="A97:A99"/>
    <mergeCell ref="L10:L22"/>
    <mergeCell ref="M10:M22"/>
    <mergeCell ref="A6:N6"/>
    <mergeCell ref="A10:A22"/>
    <mergeCell ref="A23:A27"/>
    <mergeCell ref="A28:A47"/>
    <mergeCell ref="A48:A64"/>
    <mergeCell ref="N10:N22"/>
    <mergeCell ref="L23:L27"/>
    <mergeCell ref="M23:M27"/>
    <mergeCell ref="N23:N27"/>
    <mergeCell ref="L28:L47"/>
    <mergeCell ref="M28:M47"/>
    <mergeCell ref="N28:N47"/>
    <mergeCell ref="L48:L64"/>
    <mergeCell ref="M48:M64"/>
    <mergeCell ref="N48:N64"/>
  </mergeCells>
  <pageMargins left="0.70866141732283472" right="0.19685039370078741" top="0.39370078740157483" bottom="0.15748031496062992" header="0.31496062992125984" footer="0.31496062992125984"/>
  <pageSetup paperSize="9" scale="38" fitToHeight="0" orientation="landscape" r:id="rId1"/>
  <rowBreaks count="1" manualBreakCount="1">
    <brk id="53" max="15" man="1"/>
  </rowBreaks>
  <ignoredErrors>
    <ignoredError sqref="B18 B27:B29 B7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Articles i lots </vt:lpstr>
      <vt:lpstr>'Articles i lots 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Eva Bedmar Marques</cp:lastModifiedBy>
  <cp:lastPrinted>2025-07-01T11:09:11Z</cp:lastPrinted>
  <dcterms:created xsi:type="dcterms:W3CDTF">2017-04-25T08:15:41Z</dcterms:created>
  <dcterms:modified xsi:type="dcterms:W3CDTF">2025-12-09T12:00:08Z</dcterms:modified>
</cp:coreProperties>
</file>