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5\Dir. Mèdica\ACM 25_499 Sutures manuals no absorbibles\Contractacions\Esborranys\OE\"/>
    </mc:Choice>
  </mc:AlternateContent>
  <xr:revisionPtr revIDLastSave="0" documentId="13_ncr:1_{221CA468-C6FA-441C-BDCD-C0698FC7FB8C}" xr6:coauthVersionLast="47" xr6:coauthVersionMax="47" xr10:uidLastSave="{00000000-0000-0000-0000-000000000000}"/>
  <bookViews>
    <workbookView xWindow="-28920" yWindow="-105" windowWidth="29040" windowHeight="15840" xr2:uid="{00000000-000D-0000-FFFF-FFFF00000000}"/>
  </bookViews>
  <sheets>
    <sheet name="LOT 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4" i="1" l="1"/>
  <c r="P24" i="1"/>
  <c r="Q24" i="1" s="1"/>
  <c r="L24" i="1"/>
  <c r="K24" i="1"/>
  <c r="R23" i="1"/>
  <c r="P23" i="1"/>
  <c r="Q23" i="1" s="1"/>
  <c r="L23" i="1"/>
  <c r="K23" i="1"/>
  <c r="R22" i="1"/>
  <c r="P22" i="1"/>
  <c r="Q22" i="1" s="1"/>
  <c r="L22" i="1"/>
  <c r="K22" i="1"/>
  <c r="R21" i="1"/>
  <c r="P21" i="1"/>
  <c r="Q21" i="1" s="1"/>
  <c r="L21" i="1"/>
  <c r="K21" i="1"/>
  <c r="R20" i="1"/>
  <c r="P20" i="1"/>
  <c r="Q20" i="1" s="1"/>
  <c r="L20" i="1"/>
  <c r="K20" i="1"/>
  <c r="R19" i="1"/>
  <c r="P19" i="1"/>
  <c r="Q19" i="1" s="1"/>
  <c r="L19" i="1"/>
  <c r="K19" i="1"/>
  <c r="R18" i="1"/>
  <c r="P18" i="1"/>
  <c r="Q18" i="1" s="1"/>
  <c r="L18" i="1"/>
  <c r="K18" i="1"/>
  <c r="R31" i="1"/>
  <c r="P31" i="1"/>
  <c r="Q31" i="1" s="1"/>
  <c r="L31" i="1"/>
  <c r="K31" i="1"/>
  <c r="R30" i="1"/>
  <c r="P30" i="1"/>
  <c r="Q30" i="1" s="1"/>
  <c r="L30" i="1"/>
  <c r="K30" i="1"/>
  <c r="R29" i="1"/>
  <c r="P29" i="1"/>
  <c r="Q29" i="1" s="1"/>
  <c r="L29" i="1"/>
  <c r="K29" i="1"/>
  <c r="R28" i="1"/>
  <c r="P28" i="1"/>
  <c r="Q28" i="1" s="1"/>
  <c r="L28" i="1"/>
  <c r="K28" i="1"/>
  <c r="R27" i="1"/>
  <c r="P27" i="1"/>
  <c r="Q27" i="1" s="1"/>
  <c r="L27" i="1"/>
  <c r="K27" i="1"/>
  <c r="R26" i="1"/>
  <c r="P26" i="1"/>
  <c r="Q26" i="1" s="1"/>
  <c r="L26" i="1"/>
  <c r="K26" i="1"/>
  <c r="R25" i="1"/>
  <c r="P25" i="1"/>
  <c r="Q25" i="1" s="1"/>
  <c r="L25" i="1"/>
  <c r="K25" i="1"/>
  <c r="S22" i="1" l="1"/>
  <c r="S24" i="1"/>
  <c r="S18" i="1"/>
  <c r="S19" i="1"/>
  <c r="S20" i="1"/>
  <c r="S21" i="1"/>
  <c r="S26" i="1"/>
  <c r="S29" i="1"/>
  <c r="S23" i="1"/>
  <c r="S30" i="1"/>
  <c r="S27" i="1"/>
  <c r="S25" i="1"/>
  <c r="S28" i="1"/>
  <c r="S31" i="1"/>
  <c r="R33" i="1"/>
  <c r="P33" i="1"/>
  <c r="Q33" i="1" s="1"/>
  <c r="L33" i="1"/>
  <c r="K33" i="1"/>
  <c r="R34" i="1"/>
  <c r="P34" i="1"/>
  <c r="Q34" i="1" s="1"/>
  <c r="L34" i="1"/>
  <c r="K34" i="1"/>
  <c r="R32" i="1"/>
  <c r="P32" i="1"/>
  <c r="Q32" i="1" s="1"/>
  <c r="L32" i="1"/>
  <c r="K32" i="1"/>
  <c r="R36" i="1"/>
  <c r="P36" i="1"/>
  <c r="Q36" i="1" s="1"/>
  <c r="L36" i="1"/>
  <c r="K36" i="1"/>
  <c r="R35" i="1"/>
  <c r="P35" i="1"/>
  <c r="Q35" i="1" s="1"/>
  <c r="L35" i="1"/>
  <c r="K35" i="1"/>
  <c r="L17" i="1"/>
  <c r="R17" i="1"/>
  <c r="K17" i="1"/>
  <c r="P17" i="1"/>
  <c r="Q17" i="1" s="1"/>
  <c r="Q40" i="1" l="1"/>
  <c r="Q42" i="1" s="1"/>
  <c r="K40" i="1"/>
  <c r="K42" i="1" s="1"/>
  <c r="S33" i="1"/>
  <c r="S32" i="1"/>
  <c r="S35" i="1"/>
  <c r="S34" i="1"/>
  <c r="S36" i="1"/>
  <c r="S17" i="1"/>
  <c r="S40" i="1" l="1"/>
  <c r="S42" i="1" s="1"/>
</calcChain>
</file>

<file path=xl/sharedStrings.xml><?xml version="1.0" encoding="utf-8"?>
<sst xmlns="http://schemas.openxmlformats.org/spreadsheetml/2006/main" count="95" uniqueCount="76">
  <si>
    <t>LOT</t>
  </si>
  <si>
    <t>DENOMINACIÓ ARTICLE LICITADOR</t>
  </si>
  <si>
    <t>REFERÈNCIA ARTICLE LICITADOR</t>
  </si>
  <si>
    <t>TIPUS IVA</t>
  </si>
  <si>
    <t>% RAPPEL OFERTAT</t>
  </si>
  <si>
    <t>BASE IMPOSABLE TOTAL (Descomptat rappel)</t>
  </si>
  <si>
    <t>UNITAT DE MESURA (UM)</t>
  </si>
  <si>
    <t>BASE IMPOSABLE MÀXIMA TOTAL</t>
  </si>
  <si>
    <t>DESCRIPCIÓ DE L'ARTICLE</t>
  </si>
  <si>
    <t>TÍTOL DE L´EXPEDIENT:</t>
  </si>
  <si>
    <t>NÚMERO D´EXPEDIENT:</t>
  </si>
  <si>
    <t>DADES DEL SIGNANT</t>
  </si>
  <si>
    <t>NOM I COGNOMS</t>
  </si>
  <si>
    <t>CODI POSTAL</t>
  </si>
  <si>
    <t>CÀRREC</t>
  </si>
  <si>
    <t>LOCALITAT</t>
  </si>
  <si>
    <t>NO</t>
  </si>
  <si>
    <t>DATA</t>
  </si>
  <si>
    <t xml:space="preserve">ANNEX DE COMPLIMENTACIÓ OBLIGATÒRIA D'OFERTA ECONÒMICA </t>
  </si>
  <si>
    <t>UNITATS DE LA PRESENTACIÓ MÍNIMA</t>
  </si>
  <si>
    <t>UN</t>
  </si>
  <si>
    <t>BASE IMPOSABLE TOTAL REAL(Descomptat rappel)</t>
  </si>
  <si>
    <t>Nº UM NECESSÀRIES PER COBRIR CONSUM ANUAL</t>
  </si>
  <si>
    <t>INSTRUCCIONS COMPLIMENTACIÓ ANNEX D'OFERTA ECONÒMICA</t>
  </si>
  <si>
    <t>Només es poden completar els camps buits i sense ombrejat.</t>
  </si>
  <si>
    <t>IMPORT OFERTAT</t>
  </si>
  <si>
    <t>IMPORT HOMOGENEÏTZAT</t>
  </si>
  <si>
    <t>BASE IMPOSABLE UNITAT MÍNIMA DE VENDA OFERTADA NETA (Descomptat rappel)</t>
  </si>
  <si>
    <r>
      <t xml:space="preserve">DENOMINACIÓ ARTICLE LICITADOR: </t>
    </r>
    <r>
      <rPr>
        <sz val="12"/>
        <rFont val="Arial"/>
        <family val="2"/>
      </rPr>
      <t>Nom comercial de l'article.</t>
    </r>
  </si>
  <si>
    <r>
      <t xml:space="preserve">REFERÈNCIA ARTICLE LICITADOR: </t>
    </r>
    <r>
      <rPr>
        <sz val="12"/>
        <rFont val="Arial"/>
        <family val="2"/>
      </rPr>
      <t>És la seva referència. En el cas de fàrmacs és el Codi Nacional.</t>
    </r>
  </si>
  <si>
    <r>
      <t xml:space="preserve">UNITATS DE LA PRESENTACIÓ MÍNIMA: </t>
    </r>
    <r>
      <rPr>
        <sz val="12"/>
        <rFont val="Arial"/>
        <family val="2"/>
      </rPr>
      <t>Número d'unitats que conté una Unitat Mínima de Venda (només quantitat: 1, 50, 100, 200, etc.).</t>
    </r>
  </si>
  <si>
    <r>
      <t xml:space="preserve">TIPUS IVA: </t>
    </r>
    <r>
      <rPr>
        <sz val="12"/>
        <rFont val="Arial"/>
        <family val="2"/>
      </rPr>
      <t>Percentatge corresponent al tipus d'IVA (no incloure símbol %, és automàtic).</t>
    </r>
  </si>
  <si>
    <t>Presentació obligatòria d'aquest Annex en .pdf amb signatura digital i fitxer excel no protegit i sense modificar el format establert.</t>
  </si>
  <si>
    <t>BASE IMPOSABLE MAXIMA PER UM (PREU UNITARI)</t>
  </si>
  <si>
    <t>LICITADOR I IDENTIFICACIÓ DE L'OFERTA</t>
  </si>
  <si>
    <t>EMPRESA</t>
  </si>
  <si>
    <t>FAX</t>
  </si>
  <si>
    <t>DOMICILI</t>
  </si>
  <si>
    <t>TELÈFON</t>
  </si>
  <si>
    <t>E-Mail</t>
  </si>
  <si>
    <t>CIF/NIF</t>
  </si>
  <si>
    <t>OFERTA BASE
(Si s'escau,
marcar amb X)</t>
  </si>
  <si>
    <t>SÍ</t>
  </si>
  <si>
    <t xml:space="preserve">SIGNATURA I SEGELL
 </t>
  </si>
  <si>
    <t>VARIANT Nº
(Si s'escau)</t>
  </si>
  <si>
    <t>CONSUM APROX ANUAL</t>
  </si>
  <si>
    <t>CODI HSP</t>
  </si>
  <si>
    <t>TOTAL ANUAL</t>
  </si>
  <si>
    <r>
      <t xml:space="preserve">BASE IMPOSABLE UNITAT MÍNIMA DE VENDA: </t>
    </r>
    <r>
      <rPr>
        <sz val="12"/>
        <rFont val="Arial"/>
        <family val="2"/>
      </rPr>
      <t xml:space="preserve">Preu de la unitat mínima de venda </t>
    </r>
    <r>
      <rPr>
        <b/>
        <u/>
        <sz val="12"/>
        <rFont val="Arial"/>
        <family val="2"/>
      </rPr>
      <t>sense impostos</t>
    </r>
    <r>
      <rPr>
        <sz val="12"/>
        <rFont val="Arial"/>
        <family val="2"/>
      </rPr>
      <t xml:space="preserve">. Els preus s'han d'ofertar en format numèric amb </t>
    </r>
    <r>
      <rPr>
        <b/>
        <u/>
        <sz val="12"/>
        <rFont val="Arial"/>
        <family val="2"/>
      </rPr>
      <t>dos decimals</t>
    </r>
    <r>
      <rPr>
        <sz val="12"/>
        <rFont val="Arial"/>
        <family val="2"/>
      </rPr>
      <t>. No s'ha d'indicar el símbol de moneda (€). Els signes de puntuació seran: per milers el punt.</t>
    </r>
  </si>
  <si>
    <r>
      <t xml:space="preserve">BASE IMPOSABLE UNITAT MÍNIMA DE VENDA
</t>
    </r>
    <r>
      <rPr>
        <b/>
        <sz val="10"/>
        <color rgb="FFFF0000"/>
        <rFont val="Arial"/>
        <family val="2"/>
      </rPr>
      <t>(dos decimals)</t>
    </r>
  </si>
  <si>
    <t>BASE IMPOSABLE  PER UM (PREU UNITARI COMANDA)</t>
  </si>
  <si>
    <t xml:space="preserve"> ACM 25/499 </t>
  </si>
  <si>
    <t xml:space="preserve">SUBMINISTRAMENT DE SUTURES MANUALS NO ABSORBIBLES SEGELLADORS I COLES QUIRÚRGIQUES I PASSADORS SUTURES ARTROSCÒPIA PER LA FUNDACIÓ DE GESTIÓ SANITÀRIA DE L’HOSPITAL DE LA SANTA CREU I SANT PAU </t>
  </si>
  <si>
    <t>TOTAL PRESSUPOST BASE LICITACIÓ (2 ANYS)</t>
  </si>
  <si>
    <t>3.Polipropilè</t>
  </si>
  <si>
    <t>2018130</t>
  </si>
  <si>
    <t xml:space="preserve">Sutura no absorbible, polipropilè sintètic monofilar fil: calibre 0, longitud 75cm, tintat-  agulla 1/2 cercle,  cos cilíndric, punta trocar, longitud 37mm </t>
  </si>
  <si>
    <t xml:space="preserve">Sutura no absorbible, polipropilè sintètic monofilar  fil: calibre 2/0, longitud 90cm, tintat- doble agulla 1/2 cercle,  cos cilíndric, punta trocar, longitud 26mm </t>
  </si>
  <si>
    <t xml:space="preserve">Sutura no absorbible, polipropilè sintètic monofilar  fil: calibre 2/0, longitud 90cm, tintat - doble agulla 1/2 cercle  cos cilíndric punta cilíndrica, longitud 37 mm </t>
  </si>
  <si>
    <t xml:space="preserve">Sutura no absorbible, polipropilè sintètic monofilar, fil: calibre 3/0, longitud 90cm, tintat -  doble agulla 1/2 cercle,  cos cilíndric, punta cilíndrica, longitud 26mm </t>
  </si>
  <si>
    <t xml:space="preserve">Sutura no absorbible, polipropilè sintètic monofilar fil: calibre 3/0, longitud 75 cm, tintat - agulla 3/8 cercle,  cos triangular, punta triangular,  longitud  16mm </t>
  </si>
  <si>
    <t xml:space="preserve">Sutura no absorbible, polipropilè sintètic monofilar  fil: calibre 3/0, longitud 90 cm, tintat- doble agulla 1/2 cercle  cos cilíndric, punta trocar , longitud 26 mm </t>
  </si>
  <si>
    <t xml:space="preserve">Sutura no absorbible, polipropilè sintètic monofilar fil: calibre 3/0, longitud 90 cm, tintat - doble agulla 1/2 cercle  cos cilíndric, punta cilíndrica , longitud 17  mm </t>
  </si>
  <si>
    <t xml:space="preserve">Sutura no absorbible, polipropilè sintètic monofilar  fil: calibre 4/0, fil de 90cm , tintat -doble agulla 1/2 cercle  cos cilíndric, punta cilíndrica, longitud 17mm </t>
  </si>
  <si>
    <t xml:space="preserve">Sutura no absorbible, polipropilè sintètic monofilar fil: calibre 4/0, longitud 45 cm, tintat -doble agulla 3/8 cercle  cos cilíndric, punta triangular , longitud 19mm </t>
  </si>
  <si>
    <t xml:space="preserve">Sutura no absorbible, polipropilè sintètic monofilar fil: calibre 4/0, longitud 90 cm, tintat - doble agulla 1/2  cercle  cos cilíndric, punta cilíndrica,  longitud 26 mm </t>
  </si>
  <si>
    <t xml:space="preserve">Sutura no absorbible, polipropilè sintètic monofilar fil: calibre 5/0, longitud 45cm, tintat - agulla 3/8  cercle,  cos triangular,  punta triangular, longitud 16 mm </t>
  </si>
  <si>
    <t xml:space="preserve">Sutura no absorbible, polipropilè sintètic monofilar fil: calibre 5/0, longitud 90 cm, tintat - doble agulla 1/2 cercle  cos cilíndric punta cilíndrica,  longitud 17 mm </t>
  </si>
  <si>
    <t>Sutura no absorbible, polipropilè sintètic monofilar fil: calibre 6/0, longitud 60 cm, tintat - doble agulla 3/8 cercle  cos cilíndric, punta cilíndrica, longitud 9 mm</t>
  </si>
  <si>
    <t xml:space="preserve">Sutura no absorbible, polipropilè sintètic monofilar fil: calibre 6/0, longitud 45cm, tintat - agulla 3/8 cercle  cos triangular,  punta triangular , longitud 11mm </t>
  </si>
  <si>
    <t>Sutura no absorbible, polipropilè sintètic monofilar fil: calibre 6/0, fil de 75cm, tintat - doble agulla 3/8 cercle  cos cilíndric, punta cilíndrica, longitud 13 mm</t>
  </si>
  <si>
    <t>Sutura no absorbible, polipropilè sintètic monofilar fil: calibre 6/0, longitud 75cm, tintat - doble  agulla antireflectant  3/8 cercle, cos cilíndric, punta cilíndrica, longitud 13 mm</t>
  </si>
  <si>
    <t xml:space="preserve">Sutura no absorbible, polipropilè sintètic monofilar fil: calibre 7/0, longitud 60 cm, tintat - agulla 3/8 cercle  cos cilíndric, punta cilíndrica,  longitud 13  mm </t>
  </si>
  <si>
    <t>Sutura no absorbible, polipropilè sintètic monofilar fil: calibre 7/0, longitud 60 cm, tintat - doble agulla 3/8 cercle  cos cilíndric, punta cilíndrica, longitud 9  mm</t>
  </si>
  <si>
    <t xml:space="preserve">Sutura no absorbible, polipropilè sintètic monofilar fil: calibre 8/0,  longitud de 60 cm, tintat - doble agulla 3/8 cercle  cos cilíndric, punta cilíndrica,  longitud 8 mm </t>
  </si>
  <si>
    <r>
      <t xml:space="preserve">Sutura no absorbible, polipropilè sintètic monofilar  fil:  </t>
    </r>
    <r>
      <rPr>
        <b/>
        <sz val="12"/>
        <rFont val="Arial"/>
        <family val="2"/>
      </rPr>
      <t xml:space="preserve">calibre </t>
    </r>
    <r>
      <rPr>
        <b/>
        <strike/>
        <sz val="12"/>
        <rFont val="Arial"/>
        <family val="2"/>
      </rPr>
      <t xml:space="preserve">1/0 </t>
    </r>
    <r>
      <rPr>
        <sz val="12"/>
        <color rgb="FFFF0000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1</t>
    </r>
    <r>
      <rPr>
        <b/>
        <strike/>
        <sz val="12"/>
        <rFont val="Arial"/>
        <family val="2"/>
      </rPr>
      <t xml:space="preserve"> </t>
    </r>
    <r>
      <rPr>
        <sz val="10"/>
        <rFont val="Arial"/>
        <family val="2"/>
      </rPr>
      <t xml:space="preserve">, longitud 100cm, tintat- agulla 1/2 cercle  cos cilíndric, punta cilíndrica, longitud 40 mm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</si>
</sst>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00"/>
  </numFmts>
  <fonts count="5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Times New Roman"/>
      <family val="1"/>
    </font>
    <font>
      <b/>
      <sz val="12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sz val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  <font>
      <b/>
      <strike/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9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5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5" borderId="0" applyNumberFormat="0" applyBorder="0" applyAlignment="0" applyProtection="0"/>
    <xf numFmtId="0" fontId="14" fillId="21" borderId="0" applyNumberFormat="0" applyBorder="0" applyAlignment="0" applyProtection="0"/>
    <xf numFmtId="0" fontId="14" fillId="7" borderId="0" applyNumberFormat="0" applyBorder="0" applyAlignment="0" applyProtection="0"/>
    <xf numFmtId="0" fontId="14" fillId="18" borderId="0" applyNumberFormat="0" applyBorder="0" applyAlignment="0" applyProtection="0"/>
    <xf numFmtId="0" fontId="14" fillId="7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1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1" borderId="0" applyNumberFormat="0" applyBorder="0" applyAlignment="0" applyProtection="0"/>
    <xf numFmtId="0" fontId="14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25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3" fillId="30" borderId="0" applyNumberFormat="0" applyBorder="0" applyAlignment="0" applyProtection="0"/>
    <xf numFmtId="0" fontId="13" fillId="39" borderId="0" applyNumberFormat="0" applyBorder="0" applyAlignment="0" applyProtection="0"/>
    <xf numFmtId="0" fontId="14" fillId="31" borderId="0" applyNumberFormat="0" applyBorder="0" applyAlignment="0" applyProtection="0"/>
    <xf numFmtId="0" fontId="14" fillId="38" borderId="0" applyNumberFormat="0" applyBorder="0" applyAlignment="0" applyProtection="0"/>
    <xf numFmtId="0" fontId="14" fillId="21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6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6" borderId="17" applyNumberFormat="0" applyAlignment="0" applyProtection="0"/>
    <xf numFmtId="0" fontId="17" fillId="15" borderId="17" applyNumberFormat="0" applyAlignment="0" applyProtection="0"/>
    <xf numFmtId="0" fontId="18" fillId="47" borderId="18" applyNumberFormat="0" applyAlignment="0" applyProtection="0"/>
    <xf numFmtId="0" fontId="19" fillId="0" borderId="19" applyNumberFormat="0" applyFill="0" applyAlignment="0" applyProtection="0"/>
    <xf numFmtId="0" fontId="18" fillId="47" borderId="18" applyNumberFormat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21" borderId="0" applyNumberFormat="0" applyBorder="0" applyAlignment="0" applyProtection="0"/>
    <xf numFmtId="0" fontId="14" fillId="42" borderId="0" applyNumberFormat="0" applyBorder="0" applyAlignment="0" applyProtection="0"/>
    <xf numFmtId="0" fontId="14" fillId="47" borderId="0" applyNumberFormat="0" applyBorder="0" applyAlignment="0" applyProtection="0"/>
    <xf numFmtId="0" fontId="14" fillId="20" borderId="0" applyNumberFormat="0" applyBorder="0" applyAlignment="0" applyProtection="0"/>
    <xf numFmtId="0" fontId="14" fillId="48" borderId="0" applyNumberFormat="0" applyBorder="0" applyAlignment="0" applyProtection="0"/>
    <xf numFmtId="0" fontId="14" fillId="25" borderId="0" applyNumberFormat="0" applyBorder="0" applyAlignment="0" applyProtection="0"/>
    <xf numFmtId="44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22" fillId="7" borderId="17" applyNumberFormat="0" applyAlignment="0" applyProtection="0"/>
    <xf numFmtId="0" fontId="19" fillId="0" borderId="19" applyNumberFormat="0" applyFill="0" applyAlignment="0" applyProtection="0"/>
    <xf numFmtId="0" fontId="13" fillId="8" borderId="23" applyNumberFormat="0" applyFont="0" applyAlignment="0" applyProtection="0"/>
    <xf numFmtId="0" fontId="8" fillId="8" borderId="23" applyNumberFormat="0" applyFont="0" applyAlignment="0" applyProtection="0"/>
    <xf numFmtId="0" fontId="27" fillId="6" borderId="24" applyNumberFormat="0" applyAlignment="0" applyProtection="0"/>
    <xf numFmtId="0" fontId="27" fillId="15" borderId="24" applyNumberFormat="0" applyAlignment="0" applyProtection="0"/>
    <xf numFmtId="4" fontId="12" fillId="17" borderId="25" applyNumberFormat="0" applyProtection="0">
      <alignment vertical="center"/>
    </xf>
    <xf numFmtId="4" fontId="28" fillId="5" borderId="26" applyNumberFormat="0" applyProtection="0">
      <alignment vertical="center"/>
    </xf>
    <xf numFmtId="4" fontId="12" fillId="5" borderId="26" applyNumberFormat="0" applyProtection="0">
      <alignment horizontal="left" vertical="center" indent="1"/>
    </xf>
    <xf numFmtId="0" fontId="29" fillId="17" borderId="27" applyNumberFormat="0" applyProtection="0">
      <alignment horizontal="left" vertical="top" indent="1"/>
    </xf>
    <xf numFmtId="4" fontId="12" fillId="21" borderId="26" applyNumberFormat="0" applyProtection="0">
      <alignment horizontal="left" vertical="center" indent="1"/>
    </xf>
    <xf numFmtId="4" fontId="12" fillId="11" borderId="26" applyNumberFormat="0" applyProtection="0">
      <alignment horizontal="right" vertical="center"/>
    </xf>
    <xf numFmtId="4" fontId="12" fillId="52" borderId="26" applyNumberFormat="0" applyProtection="0">
      <alignment horizontal="right" vertical="center"/>
    </xf>
    <xf numFmtId="4" fontId="12" fillId="29" borderId="25" applyNumberFormat="0" applyProtection="0">
      <alignment horizontal="right" vertical="center"/>
    </xf>
    <xf numFmtId="4" fontId="12" fillId="20" borderId="26" applyNumberFormat="0" applyProtection="0">
      <alignment horizontal="right" vertical="center"/>
    </xf>
    <xf numFmtId="4" fontId="12" fillId="24" borderId="26" applyNumberFormat="0" applyProtection="0">
      <alignment horizontal="right" vertical="center"/>
    </xf>
    <xf numFmtId="4" fontId="12" fillId="42" borderId="26" applyNumberFormat="0" applyProtection="0">
      <alignment horizontal="right" vertical="center"/>
    </xf>
    <xf numFmtId="4" fontId="12" fillId="25" borderId="26" applyNumberFormat="0" applyProtection="0">
      <alignment horizontal="right" vertical="center"/>
    </xf>
    <xf numFmtId="4" fontId="12" fillId="53" borderId="26" applyNumberFormat="0" applyProtection="0">
      <alignment horizontal="right" vertical="center"/>
    </xf>
    <xf numFmtId="4" fontId="12" fillId="19" borderId="26" applyNumberFormat="0" applyProtection="0">
      <alignment horizontal="right" vertical="center"/>
    </xf>
    <xf numFmtId="4" fontId="12" fillId="54" borderId="25" applyNumberFormat="0" applyProtection="0">
      <alignment horizontal="left" vertical="center" indent="1"/>
    </xf>
    <xf numFmtId="4" fontId="8" fillId="38" borderId="25" applyNumberFormat="0" applyProtection="0">
      <alignment horizontal="left" vertical="center" indent="1"/>
    </xf>
    <xf numFmtId="4" fontId="8" fillId="38" borderId="25" applyNumberFormat="0" applyProtection="0">
      <alignment horizontal="left" vertical="center" indent="1"/>
    </xf>
    <xf numFmtId="4" fontId="12" fillId="55" borderId="26" applyNumberFormat="0" applyProtection="0">
      <alignment horizontal="right" vertical="center"/>
    </xf>
    <xf numFmtId="4" fontId="12" fillId="9" borderId="25" applyNumberFormat="0" applyProtection="0">
      <alignment horizontal="left" vertical="center" indent="1"/>
    </xf>
    <xf numFmtId="4" fontId="12" fillId="55" borderId="25" applyNumberFormat="0" applyProtection="0">
      <alignment horizontal="left" vertical="center" indent="1"/>
    </xf>
    <xf numFmtId="0" fontId="12" fillId="15" borderId="26" applyNumberFormat="0" applyProtection="0">
      <alignment horizontal="left" vertical="center" indent="1"/>
    </xf>
    <xf numFmtId="0" fontId="12" fillId="38" borderId="27" applyNumberFormat="0" applyProtection="0">
      <alignment horizontal="left" vertical="top" indent="1"/>
    </xf>
    <xf numFmtId="0" fontId="12" fillId="56" borderId="26" applyNumberFormat="0" applyProtection="0">
      <alignment horizontal="left" vertical="center" indent="1"/>
    </xf>
    <xf numFmtId="0" fontId="12" fillId="55" borderId="27" applyNumberFormat="0" applyProtection="0">
      <alignment horizontal="left" vertical="top" indent="1"/>
    </xf>
    <xf numFmtId="0" fontId="12" fillId="18" borderId="26" applyNumberFormat="0" applyProtection="0">
      <alignment horizontal="left" vertical="center" indent="1"/>
    </xf>
    <xf numFmtId="0" fontId="12" fillId="18" borderId="27" applyNumberFormat="0" applyProtection="0">
      <alignment horizontal="left" vertical="top" indent="1"/>
    </xf>
    <xf numFmtId="0" fontId="12" fillId="9" borderId="26" applyNumberFormat="0" applyProtection="0">
      <alignment horizontal="left" vertical="center" indent="1"/>
    </xf>
    <xf numFmtId="0" fontId="12" fillId="9" borderId="27" applyNumberFormat="0" applyProtection="0">
      <alignment horizontal="left" vertical="top" indent="1"/>
    </xf>
    <xf numFmtId="0" fontId="12" fillId="6" borderId="28" applyNumberFormat="0">
      <protection locked="0"/>
    </xf>
    <xf numFmtId="0" fontId="30" fillId="38" borderId="29" applyBorder="0"/>
    <xf numFmtId="4" fontId="31" fillId="8" borderId="27" applyNumberFormat="0" applyProtection="0">
      <alignment vertical="center"/>
    </xf>
    <xf numFmtId="4" fontId="28" fillId="57" borderId="6" applyNumberFormat="0" applyProtection="0">
      <alignment vertical="center"/>
    </xf>
    <xf numFmtId="4" fontId="31" fillId="15" borderId="27" applyNumberFormat="0" applyProtection="0">
      <alignment horizontal="left" vertical="center" indent="1"/>
    </xf>
    <xf numFmtId="0" fontId="31" fillId="8" borderId="27" applyNumberFormat="0" applyProtection="0">
      <alignment horizontal="left" vertical="top" indent="1"/>
    </xf>
    <xf numFmtId="4" fontId="12" fillId="0" borderId="26" applyNumberFormat="0" applyProtection="0">
      <alignment horizontal="right" vertical="center"/>
    </xf>
    <xf numFmtId="4" fontId="28" fillId="4" borderId="26" applyNumberFormat="0" applyProtection="0">
      <alignment horizontal="right" vertical="center"/>
    </xf>
    <xf numFmtId="4" fontId="12" fillId="21" borderId="26" applyNumberFormat="0" applyProtection="0">
      <alignment horizontal="left" vertical="center" indent="1"/>
    </xf>
    <xf numFmtId="0" fontId="31" fillId="55" borderId="27" applyNumberFormat="0" applyProtection="0">
      <alignment horizontal="left" vertical="top" indent="1"/>
    </xf>
    <xf numFmtId="4" fontId="32" fillId="58" borderId="25" applyNumberFormat="0" applyProtection="0">
      <alignment horizontal="left" vertical="center" indent="1"/>
    </xf>
    <xf numFmtId="0" fontId="12" fillId="59" borderId="6"/>
    <xf numFmtId="4" fontId="33" fillId="6" borderId="26" applyNumberFormat="0" applyProtection="0">
      <alignment horizontal="right" vertical="center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42" fillId="0" borderId="32" applyNumberFormat="0" applyFill="0" applyAlignment="0" applyProtection="0"/>
    <xf numFmtId="0" fontId="21" fillId="0" borderId="33" applyNumberFormat="0" applyFill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13" borderId="0" applyNumberFormat="0" applyBorder="0" applyAlignment="0" applyProtection="0"/>
    <xf numFmtId="0" fontId="13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9" fillId="0" borderId="0" applyNumberFormat="0" applyFill="0" applyBorder="0" applyAlignment="0" applyProtection="0"/>
    <xf numFmtId="0" fontId="14" fillId="48" borderId="0" applyNumberFormat="0" applyBorder="0" applyAlignment="0" applyProtection="0"/>
    <xf numFmtId="0" fontId="14" fillId="29" borderId="0" applyNumberFormat="0" applyBorder="0" applyAlignment="0" applyProtection="0"/>
    <xf numFmtId="0" fontId="14" fillId="25" borderId="0" applyNumberFormat="0" applyBorder="0" applyAlignment="0" applyProtection="0"/>
    <xf numFmtId="0" fontId="14" fillId="23" borderId="0" applyNumberFormat="0" applyBorder="0" applyAlignment="0" applyProtection="0"/>
    <xf numFmtId="0" fontId="14" fillId="21" borderId="0" applyNumberFormat="0" applyBorder="0" applyAlignment="0" applyProtection="0"/>
    <xf numFmtId="0" fontId="14" fillId="42" borderId="0" applyNumberFormat="0" applyBorder="0" applyAlignment="0" applyProtection="0"/>
    <xf numFmtId="44" fontId="8" fillId="0" borderId="0" applyFont="0" applyFill="0" applyBorder="0" applyAlignment="0" applyProtection="0"/>
    <xf numFmtId="0" fontId="8" fillId="8" borderId="23" applyNumberFormat="0" applyFont="0" applyAlignment="0" applyProtection="0"/>
    <xf numFmtId="0" fontId="8" fillId="8" borderId="23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30" applyNumberFormat="0" applyFill="0" applyAlignment="0" applyProtection="0"/>
    <xf numFmtId="0" fontId="38" fillId="0" borderId="21" applyNumberFormat="0" applyFill="0" applyAlignment="0" applyProtection="0"/>
    <xf numFmtId="0" fontId="39" fillId="0" borderId="31" applyNumberFormat="0" applyFill="0" applyAlignment="0" applyProtection="0"/>
    <xf numFmtId="0" fontId="12" fillId="38" borderId="27" applyNumberFormat="0" applyProtection="0">
      <alignment horizontal="left" vertical="top" indent="1"/>
    </xf>
    <xf numFmtId="0" fontId="12" fillId="55" borderId="27" applyNumberFormat="0" applyProtection="0">
      <alignment horizontal="left" vertical="top" indent="1"/>
    </xf>
    <xf numFmtId="0" fontId="12" fillId="18" borderId="27" applyNumberFormat="0" applyProtection="0">
      <alignment horizontal="left" vertical="top" indent="1"/>
    </xf>
    <xf numFmtId="0" fontId="12" fillId="9" borderId="27" applyNumberFormat="0" applyProtection="0">
      <alignment horizontal="left" vertical="top" indent="1"/>
    </xf>
    <xf numFmtId="0" fontId="12" fillId="6" borderId="28" applyNumberFormat="0">
      <protection locked="0"/>
    </xf>
    <xf numFmtId="0" fontId="8" fillId="8" borderId="23" applyNumberFormat="0" applyFont="0" applyAlignment="0" applyProtection="0"/>
    <xf numFmtId="0" fontId="1" fillId="0" borderId="0"/>
    <xf numFmtId="0" fontId="1" fillId="8" borderId="23" applyNumberFormat="0" applyFont="0" applyAlignment="0" applyProtection="0"/>
    <xf numFmtId="0" fontId="1" fillId="8" borderId="23" applyNumberFormat="0" applyFont="0" applyAlignment="0" applyProtection="0"/>
    <xf numFmtId="0" fontId="43" fillId="38" borderId="27" applyNumberFormat="0" applyProtection="0">
      <alignment horizontal="left" vertical="top" indent="1"/>
    </xf>
    <xf numFmtId="0" fontId="43" fillId="55" borderId="27" applyNumberFormat="0" applyProtection="0">
      <alignment horizontal="left" vertical="top" indent="1"/>
    </xf>
    <xf numFmtId="0" fontId="43" fillId="18" borderId="27" applyNumberFormat="0" applyProtection="0">
      <alignment horizontal="left" vertical="top" indent="1"/>
    </xf>
    <xf numFmtId="0" fontId="43" fillId="9" borderId="27" applyNumberFormat="0" applyProtection="0">
      <alignment horizontal="left" vertical="top" indent="1"/>
    </xf>
    <xf numFmtId="0" fontId="43" fillId="6" borderId="28" applyNumberFormat="0">
      <protection locked="0"/>
    </xf>
    <xf numFmtId="0" fontId="8" fillId="0" borderId="0"/>
    <xf numFmtId="0" fontId="8" fillId="0" borderId="0"/>
    <xf numFmtId="0" fontId="1" fillId="0" borderId="0"/>
  </cellStyleXfs>
  <cellXfs count="167">
    <xf numFmtId="0" fontId="0" fillId="0" borderId="0" xfId="0"/>
    <xf numFmtId="0" fontId="1" fillId="0" borderId="0" xfId="2"/>
    <xf numFmtId="0" fontId="5" fillId="0" borderId="0" xfId="2" applyFont="1" applyBorder="1" applyAlignment="1" applyProtection="1">
      <alignment vertical="center" wrapText="1"/>
    </xf>
    <xf numFmtId="0" fontId="3" fillId="0" borderId="0" xfId="2" applyFont="1" applyAlignment="1">
      <alignment horizontal="center" vertical="center" wrapText="1"/>
    </xf>
    <xf numFmtId="0" fontId="6" fillId="0" borderId="0" xfId="2" applyFont="1" applyAlignment="1" applyProtection="1">
      <alignment horizontal="center" vertical="center" wrapText="1"/>
    </xf>
    <xf numFmtId="0" fontId="7" fillId="0" borderId="0" xfId="2" applyFont="1"/>
    <xf numFmtId="4" fontId="7" fillId="0" borderId="16" xfId="2" applyNumberFormat="1" applyFont="1" applyFill="1" applyBorder="1"/>
    <xf numFmtId="0" fontId="1" fillId="0" borderId="0" xfId="2" applyFill="1"/>
    <xf numFmtId="0" fontId="9" fillId="0" borderId="0" xfId="2" applyFont="1" applyProtection="1"/>
    <xf numFmtId="0" fontId="10" fillId="0" borderId="0" xfId="2" applyFont="1" applyProtection="1"/>
    <xf numFmtId="0" fontId="1" fillId="0" borderId="0" xfId="2" applyProtection="1"/>
    <xf numFmtId="49" fontId="10" fillId="0" borderId="0" xfId="2" applyNumberFormat="1" applyFont="1" applyProtection="1"/>
    <xf numFmtId="49" fontId="4" fillId="0" borderId="0" xfId="2" applyNumberFormat="1" applyFont="1" applyProtection="1"/>
    <xf numFmtId="164" fontId="10" fillId="0" borderId="0" xfId="2" applyNumberFormat="1" applyFont="1" applyAlignment="1" applyProtection="1">
      <alignment horizontal="left" wrapText="1" readingOrder="1"/>
    </xf>
    <xf numFmtId="49" fontId="10" fillId="0" borderId="0" xfId="2" applyNumberFormat="1" applyFont="1" applyAlignment="1" applyProtection="1">
      <alignment wrapText="1"/>
    </xf>
    <xf numFmtId="0" fontId="11" fillId="0" borderId="0" xfId="0" applyFont="1"/>
    <xf numFmtId="0" fontId="8" fillId="0" borderId="0" xfId="2" applyFont="1"/>
    <xf numFmtId="164" fontId="10" fillId="0" borderId="0" xfId="2" applyNumberFormat="1" applyFont="1" applyAlignment="1" applyProtection="1">
      <alignment horizontal="left" wrapText="1" readingOrder="1"/>
    </xf>
    <xf numFmtId="0" fontId="45" fillId="0" borderId="0" xfId="0" applyFont="1" applyFill="1" applyBorder="1" applyAlignment="1">
      <alignment horizontal="center"/>
    </xf>
    <xf numFmtId="0" fontId="46" fillId="0" borderId="0" xfId="2" applyFont="1" applyFill="1" applyBorder="1" applyAlignment="1" applyProtection="1">
      <alignment horizontal="left"/>
    </xf>
    <xf numFmtId="0" fontId="1" fillId="0" borderId="0" xfId="2" applyFill="1" applyBorder="1"/>
    <xf numFmtId="49" fontId="44" fillId="0" borderId="0" xfId="2" applyNumberFormat="1" applyFont="1" applyFill="1" applyBorder="1" applyAlignment="1">
      <alignment horizontal="center"/>
    </xf>
    <xf numFmtId="3" fontId="1" fillId="0" borderId="0" xfId="2" applyNumberFormat="1" applyFill="1" applyBorder="1"/>
    <xf numFmtId="4" fontId="1" fillId="0" borderId="0" xfId="2" applyNumberFormat="1"/>
    <xf numFmtId="4" fontId="7" fillId="0" borderId="0" xfId="2" applyNumberFormat="1" applyFont="1" applyFill="1" applyBorder="1"/>
    <xf numFmtId="0" fontId="7" fillId="0" borderId="3" xfId="2" applyFont="1" applyFill="1" applyBorder="1" applyAlignment="1">
      <alignment vertical="center" wrapText="1"/>
    </xf>
    <xf numFmtId="0" fontId="7" fillId="0" borderId="3" xfId="2" applyFont="1" applyFill="1" applyBorder="1" applyAlignment="1">
      <alignment horizontal="center" vertical="center" textRotation="180" wrapText="1"/>
    </xf>
    <xf numFmtId="0" fontId="48" fillId="0" borderId="0" xfId="0" applyFont="1" applyAlignment="1"/>
    <xf numFmtId="0" fontId="47" fillId="0" borderId="0" xfId="0" applyFont="1" applyBorder="1" applyAlignment="1" applyProtection="1">
      <alignment horizontal="center" vertical="center" wrapText="1"/>
    </xf>
    <xf numFmtId="0" fontId="47" fillId="60" borderId="15" xfId="0" applyFont="1" applyFill="1" applyBorder="1" applyAlignment="1" applyProtection="1">
      <alignment horizontal="left" vertical="center" wrapText="1" indent="1"/>
    </xf>
    <xf numFmtId="0" fontId="49" fillId="0" borderId="0" xfId="0" applyFont="1" applyAlignment="1">
      <alignment wrapText="1"/>
    </xf>
    <xf numFmtId="0" fontId="47" fillId="60" borderId="6" xfId="0" applyFont="1" applyFill="1" applyBorder="1" applyAlignment="1" applyProtection="1">
      <alignment horizontal="left" vertical="center" wrapText="1" indent="1"/>
    </xf>
    <xf numFmtId="0" fontId="47" fillId="60" borderId="39" xfId="0" applyFont="1" applyFill="1" applyBorder="1" applyAlignment="1" applyProtection="1">
      <alignment horizontal="left" vertical="center" wrapText="1" indent="1"/>
    </xf>
    <xf numFmtId="164" fontId="47" fillId="0" borderId="6" xfId="0" applyNumberFormat="1" applyFont="1" applyBorder="1" applyAlignment="1" applyProtection="1">
      <alignment horizontal="left" vertical="center" wrapText="1" indent="1"/>
      <protection locked="0"/>
    </xf>
    <xf numFmtId="0" fontId="49" fillId="60" borderId="6" xfId="0" applyFont="1" applyFill="1" applyBorder="1" applyAlignment="1" applyProtection="1">
      <alignment horizontal="left" vertical="center" wrapText="1" indent="1"/>
    </xf>
    <xf numFmtId="0" fontId="47" fillId="60" borderId="6" xfId="0" applyFont="1" applyFill="1" applyBorder="1" applyAlignment="1" applyProtection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7" fillId="60" borderId="3" xfId="2" applyFont="1" applyFill="1" applyBorder="1" applyAlignment="1">
      <alignment vertical="center" wrapText="1"/>
    </xf>
    <xf numFmtId="0" fontId="47" fillId="0" borderId="0" xfId="0" applyFont="1" applyFill="1" applyBorder="1" applyAlignment="1" applyProtection="1">
      <alignment horizontal="left" vertical="center" wrapText="1" indent="1"/>
    </xf>
    <xf numFmtId="14" fontId="4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49" fillId="0" borderId="0" xfId="0" applyFont="1" applyFill="1" applyBorder="1" applyAlignment="1" applyProtection="1">
      <alignment horizontal="left" vertical="center" wrapText="1" indent="1"/>
    </xf>
    <xf numFmtId="0" fontId="47" fillId="0" borderId="0" xfId="0" applyFont="1" applyFill="1" applyBorder="1" applyAlignment="1" applyProtection="1">
      <alignment horizontal="left" vertical="center" wrapText="1" indent="1"/>
      <protection locked="0"/>
    </xf>
    <xf numFmtId="0" fontId="7" fillId="60" borderId="2" xfId="2" applyFont="1" applyFill="1" applyBorder="1" applyAlignment="1" applyProtection="1">
      <alignment horizontal="center" vertical="center" wrapText="1"/>
    </xf>
    <xf numFmtId="0" fontId="7" fillId="0" borderId="0" xfId="2" applyFont="1" applyBorder="1" applyAlignment="1">
      <alignment vertical="center" wrapText="1"/>
    </xf>
    <xf numFmtId="0" fontId="47" fillId="0" borderId="1" xfId="0" applyFont="1" applyFill="1" applyBorder="1" applyAlignment="1" applyProtection="1">
      <alignment vertical="center" wrapText="1"/>
    </xf>
    <xf numFmtId="0" fontId="47" fillId="60" borderId="5" xfId="0" applyFont="1" applyFill="1" applyBorder="1" applyAlignment="1" applyProtection="1">
      <alignment horizontal="left" vertical="center" wrapText="1" indent="1"/>
    </xf>
    <xf numFmtId="0" fontId="47" fillId="0" borderId="6" xfId="0" applyFont="1" applyBorder="1" applyAlignment="1" applyProtection="1">
      <alignment horizontal="center" vertical="center" wrapText="1"/>
      <protection locked="0"/>
    </xf>
    <xf numFmtId="0" fontId="7" fillId="60" borderId="3" xfId="2" applyFont="1" applyFill="1" applyBorder="1" applyAlignment="1" applyProtection="1">
      <alignment vertical="center"/>
    </xf>
    <xf numFmtId="0" fontId="47" fillId="60" borderId="51" xfId="0" applyFont="1" applyFill="1" applyBorder="1" applyAlignment="1" applyProtection="1">
      <alignment horizontal="left" vertical="center" wrapText="1" indent="1"/>
    </xf>
    <xf numFmtId="0" fontId="47" fillId="60" borderId="10" xfId="0" applyFont="1" applyFill="1" applyBorder="1" applyAlignment="1" applyProtection="1">
      <alignment horizontal="left" vertical="center" wrapText="1" indent="1"/>
    </xf>
    <xf numFmtId="0" fontId="49" fillId="60" borderId="11" xfId="0" applyFont="1" applyFill="1" applyBorder="1" applyAlignment="1" applyProtection="1">
      <alignment horizontal="left" vertical="center" wrapText="1" indent="1"/>
    </xf>
    <xf numFmtId="0" fontId="4" fillId="0" borderId="0" xfId="2" applyFont="1" applyBorder="1" applyAlignment="1" applyProtection="1">
      <alignment vertical="center" wrapText="1"/>
    </xf>
    <xf numFmtId="49" fontId="4" fillId="0" borderId="0" xfId="2" applyNumberFormat="1" applyFont="1" applyFill="1" applyBorder="1" applyAlignment="1" applyProtection="1">
      <alignment vertical="center" shrinkToFit="1"/>
      <protection locked="0"/>
    </xf>
    <xf numFmtId="0" fontId="2" fillId="0" borderId="0" xfId="2" applyFont="1" applyBorder="1" applyAlignment="1" applyProtection="1">
      <alignment vertical="center" wrapText="1"/>
      <protection locked="0"/>
    </xf>
    <xf numFmtId="49" fontId="10" fillId="0" borderId="0" xfId="2" applyNumberFormat="1" applyFont="1" applyAlignment="1" applyProtection="1">
      <alignment horizontal="center"/>
    </xf>
    <xf numFmtId="0" fontId="1" fillId="60" borderId="6" xfId="2" applyFont="1" applyFill="1" applyBorder="1" applyAlignment="1" applyProtection="1">
      <alignment horizontal="center" vertical="center" wrapText="1"/>
    </xf>
    <xf numFmtId="0" fontId="8" fillId="0" borderId="6" xfId="2" applyFont="1" applyBorder="1"/>
    <xf numFmtId="0" fontId="8" fillId="0" borderId="6" xfId="2" applyFont="1" applyBorder="1" applyAlignment="1">
      <alignment horizontal="center" vertical="center"/>
    </xf>
    <xf numFmtId="3" fontId="1" fillId="60" borderId="6" xfId="2" applyNumberFormat="1" applyFont="1" applyFill="1" applyBorder="1" applyAlignment="1" applyProtection="1">
      <alignment vertical="center"/>
    </xf>
    <xf numFmtId="0" fontId="8" fillId="60" borderId="6" xfId="2" applyFont="1" applyFill="1" applyBorder="1" applyAlignment="1" applyProtection="1">
      <alignment horizontal="center" vertical="center"/>
    </xf>
    <xf numFmtId="4" fontId="8" fillId="60" borderId="6" xfId="2" applyNumberFormat="1" applyFont="1" applyFill="1" applyBorder="1" applyAlignment="1" applyProtection="1">
      <alignment vertical="center"/>
    </xf>
    <xf numFmtId="4" fontId="8" fillId="63" borderId="6" xfId="2" applyNumberFormat="1" applyFont="1" applyFill="1" applyBorder="1" applyAlignment="1">
      <alignment vertical="center"/>
    </xf>
    <xf numFmtId="4" fontId="8" fillId="64" borderId="6" xfId="2" applyNumberFormat="1" applyFont="1" applyFill="1" applyBorder="1" applyAlignment="1" applyProtection="1">
      <alignment horizontal="center" vertical="center"/>
      <protection locked="0"/>
    </xf>
    <xf numFmtId="4" fontId="8" fillId="0" borderId="6" xfId="2" applyNumberFormat="1" applyFont="1" applyFill="1" applyBorder="1" applyAlignment="1" applyProtection="1">
      <alignment vertical="center"/>
    </xf>
    <xf numFmtId="9" fontId="8" fillId="0" borderId="6" xfId="2" applyNumberFormat="1" applyFont="1" applyFill="1" applyBorder="1" applyAlignment="1" applyProtection="1">
      <alignment horizontal="center" vertical="center"/>
      <protection locked="0"/>
    </xf>
    <xf numFmtId="0" fontId="1" fillId="60" borderId="15" xfId="2" applyFont="1" applyFill="1" applyBorder="1" applyAlignment="1" applyProtection="1">
      <alignment horizontal="center" vertical="center" wrapText="1"/>
    </xf>
    <xf numFmtId="0" fontId="8" fillId="0" borderId="15" xfId="2" applyFont="1" applyBorder="1"/>
    <xf numFmtId="0" fontId="8" fillId="0" borderId="15" xfId="2" applyFont="1" applyBorder="1" applyAlignment="1">
      <alignment horizontal="center" vertical="center"/>
    </xf>
    <xf numFmtId="3" fontId="1" fillId="60" borderId="15" xfId="2" applyNumberFormat="1" applyFont="1" applyFill="1" applyBorder="1" applyAlignment="1" applyProtection="1">
      <alignment vertical="center"/>
    </xf>
    <xf numFmtId="0" fontId="8" fillId="60" borderId="15" xfId="2" applyFont="1" applyFill="1" applyBorder="1" applyAlignment="1" applyProtection="1">
      <alignment horizontal="center" vertical="center"/>
    </xf>
    <xf numFmtId="4" fontId="8" fillId="60" borderId="15" xfId="2" applyNumberFormat="1" applyFont="1" applyFill="1" applyBorder="1" applyAlignment="1" applyProtection="1">
      <alignment vertical="center"/>
    </xf>
    <xf numFmtId="4" fontId="8" fillId="63" borderId="15" xfId="2" applyNumberFormat="1" applyFont="1" applyFill="1" applyBorder="1" applyAlignment="1">
      <alignment vertical="center"/>
    </xf>
    <xf numFmtId="4" fontId="8" fillId="64" borderId="15" xfId="2" applyNumberFormat="1" applyFont="1" applyFill="1" applyBorder="1" applyAlignment="1" applyProtection="1">
      <alignment horizontal="center" vertical="center"/>
      <protection locked="0"/>
    </xf>
    <xf numFmtId="4" fontId="8" fillId="0" borderId="15" xfId="2" applyNumberFormat="1" applyFont="1" applyFill="1" applyBorder="1" applyAlignment="1" applyProtection="1">
      <alignment vertical="center"/>
    </xf>
    <xf numFmtId="9" fontId="8" fillId="0" borderId="15" xfId="2" applyNumberFormat="1" applyFont="1" applyFill="1" applyBorder="1" applyAlignment="1" applyProtection="1">
      <alignment horizontal="center" vertical="center"/>
      <protection locked="0"/>
    </xf>
    <xf numFmtId="4" fontId="8" fillId="2" borderId="56" xfId="2" applyNumberFormat="1" applyFont="1" applyFill="1" applyBorder="1" applyAlignment="1">
      <alignment horizontal="right" vertical="center"/>
    </xf>
    <xf numFmtId="0" fontId="1" fillId="60" borderId="11" xfId="2" applyFont="1" applyFill="1" applyBorder="1" applyAlignment="1" applyProtection="1">
      <alignment horizontal="center" vertical="center" wrapText="1"/>
    </xf>
    <xf numFmtId="0" fontId="8" fillId="0" borderId="11" xfId="2" applyFont="1" applyBorder="1"/>
    <xf numFmtId="0" fontId="8" fillId="0" borderId="11" xfId="2" applyFont="1" applyBorder="1" applyAlignment="1">
      <alignment horizontal="center" vertical="center"/>
    </xf>
    <xf numFmtId="3" fontId="1" fillId="60" borderId="11" xfId="2" applyNumberFormat="1" applyFont="1" applyFill="1" applyBorder="1" applyAlignment="1" applyProtection="1">
      <alignment vertical="center"/>
    </xf>
    <xf numFmtId="0" fontId="8" fillId="60" borderId="11" xfId="2" applyFont="1" applyFill="1" applyBorder="1" applyAlignment="1" applyProtection="1">
      <alignment horizontal="center" vertical="center"/>
    </xf>
    <xf numFmtId="4" fontId="8" fillId="60" borderId="11" xfId="2" applyNumberFormat="1" applyFont="1" applyFill="1" applyBorder="1" applyAlignment="1" applyProtection="1">
      <alignment vertical="center"/>
    </xf>
    <xf numFmtId="4" fontId="8" fillId="63" borderId="11" xfId="2" applyNumberFormat="1" applyFont="1" applyFill="1" applyBorder="1" applyAlignment="1">
      <alignment vertical="center"/>
    </xf>
    <xf numFmtId="4" fontId="8" fillId="64" borderId="11" xfId="2" applyNumberFormat="1" applyFont="1" applyFill="1" applyBorder="1" applyAlignment="1" applyProtection="1">
      <alignment horizontal="center" vertical="center"/>
      <protection locked="0"/>
    </xf>
    <xf numFmtId="4" fontId="8" fillId="0" borderId="11" xfId="2" applyNumberFormat="1" applyFont="1" applyFill="1" applyBorder="1" applyAlignment="1" applyProtection="1">
      <alignment vertical="center"/>
    </xf>
    <xf numFmtId="9" fontId="8" fillId="0" borderId="11" xfId="2" applyNumberFormat="1" applyFont="1" applyFill="1" applyBorder="1" applyAlignment="1" applyProtection="1">
      <alignment horizontal="center" vertical="center"/>
      <protection locked="0"/>
    </xf>
    <xf numFmtId="4" fontId="8" fillId="2" borderId="55" xfId="2" applyNumberFormat="1" applyFont="1" applyFill="1" applyBorder="1" applyAlignment="1">
      <alignment horizontal="right" vertical="center"/>
    </xf>
    <xf numFmtId="4" fontId="8" fillId="2" borderId="54" xfId="2" applyNumberFormat="1" applyFont="1" applyFill="1" applyBorder="1" applyAlignment="1">
      <alignment horizontal="right" vertical="center"/>
    </xf>
    <xf numFmtId="0" fontId="7" fillId="63" borderId="3" xfId="2" applyFont="1" applyFill="1" applyBorder="1" applyAlignment="1">
      <alignment vertical="center" wrapText="1"/>
    </xf>
    <xf numFmtId="0" fontId="7" fillId="64" borderId="3" xfId="2" applyFont="1" applyFill="1" applyBorder="1" applyAlignment="1">
      <alignment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58" xfId="2" applyFont="1" applyFill="1" applyBorder="1" applyAlignment="1">
      <alignment vertical="center" wrapText="1"/>
    </xf>
    <xf numFmtId="0" fontId="7" fillId="3" borderId="2" xfId="2" applyFont="1" applyFill="1" applyBorder="1" applyAlignment="1">
      <alignment vertical="center" wrapText="1"/>
    </xf>
    <xf numFmtId="0" fontId="7" fillId="2" borderId="4" xfId="2" applyFont="1" applyFill="1" applyBorder="1" applyAlignment="1">
      <alignment vertical="center" wrapText="1"/>
    </xf>
    <xf numFmtId="9" fontId="8" fillId="0" borderId="34" xfId="2" applyNumberFormat="1" applyFont="1" applyBorder="1" applyAlignment="1" applyProtection="1">
      <alignment horizontal="center" vertical="center"/>
      <protection locked="0"/>
    </xf>
    <xf numFmtId="9" fontId="8" fillId="0" borderId="7" xfId="2" applyNumberFormat="1" applyFont="1" applyBorder="1" applyAlignment="1" applyProtection="1">
      <alignment horizontal="center" vertical="center"/>
      <protection locked="0"/>
    </xf>
    <xf numFmtId="9" fontId="8" fillId="0" borderId="12" xfId="2" applyNumberFormat="1" applyFont="1" applyBorder="1" applyAlignment="1" applyProtection="1">
      <alignment horizontal="center" vertical="center"/>
      <protection locked="0"/>
    </xf>
    <xf numFmtId="4" fontId="8" fillId="3" borderId="51" xfId="2" applyNumberFormat="1" applyFont="1" applyFill="1" applyBorder="1" applyAlignment="1">
      <alignment vertical="center"/>
    </xf>
    <xf numFmtId="4" fontId="8" fillId="3" borderId="5" xfId="2" applyNumberFormat="1" applyFont="1" applyFill="1" applyBorder="1" applyAlignment="1">
      <alignment vertical="center"/>
    </xf>
    <xf numFmtId="4" fontId="8" fillId="3" borderId="10" xfId="2" applyNumberFormat="1" applyFont="1" applyFill="1" applyBorder="1" applyAlignment="1">
      <alignment vertical="center"/>
    </xf>
    <xf numFmtId="0" fontId="7" fillId="2" borderId="59" xfId="2" applyFont="1" applyFill="1" applyBorder="1" applyAlignment="1">
      <alignment vertical="center" wrapText="1"/>
    </xf>
    <xf numFmtId="4" fontId="8" fillId="2" borderId="36" xfId="2" applyNumberFormat="1" applyFont="1" applyFill="1" applyBorder="1" applyAlignment="1">
      <alignment horizontal="right" vertical="center"/>
    </xf>
    <xf numFmtId="4" fontId="8" fillId="2" borderId="38" xfId="2" applyNumberFormat="1" applyFont="1" applyFill="1" applyBorder="1" applyAlignment="1">
      <alignment horizontal="right" vertical="center"/>
    </xf>
    <xf numFmtId="4" fontId="8" fillId="2" borderId="14" xfId="2" applyNumberFormat="1" applyFont="1" applyFill="1" applyBorder="1" applyAlignment="1">
      <alignment horizontal="right" vertical="center"/>
    </xf>
    <xf numFmtId="0" fontId="7" fillId="3" borderId="4" xfId="2" applyFont="1" applyFill="1" applyBorder="1" applyAlignment="1">
      <alignment vertical="center" wrapText="1"/>
    </xf>
    <xf numFmtId="4" fontId="8" fillId="3" borderId="56" xfId="2" applyNumberFormat="1" applyFont="1" applyFill="1" applyBorder="1" applyAlignment="1">
      <alignment vertical="center"/>
    </xf>
    <xf numFmtId="4" fontId="8" fillId="3" borderId="54" xfId="2" applyNumberFormat="1" applyFont="1" applyFill="1" applyBorder="1" applyAlignment="1">
      <alignment vertical="center"/>
    </xf>
    <xf numFmtId="4" fontId="8" fillId="3" borderId="55" xfId="2" applyNumberFormat="1" applyFont="1" applyFill="1" applyBorder="1" applyAlignment="1">
      <alignment vertical="center"/>
    </xf>
    <xf numFmtId="0" fontId="7" fillId="60" borderId="3" xfId="2" applyFont="1" applyFill="1" applyBorder="1" applyAlignment="1" applyProtection="1">
      <alignment horizontal="left" vertical="center"/>
    </xf>
    <xf numFmtId="0" fontId="1" fillId="60" borderId="34" xfId="2" applyFont="1" applyFill="1" applyBorder="1" applyAlignment="1" applyProtection="1">
      <alignment horizontal="left" vertical="center" wrapText="1"/>
    </xf>
    <xf numFmtId="0" fontId="1" fillId="60" borderId="36" xfId="2" applyFont="1" applyFill="1" applyBorder="1" applyAlignment="1" applyProtection="1">
      <alignment horizontal="left" vertical="center" wrapText="1"/>
    </xf>
    <xf numFmtId="0" fontId="47" fillId="61" borderId="48" xfId="0" applyFont="1" applyFill="1" applyBorder="1" applyAlignment="1" applyProtection="1">
      <alignment horizontal="center" vertical="center" wrapText="1"/>
      <protection locked="0"/>
    </xf>
    <xf numFmtId="0" fontId="47" fillId="61" borderId="50" xfId="0" applyFont="1" applyFill="1" applyBorder="1" applyAlignment="1" applyProtection="1">
      <alignment horizontal="center" vertical="center" wrapText="1"/>
      <protection locked="0"/>
    </xf>
    <xf numFmtId="0" fontId="47" fillId="62" borderId="49" xfId="0" applyFont="1" applyFill="1" applyBorder="1" applyAlignment="1" applyProtection="1">
      <alignment horizontal="center" vertical="center" wrapText="1"/>
      <protection locked="0"/>
    </xf>
    <xf numFmtId="0" fontId="47" fillId="62" borderId="50" xfId="0" applyFont="1" applyFill="1" applyBorder="1" applyAlignment="1" applyProtection="1">
      <alignment horizontal="center" vertical="center" wrapText="1"/>
      <protection locked="0"/>
    </xf>
    <xf numFmtId="0" fontId="1" fillId="60" borderId="41" xfId="2" applyFont="1" applyFill="1" applyBorder="1" applyAlignment="1" applyProtection="1">
      <alignment horizontal="center" vertical="center" wrapText="1"/>
    </xf>
    <xf numFmtId="0" fontId="1" fillId="60" borderId="57" xfId="2" applyFont="1" applyFill="1" applyBorder="1" applyAlignment="1" applyProtection="1">
      <alignment horizontal="center" vertical="center" wrapText="1"/>
    </xf>
    <xf numFmtId="0" fontId="1" fillId="60" borderId="42" xfId="2" applyFont="1" applyFill="1" applyBorder="1" applyAlignment="1" applyProtection="1">
      <alignment horizontal="center" vertical="center" wrapText="1"/>
    </xf>
    <xf numFmtId="0" fontId="1" fillId="60" borderId="7" xfId="2" applyFont="1" applyFill="1" applyBorder="1" applyAlignment="1" applyProtection="1">
      <alignment horizontal="left" vertical="center" wrapText="1"/>
    </xf>
    <xf numFmtId="0" fontId="1" fillId="60" borderId="38" xfId="2" applyFont="1" applyFill="1" applyBorder="1" applyAlignment="1" applyProtection="1">
      <alignment horizontal="left" vertical="center" wrapText="1"/>
    </xf>
    <xf numFmtId="0" fontId="47" fillId="0" borderId="6" xfId="0" applyFont="1" applyFill="1" applyBorder="1" applyAlignment="1" applyProtection="1">
      <alignment horizontal="center" vertical="center" wrapText="1"/>
      <protection locked="0"/>
    </xf>
    <xf numFmtId="0" fontId="47" fillId="0" borderId="54" xfId="0" applyFont="1" applyFill="1" applyBorder="1" applyAlignment="1" applyProtection="1">
      <alignment horizontal="center" vertical="center" wrapText="1"/>
      <protection locked="0"/>
    </xf>
    <xf numFmtId="0" fontId="47" fillId="0" borderId="11" xfId="0" applyFont="1" applyFill="1" applyBorder="1" applyAlignment="1" applyProtection="1">
      <alignment horizontal="center" vertical="center" wrapText="1"/>
      <protection locked="0"/>
    </xf>
    <xf numFmtId="0" fontId="47" fillId="0" borderId="55" xfId="0" applyFont="1" applyFill="1" applyBorder="1" applyAlignment="1" applyProtection="1">
      <alignment horizontal="center" vertical="center" wrapText="1"/>
      <protection locked="0"/>
    </xf>
    <xf numFmtId="0" fontId="47" fillId="0" borderId="7" xfId="0" applyFont="1" applyBorder="1" applyAlignment="1" applyProtection="1">
      <alignment horizontal="left" vertical="center" wrapText="1" indent="1"/>
      <protection locked="0"/>
    </xf>
    <xf numFmtId="0" fontId="47" fillId="0" borderId="8" xfId="0" applyFont="1" applyBorder="1" applyAlignment="1" applyProtection="1">
      <alignment horizontal="left" vertical="center" wrapText="1" indent="1"/>
      <protection locked="0"/>
    </xf>
    <xf numFmtId="0" fontId="47" fillId="0" borderId="38" xfId="0" applyFont="1" applyBorder="1" applyAlignment="1" applyProtection="1">
      <alignment horizontal="left" vertical="center" wrapText="1" indent="1"/>
      <protection locked="0"/>
    </xf>
    <xf numFmtId="0" fontId="47" fillId="60" borderId="5" xfId="0" applyFont="1" applyFill="1" applyBorder="1" applyAlignment="1" applyProtection="1">
      <alignment horizontal="left" vertical="center" wrapText="1" indent="1"/>
    </xf>
    <xf numFmtId="0" fontId="47" fillId="60" borderId="10" xfId="0" applyFont="1" applyFill="1" applyBorder="1" applyAlignment="1" applyProtection="1">
      <alignment horizontal="left" vertical="center" wrapText="1" indent="1"/>
    </xf>
    <xf numFmtId="14" fontId="47" fillId="0" borderId="12" xfId="0" applyNumberFormat="1" applyFont="1" applyBorder="1" applyAlignment="1" applyProtection="1">
      <alignment horizontal="left" vertical="center" wrapText="1" indent="1"/>
      <protection locked="0"/>
    </xf>
    <xf numFmtId="14" fontId="47" fillId="0" borderId="13" xfId="0" applyNumberFormat="1" applyFont="1" applyBorder="1" applyAlignment="1" applyProtection="1">
      <alignment horizontal="left" vertical="center" wrapText="1" indent="1"/>
      <protection locked="0"/>
    </xf>
    <xf numFmtId="14" fontId="47" fillId="0" borderId="14" xfId="0" applyNumberFormat="1" applyFont="1" applyBorder="1" applyAlignment="1" applyProtection="1">
      <alignment horizontal="left" vertical="center" wrapText="1" indent="1"/>
      <protection locked="0"/>
    </xf>
    <xf numFmtId="0" fontId="47" fillId="0" borderId="12" xfId="0" applyFont="1" applyBorder="1" applyAlignment="1" applyProtection="1">
      <alignment horizontal="left" vertical="center" wrapText="1" indent="1"/>
      <protection locked="0"/>
    </xf>
    <xf numFmtId="0" fontId="47" fillId="0" borderId="13" xfId="0" applyFont="1" applyBorder="1" applyAlignment="1" applyProtection="1">
      <alignment horizontal="left" vertical="center" wrapText="1" indent="1"/>
      <protection locked="0"/>
    </xf>
    <xf numFmtId="0" fontId="47" fillId="0" borderId="40" xfId="0" applyFont="1" applyBorder="1" applyAlignment="1" applyProtection="1">
      <alignment horizontal="left" vertical="center" wrapText="1" indent="1"/>
      <protection locked="0"/>
    </xf>
    <xf numFmtId="164" fontId="4" fillId="0" borderId="0" xfId="2" applyNumberFormat="1" applyFont="1" applyAlignment="1" applyProtection="1">
      <alignment horizontal="left" wrapText="1" readingOrder="1"/>
    </xf>
    <xf numFmtId="164" fontId="10" fillId="0" borderId="0" xfId="2" applyNumberFormat="1" applyFont="1" applyAlignment="1" applyProtection="1">
      <alignment horizontal="left" wrapText="1" readingOrder="1"/>
    </xf>
    <xf numFmtId="0" fontId="7" fillId="0" borderId="0" xfId="2" applyFont="1" applyBorder="1" applyAlignment="1">
      <alignment horizontal="left" vertical="center" wrapText="1"/>
    </xf>
    <xf numFmtId="0" fontId="1" fillId="60" borderId="12" xfId="2" applyFont="1" applyFill="1" applyBorder="1" applyAlignment="1" applyProtection="1">
      <alignment horizontal="left" vertical="center" wrapText="1"/>
    </xf>
    <xf numFmtId="0" fontId="1" fillId="60" borderId="14" xfId="2" applyFont="1" applyFill="1" applyBorder="1" applyAlignment="1" applyProtection="1">
      <alignment horizontal="left" vertical="center" wrapText="1"/>
    </xf>
    <xf numFmtId="0" fontId="2" fillId="0" borderId="0" xfId="2" applyFont="1" applyAlignment="1">
      <alignment horizontal="center" wrapText="1"/>
    </xf>
    <xf numFmtId="0" fontId="47" fillId="0" borderId="6" xfId="0" applyFont="1" applyBorder="1" applyAlignment="1" applyProtection="1">
      <alignment horizontal="center" vertical="center" wrapText="1"/>
      <protection locked="0"/>
    </xf>
    <xf numFmtId="0" fontId="47" fillId="0" borderId="54" xfId="0" applyFont="1" applyBorder="1" applyAlignment="1" applyProtection="1">
      <alignment horizontal="center" vertical="center" wrapText="1"/>
      <protection locked="0"/>
    </xf>
    <xf numFmtId="0" fontId="47" fillId="60" borderId="41" xfId="0" applyFont="1" applyFill="1" applyBorder="1" applyAlignment="1" applyProtection="1">
      <alignment horizontal="left" vertical="center" wrapText="1"/>
    </xf>
    <xf numFmtId="0" fontId="47" fillId="60" borderId="43" xfId="0" applyFont="1" applyFill="1" applyBorder="1" applyAlignment="1" applyProtection="1">
      <alignment horizontal="left" vertical="center" wrapText="1"/>
    </xf>
    <xf numFmtId="0" fontId="47" fillId="0" borderId="44" xfId="0" applyFont="1" applyBorder="1" applyAlignment="1" applyProtection="1">
      <alignment horizontal="center" vertical="center" wrapText="1"/>
      <protection locked="0"/>
    </xf>
    <xf numFmtId="0" fontId="47" fillId="0" borderId="45" xfId="0" applyFont="1" applyBorder="1" applyAlignment="1" applyProtection="1">
      <alignment horizontal="center" vertical="center" wrapText="1"/>
      <protection locked="0"/>
    </xf>
    <xf numFmtId="0" fontId="47" fillId="0" borderId="52" xfId="0" applyFont="1" applyBorder="1" applyAlignment="1" applyProtection="1">
      <alignment horizontal="center" vertical="center" wrapText="1"/>
      <protection locked="0"/>
    </xf>
    <xf numFmtId="0" fontId="47" fillId="0" borderId="46" xfId="0" applyFont="1" applyBorder="1" applyAlignment="1" applyProtection="1">
      <alignment horizontal="center" vertical="center" wrapText="1"/>
      <protection locked="0"/>
    </xf>
    <xf numFmtId="0" fontId="47" fillId="0" borderId="47" xfId="0" applyFont="1" applyBorder="1" applyAlignment="1" applyProtection="1">
      <alignment horizontal="center" vertical="center" wrapText="1"/>
      <protection locked="0"/>
    </xf>
    <xf numFmtId="0" fontId="47" fillId="0" borderId="53" xfId="0" applyFont="1" applyBorder="1" applyAlignment="1" applyProtection="1">
      <alignment horizontal="center" vertical="center" wrapText="1"/>
      <protection locked="0"/>
    </xf>
    <xf numFmtId="0" fontId="47" fillId="60" borderId="48" xfId="0" applyFont="1" applyFill="1" applyBorder="1" applyAlignment="1" applyProtection="1">
      <alignment horizontal="center" vertical="center" wrapText="1"/>
    </xf>
    <xf numFmtId="0" fontId="47" fillId="60" borderId="49" xfId="0" applyFont="1" applyFill="1" applyBorder="1" applyAlignment="1" applyProtection="1">
      <alignment horizontal="center" vertical="center" wrapText="1"/>
    </xf>
    <xf numFmtId="0" fontId="47" fillId="60" borderId="50" xfId="0" applyFont="1" applyFill="1" applyBorder="1" applyAlignment="1" applyProtection="1">
      <alignment horizontal="center" vertical="center" wrapText="1"/>
    </xf>
    <xf numFmtId="0" fontId="47" fillId="0" borderId="34" xfId="0" applyFont="1" applyBorder="1" applyAlignment="1" applyProtection="1">
      <alignment horizontal="left" vertical="center" wrapText="1" indent="1"/>
      <protection locked="0"/>
    </xf>
    <xf numFmtId="0" fontId="47" fillId="0" borderId="35" xfId="0" applyFont="1" applyBorder="1" applyAlignment="1" applyProtection="1">
      <alignment horizontal="left" vertical="center" wrapText="1" indent="1"/>
      <protection locked="0"/>
    </xf>
    <xf numFmtId="0" fontId="47" fillId="0" borderId="36" xfId="0" applyFont="1" applyBorder="1" applyAlignment="1" applyProtection="1">
      <alignment horizontal="left" vertical="center" wrapText="1" indent="1"/>
      <protection locked="0"/>
    </xf>
    <xf numFmtId="0" fontId="47" fillId="0" borderId="37" xfId="0" applyFont="1" applyBorder="1" applyAlignment="1" applyProtection="1">
      <alignment horizontal="left" vertical="center" wrapText="1" indent="1"/>
      <protection locked="0"/>
    </xf>
    <xf numFmtId="0" fontId="47" fillId="0" borderId="9" xfId="0" applyFont="1" applyBorder="1" applyAlignment="1" applyProtection="1">
      <alignment horizontal="left" vertical="center" wrapText="1" indent="1"/>
      <protection locked="0"/>
    </xf>
    <xf numFmtId="0" fontId="4" fillId="0" borderId="0" xfId="2" applyFont="1" applyBorder="1" applyAlignment="1" applyProtection="1">
      <alignment horizontal="left" vertical="center" wrapText="1"/>
    </xf>
    <xf numFmtId="0" fontId="4" fillId="0" borderId="1" xfId="2" applyFont="1" applyBorder="1" applyAlignment="1" applyProtection="1">
      <alignment horizontal="left" vertical="center" wrapText="1"/>
    </xf>
    <xf numFmtId="49" fontId="2" fillId="0" borderId="0" xfId="2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47" fillId="0" borderId="7" xfId="0" applyFont="1" applyBorder="1" applyAlignment="1" applyProtection="1">
      <alignment horizontal="left" vertical="center" indent="1"/>
      <protection locked="0"/>
    </xf>
    <xf numFmtId="0" fontId="47" fillId="0" borderId="38" xfId="0" applyFont="1" applyBorder="1" applyAlignment="1" applyProtection="1">
      <alignment horizontal="left" vertical="center" indent="1"/>
      <protection locked="0"/>
    </xf>
    <xf numFmtId="0" fontId="7" fillId="0" borderId="0" xfId="2" applyFont="1" applyBorder="1" applyAlignment="1">
      <alignment horizontal="right" vertical="center"/>
    </xf>
    <xf numFmtId="0" fontId="7" fillId="0" borderId="60" xfId="2" applyFont="1" applyBorder="1" applyAlignment="1">
      <alignment horizontal="right" vertical="center"/>
    </xf>
  </cellXfs>
  <cellStyles count="199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Énfasis1" xfId="11" xr:uid="{00000000-0005-0000-0000-000006000000}"/>
    <cellStyle name="20% - Énfasis1 2" xfId="153" xr:uid="{00000000-0005-0000-0000-000007000000}"/>
    <cellStyle name="20% - Énfasis2" xfId="12" xr:uid="{00000000-0005-0000-0000-000008000000}"/>
    <cellStyle name="20% - Énfasis2 2" xfId="154" xr:uid="{00000000-0005-0000-0000-000009000000}"/>
    <cellStyle name="20% - Énfasis3" xfId="13" xr:uid="{00000000-0005-0000-0000-00000A000000}"/>
    <cellStyle name="20% - Énfasis3 2" xfId="155" xr:uid="{00000000-0005-0000-0000-00000B000000}"/>
    <cellStyle name="20% - Énfasis4" xfId="14" xr:uid="{00000000-0005-0000-0000-00000C000000}"/>
    <cellStyle name="20% - Énfasis4 2" xfId="156" xr:uid="{00000000-0005-0000-0000-00000D000000}"/>
    <cellStyle name="20% - Énfasis5" xfId="15" xr:uid="{00000000-0005-0000-0000-00000E000000}"/>
    <cellStyle name="20% - Énfasis5 2" xfId="157" xr:uid="{00000000-0005-0000-0000-00000F000000}"/>
    <cellStyle name="20% - Énfasis6" xfId="16" xr:uid="{00000000-0005-0000-0000-000010000000}"/>
    <cellStyle name="20% - Énfasis6 2" xfId="158" xr:uid="{00000000-0005-0000-0000-000011000000}"/>
    <cellStyle name="40% - Accent1" xfId="17" xr:uid="{00000000-0005-0000-0000-000012000000}"/>
    <cellStyle name="40% - Accent2" xfId="18" xr:uid="{00000000-0005-0000-0000-000013000000}"/>
    <cellStyle name="40% - Accent3" xfId="19" xr:uid="{00000000-0005-0000-0000-000014000000}"/>
    <cellStyle name="40% - Accent4" xfId="20" xr:uid="{00000000-0005-0000-0000-000015000000}"/>
    <cellStyle name="40% - Accent5" xfId="21" xr:uid="{00000000-0005-0000-0000-000016000000}"/>
    <cellStyle name="40% - Accent6" xfId="22" xr:uid="{00000000-0005-0000-0000-000017000000}"/>
    <cellStyle name="40% - Énfasis1" xfId="23" xr:uid="{00000000-0005-0000-0000-000018000000}"/>
    <cellStyle name="40% - Énfasis2" xfId="24" xr:uid="{00000000-0005-0000-0000-000019000000}"/>
    <cellStyle name="40% - Énfasis2 2" xfId="159" xr:uid="{00000000-0005-0000-0000-00001A000000}"/>
    <cellStyle name="40% - Énfasis3" xfId="25" xr:uid="{00000000-0005-0000-0000-00001B000000}"/>
    <cellStyle name="40% - Énfasis3 2" xfId="160" xr:uid="{00000000-0005-0000-0000-00001C000000}"/>
    <cellStyle name="40% - Énfasis4" xfId="26" xr:uid="{00000000-0005-0000-0000-00001D000000}"/>
    <cellStyle name="40% - Énfasis4 2" xfId="161" xr:uid="{00000000-0005-0000-0000-00001E000000}"/>
    <cellStyle name="40% - Énfasis5" xfId="27" xr:uid="{00000000-0005-0000-0000-00001F000000}"/>
    <cellStyle name="40% - Énfasis6" xfId="28" xr:uid="{00000000-0005-0000-0000-000020000000}"/>
    <cellStyle name="40% - Énfasis6 2" xfId="162" xr:uid="{00000000-0005-0000-0000-000021000000}"/>
    <cellStyle name="60% - Accent1" xfId="29" xr:uid="{00000000-0005-0000-0000-000022000000}"/>
    <cellStyle name="60% - Accent2" xfId="30" xr:uid="{00000000-0005-0000-0000-000023000000}"/>
    <cellStyle name="60% - Accent3" xfId="31" xr:uid="{00000000-0005-0000-0000-000024000000}"/>
    <cellStyle name="60% - Accent4" xfId="32" xr:uid="{00000000-0005-0000-0000-000025000000}"/>
    <cellStyle name="60% - Accent5" xfId="33" xr:uid="{00000000-0005-0000-0000-000026000000}"/>
    <cellStyle name="60% - Accent6" xfId="34" xr:uid="{00000000-0005-0000-0000-000027000000}"/>
    <cellStyle name="60% - Énfasis1" xfId="35" xr:uid="{00000000-0005-0000-0000-000028000000}"/>
    <cellStyle name="60% - Énfasis1 2" xfId="163" xr:uid="{00000000-0005-0000-0000-000029000000}"/>
    <cellStyle name="60% - Énfasis2" xfId="36" xr:uid="{00000000-0005-0000-0000-00002A000000}"/>
    <cellStyle name="60% - Énfasis2 2" xfId="164" xr:uid="{00000000-0005-0000-0000-00002B000000}"/>
    <cellStyle name="60% - Énfasis3" xfId="37" xr:uid="{00000000-0005-0000-0000-00002C000000}"/>
    <cellStyle name="60% - Énfasis3 2" xfId="165" xr:uid="{00000000-0005-0000-0000-00002D000000}"/>
    <cellStyle name="60% - Énfasis4" xfId="38" xr:uid="{00000000-0005-0000-0000-00002E000000}"/>
    <cellStyle name="60% - Énfasis4 2" xfId="166" xr:uid="{00000000-0005-0000-0000-00002F000000}"/>
    <cellStyle name="60% - Énfasis5" xfId="39" xr:uid="{00000000-0005-0000-0000-000030000000}"/>
    <cellStyle name="60% - Énfasis6" xfId="40" xr:uid="{00000000-0005-0000-0000-000031000000}"/>
    <cellStyle name="60% - Énfasis6 2" xfId="167" xr:uid="{00000000-0005-0000-0000-000032000000}"/>
    <cellStyle name="Accent1" xfId="41" xr:uid="{00000000-0005-0000-0000-000033000000}"/>
    <cellStyle name="Accent1 - 20%" xfId="42" xr:uid="{00000000-0005-0000-0000-000034000000}"/>
    <cellStyle name="Accent1 - 40%" xfId="43" xr:uid="{00000000-0005-0000-0000-000035000000}"/>
    <cellStyle name="Accent1 - 60%" xfId="44" xr:uid="{00000000-0005-0000-0000-000036000000}"/>
    <cellStyle name="Accent1_ABRIL" xfId="45" xr:uid="{00000000-0005-0000-0000-000037000000}"/>
    <cellStyle name="Accent2" xfId="46" xr:uid="{00000000-0005-0000-0000-000038000000}"/>
    <cellStyle name="Accent2 - 20%" xfId="47" xr:uid="{00000000-0005-0000-0000-000039000000}"/>
    <cellStyle name="Accent2 - 40%" xfId="48" xr:uid="{00000000-0005-0000-0000-00003A000000}"/>
    <cellStyle name="Accent2 - 60%" xfId="49" xr:uid="{00000000-0005-0000-0000-00003B000000}"/>
    <cellStyle name="Accent2_NEUROESTIMULADORS total" xfId="50" xr:uid="{00000000-0005-0000-0000-00003C000000}"/>
    <cellStyle name="Accent3" xfId="51" xr:uid="{00000000-0005-0000-0000-00003D000000}"/>
    <cellStyle name="Accent3 - 20%" xfId="52" xr:uid="{00000000-0005-0000-0000-00003E000000}"/>
    <cellStyle name="Accent3 - 40%" xfId="53" xr:uid="{00000000-0005-0000-0000-00003F000000}"/>
    <cellStyle name="Accent3 - 60%" xfId="54" xr:uid="{00000000-0005-0000-0000-000040000000}"/>
    <cellStyle name="Accent3_NEUROESTIMULADORS total" xfId="55" xr:uid="{00000000-0005-0000-0000-000041000000}"/>
    <cellStyle name="Accent4" xfId="56" xr:uid="{00000000-0005-0000-0000-000042000000}"/>
    <cellStyle name="Accent4 - 20%" xfId="57" xr:uid="{00000000-0005-0000-0000-000043000000}"/>
    <cellStyle name="Accent4 - 40%" xfId="58" xr:uid="{00000000-0005-0000-0000-000044000000}"/>
    <cellStyle name="Accent4 - 60%" xfId="59" xr:uid="{00000000-0005-0000-0000-000045000000}"/>
    <cellStyle name="Accent4_ABRIL" xfId="60" xr:uid="{00000000-0005-0000-0000-000046000000}"/>
    <cellStyle name="Accent5" xfId="61" xr:uid="{00000000-0005-0000-0000-000047000000}"/>
    <cellStyle name="Accent5 - 20%" xfId="62" xr:uid="{00000000-0005-0000-0000-000048000000}"/>
    <cellStyle name="Accent5 - 40%" xfId="63" xr:uid="{00000000-0005-0000-0000-000049000000}"/>
    <cellStyle name="Accent5 - 60%" xfId="64" xr:uid="{00000000-0005-0000-0000-00004A000000}"/>
    <cellStyle name="Accent5_NEUROESTIMULADORS total" xfId="65" xr:uid="{00000000-0005-0000-0000-00004B000000}"/>
    <cellStyle name="Accent6" xfId="66" xr:uid="{00000000-0005-0000-0000-00004C000000}"/>
    <cellStyle name="Accent6 - 20%" xfId="67" xr:uid="{00000000-0005-0000-0000-00004D000000}"/>
    <cellStyle name="Accent6 - 40%" xfId="68" xr:uid="{00000000-0005-0000-0000-00004E000000}"/>
    <cellStyle name="Accent6 - 60%" xfId="69" xr:uid="{00000000-0005-0000-0000-00004F000000}"/>
    <cellStyle name="Accent6_NEUROESTIMULADORS total" xfId="70" xr:uid="{00000000-0005-0000-0000-000050000000}"/>
    <cellStyle name="Bad" xfId="71" xr:uid="{00000000-0005-0000-0000-000051000000}"/>
    <cellStyle name="Buena" xfId="72" xr:uid="{00000000-0005-0000-0000-000052000000}"/>
    <cellStyle name="Calculation" xfId="73" xr:uid="{00000000-0005-0000-0000-000053000000}"/>
    <cellStyle name="Cálculo" xfId="74" xr:uid="{00000000-0005-0000-0000-000054000000}"/>
    <cellStyle name="Celda de comprobación" xfId="75" xr:uid="{00000000-0005-0000-0000-000055000000}"/>
    <cellStyle name="Celda vinculada" xfId="76" xr:uid="{00000000-0005-0000-0000-000056000000}"/>
    <cellStyle name="Check Cell" xfId="77" xr:uid="{00000000-0005-0000-0000-000057000000}"/>
    <cellStyle name="Emphasis 1" xfId="78" xr:uid="{00000000-0005-0000-0000-000058000000}"/>
    <cellStyle name="Emphasis 2" xfId="79" xr:uid="{00000000-0005-0000-0000-000059000000}"/>
    <cellStyle name="Emphasis 3" xfId="80" xr:uid="{00000000-0005-0000-0000-00005A000000}"/>
    <cellStyle name="Encabezado 4" xfId="81" xr:uid="{00000000-0005-0000-0000-00005B000000}"/>
    <cellStyle name="Encabezado 4 2" xfId="168" xr:uid="{00000000-0005-0000-0000-00005C000000}"/>
    <cellStyle name="Énfasis1" xfId="82" xr:uid="{00000000-0005-0000-0000-00005D000000}"/>
    <cellStyle name="Énfasis1 2" xfId="169" xr:uid="{00000000-0005-0000-0000-00005E000000}"/>
    <cellStyle name="Énfasis2" xfId="83" xr:uid="{00000000-0005-0000-0000-00005F000000}"/>
    <cellStyle name="Énfasis2 2" xfId="170" xr:uid="{00000000-0005-0000-0000-000060000000}"/>
    <cellStyle name="Énfasis3" xfId="84" xr:uid="{00000000-0005-0000-0000-000061000000}"/>
    <cellStyle name="Énfasis3 2" xfId="171" xr:uid="{00000000-0005-0000-0000-000062000000}"/>
    <cellStyle name="Énfasis4" xfId="85" xr:uid="{00000000-0005-0000-0000-000063000000}"/>
    <cellStyle name="Énfasis4 2" xfId="172" xr:uid="{00000000-0005-0000-0000-000064000000}"/>
    <cellStyle name="Énfasis5" xfId="86" xr:uid="{00000000-0005-0000-0000-000065000000}"/>
    <cellStyle name="Énfasis5 2" xfId="173" xr:uid="{00000000-0005-0000-0000-000066000000}"/>
    <cellStyle name="Énfasis6" xfId="87" xr:uid="{00000000-0005-0000-0000-000067000000}"/>
    <cellStyle name="Énfasis6 2" xfId="174" xr:uid="{00000000-0005-0000-0000-000068000000}"/>
    <cellStyle name="Euro" xfId="1" xr:uid="{00000000-0005-0000-0000-000069000000}"/>
    <cellStyle name="Euro 2" xfId="175" xr:uid="{00000000-0005-0000-0000-00006A000000}"/>
    <cellStyle name="Euro 3" xfId="88" xr:uid="{00000000-0005-0000-0000-00006B000000}"/>
    <cellStyle name="Explanatory Text" xfId="89" xr:uid="{00000000-0005-0000-0000-00006C000000}"/>
    <cellStyle name="Good" xfId="90" xr:uid="{00000000-0005-0000-0000-00006D000000}"/>
    <cellStyle name="Heading 1" xfId="91" xr:uid="{00000000-0005-0000-0000-00006E000000}"/>
    <cellStyle name="Heading 2" xfId="92" xr:uid="{00000000-0005-0000-0000-00006F000000}"/>
    <cellStyle name="Heading 3" xfId="93" xr:uid="{00000000-0005-0000-0000-000070000000}"/>
    <cellStyle name="Heading 4" xfId="94" xr:uid="{00000000-0005-0000-0000-000071000000}"/>
    <cellStyle name="Incorrecto" xfId="95" xr:uid="{00000000-0005-0000-0000-000072000000}"/>
    <cellStyle name="Input" xfId="96" xr:uid="{00000000-0005-0000-0000-000073000000}"/>
    <cellStyle name="Linked Cell" xfId="97" xr:uid="{00000000-0005-0000-0000-000074000000}"/>
    <cellStyle name="Normal" xfId="0" builtinId="0"/>
    <cellStyle name="Normal 2" xfId="4" xr:uid="{00000000-0005-0000-0000-000076000000}"/>
    <cellStyle name="Normal 2 2" xfId="198" xr:uid="{A089F960-173A-46B6-9054-FC5E31E33683}"/>
    <cellStyle name="Normal 3" xfId="3" xr:uid="{00000000-0005-0000-0000-000077000000}"/>
    <cellStyle name="Normal 4" xfId="188" xr:uid="{00000000-0005-0000-0000-000078000000}"/>
    <cellStyle name="Normal 4 2" xfId="197" xr:uid="{00000000-0005-0000-0000-000079000000}"/>
    <cellStyle name="Normal 4 3" xfId="196" xr:uid="{00000000-0005-0000-0000-00007A000000}"/>
    <cellStyle name="Normal_Full1" xfId="2" xr:uid="{00000000-0005-0000-0000-00007B000000}"/>
    <cellStyle name="Notas" xfId="98" xr:uid="{00000000-0005-0000-0000-00007C000000}"/>
    <cellStyle name="Notas 2" xfId="176" xr:uid="{00000000-0005-0000-0000-00007D000000}"/>
    <cellStyle name="Notas 3" xfId="187" xr:uid="{00000000-0005-0000-0000-00007E000000}"/>
    <cellStyle name="Notas 4" xfId="189" xr:uid="{00000000-0005-0000-0000-00007F000000}"/>
    <cellStyle name="Note" xfId="99" xr:uid="{00000000-0005-0000-0000-000080000000}"/>
    <cellStyle name="Note 2" xfId="177" xr:uid="{00000000-0005-0000-0000-000081000000}"/>
    <cellStyle name="Note 3" xfId="190" xr:uid="{00000000-0005-0000-0000-000082000000}"/>
    <cellStyle name="Output" xfId="100" xr:uid="{00000000-0005-0000-0000-000083000000}"/>
    <cellStyle name="Salida" xfId="101" xr:uid="{00000000-0005-0000-0000-000084000000}"/>
    <cellStyle name="SAPBEXaggData" xfId="102" xr:uid="{00000000-0005-0000-0000-000085000000}"/>
    <cellStyle name="SAPBEXaggDataEmph" xfId="103" xr:uid="{00000000-0005-0000-0000-000086000000}"/>
    <cellStyle name="SAPBEXaggItem" xfId="104" xr:uid="{00000000-0005-0000-0000-000087000000}"/>
    <cellStyle name="SAPBEXaggItemX" xfId="105" xr:uid="{00000000-0005-0000-0000-000088000000}"/>
    <cellStyle name="SAPBEXchaText" xfId="106" xr:uid="{00000000-0005-0000-0000-000089000000}"/>
    <cellStyle name="SAPBEXexcBad7" xfId="107" xr:uid="{00000000-0005-0000-0000-00008A000000}"/>
    <cellStyle name="SAPBEXexcBad8" xfId="108" xr:uid="{00000000-0005-0000-0000-00008B000000}"/>
    <cellStyle name="SAPBEXexcBad9" xfId="109" xr:uid="{00000000-0005-0000-0000-00008C000000}"/>
    <cellStyle name="SAPBEXexcCritical4" xfId="110" xr:uid="{00000000-0005-0000-0000-00008D000000}"/>
    <cellStyle name="SAPBEXexcCritical5" xfId="111" xr:uid="{00000000-0005-0000-0000-00008E000000}"/>
    <cellStyle name="SAPBEXexcCritical6" xfId="112" xr:uid="{00000000-0005-0000-0000-00008F000000}"/>
    <cellStyle name="SAPBEXexcGood1" xfId="113" xr:uid="{00000000-0005-0000-0000-000090000000}"/>
    <cellStyle name="SAPBEXexcGood2" xfId="114" xr:uid="{00000000-0005-0000-0000-000091000000}"/>
    <cellStyle name="SAPBEXexcGood3" xfId="115" xr:uid="{00000000-0005-0000-0000-000092000000}"/>
    <cellStyle name="SAPBEXfilterDrill" xfId="116" xr:uid="{00000000-0005-0000-0000-000093000000}"/>
    <cellStyle name="SAPBEXfilterItem" xfId="117" xr:uid="{00000000-0005-0000-0000-000094000000}"/>
    <cellStyle name="SAPBEXfilterText" xfId="118" xr:uid="{00000000-0005-0000-0000-000095000000}"/>
    <cellStyle name="SAPBEXformats" xfId="119" xr:uid="{00000000-0005-0000-0000-000096000000}"/>
    <cellStyle name="SAPBEXheaderItem" xfId="120" xr:uid="{00000000-0005-0000-0000-000097000000}"/>
    <cellStyle name="SAPBEXheaderText" xfId="121" xr:uid="{00000000-0005-0000-0000-000098000000}"/>
    <cellStyle name="SAPBEXHLevel0" xfId="122" xr:uid="{00000000-0005-0000-0000-000099000000}"/>
    <cellStyle name="SAPBEXHLevel0X" xfId="123" xr:uid="{00000000-0005-0000-0000-00009A000000}"/>
    <cellStyle name="SAPBEXHLevel0X 2" xfId="182" xr:uid="{00000000-0005-0000-0000-00009B000000}"/>
    <cellStyle name="SAPBEXHLevel0X 3" xfId="191" xr:uid="{00000000-0005-0000-0000-00009C000000}"/>
    <cellStyle name="SAPBEXHLevel1" xfId="124" xr:uid="{00000000-0005-0000-0000-00009D000000}"/>
    <cellStyle name="SAPBEXHLevel1X" xfId="125" xr:uid="{00000000-0005-0000-0000-00009E000000}"/>
    <cellStyle name="SAPBEXHLevel1X 2" xfId="183" xr:uid="{00000000-0005-0000-0000-00009F000000}"/>
    <cellStyle name="SAPBEXHLevel1X 3" xfId="192" xr:uid="{00000000-0005-0000-0000-0000A0000000}"/>
    <cellStyle name="SAPBEXHLevel2" xfId="126" xr:uid="{00000000-0005-0000-0000-0000A1000000}"/>
    <cellStyle name="SAPBEXHLevel2X" xfId="127" xr:uid="{00000000-0005-0000-0000-0000A2000000}"/>
    <cellStyle name="SAPBEXHLevel2X 2" xfId="184" xr:uid="{00000000-0005-0000-0000-0000A3000000}"/>
    <cellStyle name="SAPBEXHLevel2X 3" xfId="193" xr:uid="{00000000-0005-0000-0000-0000A4000000}"/>
    <cellStyle name="SAPBEXHLevel3" xfId="128" xr:uid="{00000000-0005-0000-0000-0000A5000000}"/>
    <cellStyle name="SAPBEXHLevel3X" xfId="129" xr:uid="{00000000-0005-0000-0000-0000A6000000}"/>
    <cellStyle name="SAPBEXHLevel3X 2" xfId="185" xr:uid="{00000000-0005-0000-0000-0000A7000000}"/>
    <cellStyle name="SAPBEXHLevel3X 3" xfId="194" xr:uid="{00000000-0005-0000-0000-0000A8000000}"/>
    <cellStyle name="SAPBEXinputData" xfId="130" xr:uid="{00000000-0005-0000-0000-0000A9000000}"/>
    <cellStyle name="SAPBEXinputData 2" xfId="186" xr:uid="{00000000-0005-0000-0000-0000AA000000}"/>
    <cellStyle name="SAPBEXinputData 3" xfId="195" xr:uid="{00000000-0005-0000-0000-0000AB000000}"/>
    <cellStyle name="SAPBEXItemHeader" xfId="131" xr:uid="{00000000-0005-0000-0000-0000AC000000}"/>
    <cellStyle name="SAPBEXresData" xfId="132" xr:uid="{00000000-0005-0000-0000-0000AD000000}"/>
    <cellStyle name="SAPBEXresDataEmph" xfId="133" xr:uid="{00000000-0005-0000-0000-0000AE000000}"/>
    <cellStyle name="SAPBEXresItem" xfId="134" xr:uid="{00000000-0005-0000-0000-0000AF000000}"/>
    <cellStyle name="SAPBEXresItemX" xfId="135" xr:uid="{00000000-0005-0000-0000-0000B0000000}"/>
    <cellStyle name="SAPBEXstdData" xfId="136" xr:uid="{00000000-0005-0000-0000-0000B1000000}"/>
    <cellStyle name="SAPBEXstdDataEmph" xfId="137" xr:uid="{00000000-0005-0000-0000-0000B2000000}"/>
    <cellStyle name="SAPBEXstdItem" xfId="138" xr:uid="{00000000-0005-0000-0000-0000B3000000}"/>
    <cellStyle name="SAPBEXstdItemX" xfId="139" xr:uid="{00000000-0005-0000-0000-0000B4000000}"/>
    <cellStyle name="SAPBEXtitle" xfId="140" xr:uid="{00000000-0005-0000-0000-0000B5000000}"/>
    <cellStyle name="SAPBEXunassignedItem" xfId="141" xr:uid="{00000000-0005-0000-0000-0000B6000000}"/>
    <cellStyle name="SAPBEXundefined" xfId="142" xr:uid="{00000000-0005-0000-0000-0000B7000000}"/>
    <cellStyle name="Sheet Title" xfId="143" xr:uid="{00000000-0005-0000-0000-0000B8000000}"/>
    <cellStyle name="Texto de advertencia" xfId="144" xr:uid="{00000000-0005-0000-0000-0000B9000000}"/>
    <cellStyle name="Texto explicativo" xfId="145" xr:uid="{00000000-0005-0000-0000-0000BA000000}"/>
    <cellStyle name="Title" xfId="146" xr:uid="{00000000-0005-0000-0000-0000BB000000}"/>
    <cellStyle name="Título" xfId="147" xr:uid="{00000000-0005-0000-0000-0000BC000000}"/>
    <cellStyle name="Título 1" xfId="148" xr:uid="{00000000-0005-0000-0000-0000BD000000}"/>
    <cellStyle name="Título 1 2" xfId="179" xr:uid="{00000000-0005-0000-0000-0000BE000000}"/>
    <cellStyle name="Título 2" xfId="149" xr:uid="{00000000-0005-0000-0000-0000BF000000}"/>
    <cellStyle name="Título 2 2" xfId="180" xr:uid="{00000000-0005-0000-0000-0000C0000000}"/>
    <cellStyle name="Título 3" xfId="150" xr:uid="{00000000-0005-0000-0000-0000C1000000}"/>
    <cellStyle name="Título 3 2" xfId="181" xr:uid="{00000000-0005-0000-0000-0000C2000000}"/>
    <cellStyle name="Título 4" xfId="178" xr:uid="{00000000-0005-0000-0000-0000C3000000}"/>
    <cellStyle name="Título_ABRIL" xfId="151" xr:uid="{00000000-0005-0000-0000-0000C4000000}"/>
    <cellStyle name="Warning Text" xfId="152" xr:uid="{00000000-0005-0000-0000-0000C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401114</xdr:colOff>
      <xdr:row>4</xdr:row>
      <xdr:rowOff>87179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3487214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2"/>
  <sheetViews>
    <sheetView showGridLines="0" tabSelected="1" topLeftCell="B11" zoomScale="85" zoomScaleNormal="85" workbookViewId="0">
      <selection activeCell="E19" sqref="E19"/>
    </sheetView>
  </sheetViews>
  <sheetFormatPr defaultRowHeight="15" x14ac:dyDescent="0.25"/>
  <cols>
    <col min="1" max="1" width="19.5703125" customWidth="1"/>
    <col min="2" max="2" width="11.28515625" customWidth="1"/>
    <col min="3" max="3" width="15.42578125" customWidth="1"/>
    <col min="4" max="4" width="54.42578125" customWidth="1"/>
    <col min="5" max="5" width="45.42578125" customWidth="1"/>
    <col min="6" max="6" width="29.28515625" customWidth="1"/>
    <col min="7" max="7" width="8.140625" bestFit="1" customWidth="1"/>
    <col min="8" max="8" width="11.5703125" customWidth="1"/>
    <col min="9" max="9" width="10.7109375" bestFit="1" customWidth="1"/>
    <col min="10" max="10" width="17.140625" customWidth="1"/>
    <col min="11" max="11" width="17" customWidth="1"/>
    <col min="12" max="12" width="16.42578125" customWidth="1"/>
    <col min="13" max="13" width="15.28515625" bestFit="1" customWidth="1"/>
    <col min="14" max="14" width="11.7109375" customWidth="1"/>
    <col min="15" max="15" width="11.28515625" customWidth="1"/>
    <col min="16" max="16" width="18.140625" customWidth="1"/>
    <col min="17" max="17" width="12.42578125" customWidth="1"/>
    <col min="18" max="18" width="14.42578125" customWidth="1"/>
    <col min="19" max="19" width="18.855468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x14ac:dyDescent="0.25">
      <c r="A6" s="1"/>
      <c r="B6" s="140" t="s">
        <v>18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"/>
      <c r="U6" s="1"/>
      <c r="V6" s="1"/>
      <c r="W6" s="1"/>
      <c r="X6" s="1"/>
      <c r="Y6" s="1"/>
      <c r="Z6" s="1"/>
    </row>
    <row r="7" spans="1:26" ht="42.75" customHeight="1" x14ac:dyDescent="0.25">
      <c r="A7" s="159" t="s">
        <v>9</v>
      </c>
      <c r="B7" s="159"/>
      <c r="C7" s="159"/>
      <c r="D7" s="161" t="s">
        <v>52</v>
      </c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52"/>
      <c r="R7" s="52"/>
      <c r="S7" s="52"/>
      <c r="T7" s="2"/>
      <c r="U7" s="2"/>
      <c r="V7" s="2"/>
      <c r="W7" s="3"/>
      <c r="X7" s="3"/>
      <c r="Y7" s="3"/>
      <c r="Z7" s="3"/>
    </row>
    <row r="8" spans="1:26" ht="43.5" customHeight="1" thickBot="1" x14ac:dyDescent="0.3">
      <c r="A8" s="160" t="s">
        <v>10</v>
      </c>
      <c r="B8" s="160"/>
      <c r="C8" s="160"/>
      <c r="D8" s="51"/>
      <c r="E8" s="162" t="s">
        <v>51</v>
      </c>
      <c r="F8" s="162"/>
      <c r="G8" s="162"/>
      <c r="H8" s="162"/>
      <c r="I8" s="162"/>
      <c r="J8" s="162"/>
      <c r="K8" s="162"/>
      <c r="L8" s="162"/>
      <c r="M8" s="162"/>
      <c r="N8" s="53"/>
      <c r="O8" s="53"/>
      <c r="P8" s="53"/>
      <c r="Q8" s="53"/>
      <c r="R8" s="53"/>
      <c r="S8" s="53"/>
      <c r="T8" s="4"/>
      <c r="U8" s="4"/>
      <c r="V8" s="4"/>
      <c r="W8" s="3"/>
      <c r="X8" s="3"/>
      <c r="Y8" s="3"/>
      <c r="Z8" s="3"/>
    </row>
    <row r="9" spans="1:26" s="27" customFormat="1" ht="34.5" customHeight="1" thickBot="1" x14ac:dyDescent="0.3">
      <c r="A9" s="151" t="s">
        <v>34</v>
      </c>
      <c r="B9" s="152"/>
      <c r="C9" s="152"/>
      <c r="D9" s="152"/>
      <c r="E9" s="152"/>
      <c r="F9" s="152"/>
      <c r="G9" s="152"/>
      <c r="H9" s="152"/>
      <c r="I9" s="152"/>
      <c r="J9" s="153"/>
      <c r="K9" s="151" t="s">
        <v>11</v>
      </c>
      <c r="L9" s="152"/>
      <c r="M9" s="152"/>
      <c r="N9" s="152"/>
      <c r="O9" s="152"/>
      <c r="P9" s="152"/>
      <c r="Q9" s="152"/>
      <c r="R9" s="152"/>
      <c r="S9" s="153"/>
      <c r="W9" s="28"/>
      <c r="X9" s="28"/>
    </row>
    <row r="10" spans="1:26" s="30" customFormat="1" ht="39" customHeight="1" x14ac:dyDescent="0.2">
      <c r="A10" s="48" t="s">
        <v>35</v>
      </c>
      <c r="B10" s="154"/>
      <c r="C10" s="155"/>
      <c r="D10" s="155"/>
      <c r="E10" s="156"/>
      <c r="F10" s="29" t="s">
        <v>36</v>
      </c>
      <c r="G10" s="154"/>
      <c r="H10" s="155"/>
      <c r="I10" s="155"/>
      <c r="J10" s="157"/>
      <c r="K10" s="143" t="s">
        <v>12</v>
      </c>
      <c r="L10" s="145"/>
      <c r="M10" s="146"/>
      <c r="N10" s="146"/>
      <c r="O10" s="146"/>
      <c r="P10" s="146"/>
      <c r="Q10" s="146"/>
      <c r="R10" s="146"/>
      <c r="S10" s="147"/>
      <c r="W10" s="28"/>
    </row>
    <row r="11" spans="1:26" s="30" customFormat="1" ht="39" customHeight="1" x14ac:dyDescent="0.2">
      <c r="A11" s="45" t="s">
        <v>37</v>
      </c>
      <c r="B11" s="124"/>
      <c r="C11" s="125"/>
      <c r="D11" s="125"/>
      <c r="E11" s="126"/>
      <c r="F11" s="31" t="s">
        <v>38</v>
      </c>
      <c r="G11" s="124"/>
      <c r="H11" s="125"/>
      <c r="I11" s="125"/>
      <c r="J11" s="158"/>
      <c r="K11" s="144"/>
      <c r="L11" s="148"/>
      <c r="M11" s="149"/>
      <c r="N11" s="149"/>
      <c r="O11" s="149"/>
      <c r="P11" s="149"/>
      <c r="Q11" s="149"/>
      <c r="R11" s="149"/>
      <c r="S11" s="150"/>
      <c r="W11" s="28"/>
    </row>
    <row r="12" spans="1:26" s="30" customFormat="1" ht="39" customHeight="1" x14ac:dyDescent="0.2">
      <c r="A12" s="45" t="s">
        <v>13</v>
      </c>
      <c r="B12" s="33"/>
      <c r="C12" s="31" t="s">
        <v>15</v>
      </c>
      <c r="D12" s="163"/>
      <c r="E12" s="164"/>
      <c r="F12" s="31" t="s">
        <v>39</v>
      </c>
      <c r="G12" s="124"/>
      <c r="H12" s="125"/>
      <c r="I12" s="125"/>
      <c r="J12" s="158"/>
      <c r="K12" s="32" t="s">
        <v>14</v>
      </c>
      <c r="L12" s="141"/>
      <c r="M12" s="141"/>
      <c r="N12" s="141"/>
      <c r="O12" s="141"/>
      <c r="P12" s="141"/>
      <c r="Q12" s="141"/>
      <c r="R12" s="141"/>
      <c r="S12" s="142"/>
      <c r="W12" s="28"/>
    </row>
    <row r="13" spans="1:26" s="30" customFormat="1" ht="39" customHeight="1" x14ac:dyDescent="0.2">
      <c r="A13" s="45" t="s">
        <v>40</v>
      </c>
      <c r="B13" s="124"/>
      <c r="C13" s="125"/>
      <c r="D13" s="125"/>
      <c r="E13" s="126"/>
      <c r="F13" s="34" t="s">
        <v>41</v>
      </c>
      <c r="G13" s="35" t="s">
        <v>42</v>
      </c>
      <c r="H13" s="46"/>
      <c r="I13" s="35" t="s">
        <v>16</v>
      </c>
      <c r="J13" s="46"/>
      <c r="K13" s="127" t="s">
        <v>43</v>
      </c>
      <c r="L13" s="120"/>
      <c r="M13" s="120"/>
      <c r="N13" s="120"/>
      <c r="O13" s="120"/>
      <c r="P13" s="120"/>
      <c r="Q13" s="120"/>
      <c r="R13" s="120"/>
      <c r="S13" s="121"/>
      <c r="W13" s="28"/>
    </row>
    <row r="14" spans="1:26" s="36" customFormat="1" ht="39" customHeight="1" thickBot="1" x14ac:dyDescent="0.3">
      <c r="A14" s="49" t="s">
        <v>17</v>
      </c>
      <c r="B14" s="129"/>
      <c r="C14" s="130"/>
      <c r="D14" s="130"/>
      <c r="E14" s="131"/>
      <c r="F14" s="50" t="s">
        <v>44</v>
      </c>
      <c r="G14" s="132"/>
      <c r="H14" s="133"/>
      <c r="I14" s="133"/>
      <c r="J14" s="134"/>
      <c r="K14" s="128"/>
      <c r="L14" s="122"/>
      <c r="M14" s="122"/>
      <c r="N14" s="122"/>
      <c r="O14" s="122"/>
      <c r="P14" s="122"/>
      <c r="Q14" s="122"/>
      <c r="R14" s="122"/>
      <c r="S14" s="123"/>
      <c r="W14" s="28"/>
    </row>
    <row r="15" spans="1:26" s="36" customFormat="1" ht="39" customHeight="1" thickBot="1" x14ac:dyDescent="0.3">
      <c r="A15" s="44"/>
      <c r="B15" s="44"/>
      <c r="C15" s="44"/>
      <c r="D15" s="44"/>
      <c r="E15" s="39"/>
      <c r="F15" s="40"/>
      <c r="G15" s="41"/>
      <c r="H15" s="41"/>
      <c r="I15" s="41"/>
      <c r="J15" s="41"/>
      <c r="K15" s="38"/>
      <c r="L15" s="41"/>
      <c r="M15" s="41"/>
      <c r="N15" s="41"/>
      <c r="O15" s="41"/>
      <c r="P15" s="111" t="s">
        <v>25</v>
      </c>
      <c r="Q15" s="112"/>
      <c r="R15" s="113" t="s">
        <v>26</v>
      </c>
      <c r="S15" s="114"/>
      <c r="W15" s="28"/>
    </row>
    <row r="16" spans="1:26" s="15" customFormat="1" ht="108" customHeight="1" thickBot="1" x14ac:dyDescent="0.25">
      <c r="A16" s="42" t="s">
        <v>0</v>
      </c>
      <c r="B16" s="47" t="s">
        <v>46</v>
      </c>
      <c r="C16" s="108" t="s">
        <v>8</v>
      </c>
      <c r="D16" s="108"/>
      <c r="E16" s="25" t="s">
        <v>1</v>
      </c>
      <c r="F16" s="25" t="s">
        <v>2</v>
      </c>
      <c r="G16" s="26" t="s">
        <v>19</v>
      </c>
      <c r="H16" s="37" t="s">
        <v>45</v>
      </c>
      <c r="I16" s="37" t="s">
        <v>6</v>
      </c>
      <c r="J16" s="37" t="s">
        <v>33</v>
      </c>
      <c r="K16" s="88" t="s">
        <v>7</v>
      </c>
      <c r="L16" s="89" t="s">
        <v>50</v>
      </c>
      <c r="M16" s="25" t="s">
        <v>49</v>
      </c>
      <c r="N16" s="90" t="s">
        <v>3</v>
      </c>
      <c r="O16" s="91" t="s">
        <v>4</v>
      </c>
      <c r="P16" s="92" t="s">
        <v>27</v>
      </c>
      <c r="Q16" s="104" t="s">
        <v>5</v>
      </c>
      <c r="R16" s="100" t="s">
        <v>22</v>
      </c>
      <c r="S16" s="93" t="s">
        <v>21</v>
      </c>
      <c r="T16" s="16"/>
      <c r="U16" s="16"/>
      <c r="V16" s="16"/>
      <c r="W16" s="16"/>
      <c r="X16" s="16"/>
      <c r="Y16" s="16"/>
      <c r="Z16" s="16"/>
    </row>
    <row r="17" spans="1:26" s="15" customFormat="1" ht="39" customHeight="1" x14ac:dyDescent="0.2">
      <c r="A17" s="115" t="s">
        <v>54</v>
      </c>
      <c r="B17" s="65" t="s">
        <v>55</v>
      </c>
      <c r="C17" s="109" t="s">
        <v>56</v>
      </c>
      <c r="D17" s="110"/>
      <c r="E17" s="66"/>
      <c r="F17" s="66"/>
      <c r="G17" s="67"/>
      <c r="H17" s="68">
        <v>349</v>
      </c>
      <c r="I17" s="69" t="s">
        <v>20</v>
      </c>
      <c r="J17" s="70">
        <v>2.0099999999999998</v>
      </c>
      <c r="K17" s="71">
        <f t="shared" ref="K17:K36" si="0">H17*J17</f>
        <v>701.4899999999999</v>
      </c>
      <c r="L17" s="72" t="e">
        <f t="shared" ref="L17:L36" si="1">M17/G17</f>
        <v>#DIV/0!</v>
      </c>
      <c r="M17" s="73"/>
      <c r="N17" s="74"/>
      <c r="O17" s="94"/>
      <c r="P17" s="97">
        <f t="shared" ref="P17:P36" si="2">M17*(1-O17)</f>
        <v>0</v>
      </c>
      <c r="Q17" s="105">
        <f t="shared" ref="Q17:Q34" si="3">IF(ISERROR(P17/G17),0,(P17/G17)*H17)</f>
        <v>0</v>
      </c>
      <c r="R17" s="101" t="e">
        <f t="shared" ref="R17:R34" si="4">ROUNDUP((H17/G17),0)</f>
        <v>#DIV/0!</v>
      </c>
      <c r="S17" s="75" t="e">
        <f t="shared" ref="S17:S36" si="5">R17*P17</f>
        <v>#DIV/0!</v>
      </c>
      <c r="T17" s="16"/>
      <c r="U17" s="16"/>
      <c r="V17" s="16"/>
      <c r="W17" s="16"/>
      <c r="X17" s="16"/>
      <c r="Y17" s="16"/>
      <c r="Z17" s="16"/>
    </row>
    <row r="18" spans="1:26" s="15" customFormat="1" ht="39" customHeight="1" x14ac:dyDescent="0.2">
      <c r="A18" s="116"/>
      <c r="B18" s="55">
        <v>2018142</v>
      </c>
      <c r="C18" s="118" t="s">
        <v>75</v>
      </c>
      <c r="D18" s="119"/>
      <c r="E18" s="56"/>
      <c r="F18" s="56"/>
      <c r="G18" s="57"/>
      <c r="H18" s="58">
        <v>328</v>
      </c>
      <c r="I18" s="59" t="s">
        <v>20</v>
      </c>
      <c r="J18" s="60">
        <v>2.15</v>
      </c>
      <c r="K18" s="61">
        <f t="shared" si="0"/>
        <v>705.19999999999993</v>
      </c>
      <c r="L18" s="62" t="e">
        <f t="shared" si="1"/>
        <v>#DIV/0!</v>
      </c>
      <c r="M18" s="63"/>
      <c r="N18" s="64"/>
      <c r="O18" s="95"/>
      <c r="P18" s="98">
        <f t="shared" si="2"/>
        <v>0</v>
      </c>
      <c r="Q18" s="106">
        <f t="shared" si="3"/>
        <v>0</v>
      </c>
      <c r="R18" s="102" t="e">
        <f t="shared" si="4"/>
        <v>#DIV/0!</v>
      </c>
      <c r="S18" s="87" t="e">
        <f t="shared" si="5"/>
        <v>#DIV/0!</v>
      </c>
      <c r="T18" s="16"/>
      <c r="U18" s="16"/>
      <c r="V18" s="16"/>
      <c r="W18" s="16"/>
      <c r="X18" s="16"/>
      <c r="Y18" s="16"/>
      <c r="Z18" s="16"/>
    </row>
    <row r="19" spans="1:26" s="15" customFormat="1" ht="39" customHeight="1" x14ac:dyDescent="0.2">
      <c r="A19" s="116"/>
      <c r="B19" s="55">
        <v>2018131</v>
      </c>
      <c r="C19" s="118" t="s">
        <v>57</v>
      </c>
      <c r="D19" s="119"/>
      <c r="E19" s="56"/>
      <c r="F19" s="56"/>
      <c r="G19" s="57"/>
      <c r="H19" s="58">
        <v>916</v>
      </c>
      <c r="I19" s="59" t="s">
        <v>20</v>
      </c>
      <c r="J19" s="60">
        <v>3.11</v>
      </c>
      <c r="K19" s="61">
        <f t="shared" si="0"/>
        <v>2848.7599999999998</v>
      </c>
      <c r="L19" s="62" t="e">
        <f t="shared" si="1"/>
        <v>#DIV/0!</v>
      </c>
      <c r="M19" s="63"/>
      <c r="N19" s="64"/>
      <c r="O19" s="95"/>
      <c r="P19" s="98">
        <f t="shared" si="2"/>
        <v>0</v>
      </c>
      <c r="Q19" s="106">
        <f t="shared" si="3"/>
        <v>0</v>
      </c>
      <c r="R19" s="102" t="e">
        <f t="shared" si="4"/>
        <v>#DIV/0!</v>
      </c>
      <c r="S19" s="87" t="e">
        <f t="shared" si="5"/>
        <v>#DIV/0!</v>
      </c>
      <c r="T19" s="16"/>
      <c r="U19" s="16"/>
      <c r="V19" s="16"/>
      <c r="W19" s="16"/>
      <c r="X19" s="16"/>
      <c r="Y19" s="16"/>
      <c r="Z19" s="16"/>
    </row>
    <row r="20" spans="1:26" s="15" customFormat="1" ht="39" customHeight="1" x14ac:dyDescent="0.2">
      <c r="A20" s="116"/>
      <c r="B20" s="55">
        <v>2018141</v>
      </c>
      <c r="C20" s="118" t="s">
        <v>58</v>
      </c>
      <c r="D20" s="119"/>
      <c r="E20" s="56"/>
      <c r="F20" s="56"/>
      <c r="G20" s="57"/>
      <c r="H20" s="58">
        <v>394</v>
      </c>
      <c r="I20" s="59" t="s">
        <v>20</v>
      </c>
      <c r="J20" s="60">
        <v>2.0363636363636366</v>
      </c>
      <c r="K20" s="61">
        <f t="shared" si="0"/>
        <v>802.32727272727277</v>
      </c>
      <c r="L20" s="62" t="e">
        <f t="shared" si="1"/>
        <v>#DIV/0!</v>
      </c>
      <c r="M20" s="63"/>
      <c r="N20" s="64"/>
      <c r="O20" s="95"/>
      <c r="P20" s="98">
        <f t="shared" si="2"/>
        <v>0</v>
      </c>
      <c r="Q20" s="106">
        <f t="shared" si="3"/>
        <v>0</v>
      </c>
      <c r="R20" s="102" t="e">
        <f t="shared" si="4"/>
        <v>#DIV/0!</v>
      </c>
      <c r="S20" s="87" t="e">
        <f t="shared" si="5"/>
        <v>#DIV/0!</v>
      </c>
      <c r="T20" s="16"/>
      <c r="U20" s="16"/>
      <c r="V20" s="16"/>
      <c r="W20" s="16"/>
      <c r="X20" s="16"/>
      <c r="Y20" s="16"/>
      <c r="Z20" s="16"/>
    </row>
    <row r="21" spans="1:26" s="15" customFormat="1" ht="39" customHeight="1" x14ac:dyDescent="0.2">
      <c r="A21" s="116"/>
      <c r="B21" s="55">
        <v>2018132</v>
      </c>
      <c r="C21" s="118" t="s">
        <v>59</v>
      </c>
      <c r="D21" s="119"/>
      <c r="E21" s="56"/>
      <c r="F21" s="56"/>
      <c r="G21" s="57"/>
      <c r="H21" s="58">
        <v>2475</v>
      </c>
      <c r="I21" s="59" t="s">
        <v>20</v>
      </c>
      <c r="J21" s="60">
        <v>2.91</v>
      </c>
      <c r="K21" s="61">
        <f t="shared" si="0"/>
        <v>7202.25</v>
      </c>
      <c r="L21" s="62" t="e">
        <f t="shared" si="1"/>
        <v>#DIV/0!</v>
      </c>
      <c r="M21" s="63"/>
      <c r="N21" s="64"/>
      <c r="O21" s="95"/>
      <c r="P21" s="98">
        <f t="shared" si="2"/>
        <v>0</v>
      </c>
      <c r="Q21" s="106">
        <f t="shared" si="3"/>
        <v>0</v>
      </c>
      <c r="R21" s="102" t="e">
        <f t="shared" si="4"/>
        <v>#DIV/0!</v>
      </c>
      <c r="S21" s="87" t="e">
        <f t="shared" si="5"/>
        <v>#DIV/0!</v>
      </c>
      <c r="T21" s="16"/>
      <c r="U21" s="16"/>
      <c r="V21" s="16"/>
      <c r="W21" s="16"/>
      <c r="X21" s="16"/>
      <c r="Y21" s="16"/>
      <c r="Z21" s="16"/>
    </row>
    <row r="22" spans="1:26" s="15" customFormat="1" ht="39" customHeight="1" x14ac:dyDescent="0.2">
      <c r="A22" s="116"/>
      <c r="B22" s="55">
        <v>2018133</v>
      </c>
      <c r="C22" s="118" t="s">
        <v>60</v>
      </c>
      <c r="D22" s="119"/>
      <c r="E22" s="56"/>
      <c r="F22" s="56"/>
      <c r="G22" s="57"/>
      <c r="H22" s="58">
        <v>4336</v>
      </c>
      <c r="I22" s="59" t="s">
        <v>20</v>
      </c>
      <c r="J22" s="60">
        <v>2.83</v>
      </c>
      <c r="K22" s="61">
        <f t="shared" si="0"/>
        <v>12270.880000000001</v>
      </c>
      <c r="L22" s="62" t="e">
        <f t="shared" si="1"/>
        <v>#DIV/0!</v>
      </c>
      <c r="M22" s="63"/>
      <c r="N22" s="64"/>
      <c r="O22" s="95"/>
      <c r="P22" s="98">
        <f t="shared" si="2"/>
        <v>0</v>
      </c>
      <c r="Q22" s="106">
        <f t="shared" si="3"/>
        <v>0</v>
      </c>
      <c r="R22" s="102" t="e">
        <f t="shared" si="4"/>
        <v>#DIV/0!</v>
      </c>
      <c r="S22" s="87" t="e">
        <f t="shared" si="5"/>
        <v>#DIV/0!</v>
      </c>
      <c r="T22" s="16"/>
      <c r="U22" s="16"/>
      <c r="V22" s="16"/>
      <c r="W22" s="16"/>
      <c r="X22" s="16"/>
      <c r="Y22" s="16"/>
      <c r="Z22" s="16"/>
    </row>
    <row r="23" spans="1:26" s="15" customFormat="1" ht="39" customHeight="1" x14ac:dyDescent="0.2">
      <c r="A23" s="116"/>
      <c r="B23" s="55">
        <v>2018144</v>
      </c>
      <c r="C23" s="118" t="s">
        <v>61</v>
      </c>
      <c r="D23" s="119"/>
      <c r="E23" s="56"/>
      <c r="F23" s="56"/>
      <c r="G23" s="57"/>
      <c r="H23" s="58">
        <v>330</v>
      </c>
      <c r="I23" s="59" t="s">
        <v>20</v>
      </c>
      <c r="J23" s="60">
        <v>2.96</v>
      </c>
      <c r="K23" s="61">
        <f t="shared" si="0"/>
        <v>976.8</v>
      </c>
      <c r="L23" s="62" t="e">
        <f t="shared" si="1"/>
        <v>#DIV/0!</v>
      </c>
      <c r="M23" s="63"/>
      <c r="N23" s="64"/>
      <c r="O23" s="95"/>
      <c r="P23" s="98">
        <f t="shared" si="2"/>
        <v>0</v>
      </c>
      <c r="Q23" s="106">
        <f t="shared" si="3"/>
        <v>0</v>
      </c>
      <c r="R23" s="102" t="e">
        <f t="shared" si="4"/>
        <v>#DIV/0!</v>
      </c>
      <c r="S23" s="87" t="e">
        <f t="shared" si="5"/>
        <v>#DIV/0!</v>
      </c>
      <c r="T23" s="16"/>
      <c r="U23" s="16"/>
      <c r="V23" s="16"/>
      <c r="W23" s="16"/>
      <c r="X23" s="16"/>
      <c r="Y23" s="16"/>
      <c r="Z23" s="16"/>
    </row>
    <row r="24" spans="1:26" s="15" customFormat="1" ht="39" customHeight="1" x14ac:dyDescent="0.2">
      <c r="A24" s="116"/>
      <c r="B24" s="55">
        <v>2018145</v>
      </c>
      <c r="C24" s="118" t="s">
        <v>62</v>
      </c>
      <c r="D24" s="119"/>
      <c r="E24" s="56"/>
      <c r="F24" s="56"/>
      <c r="G24" s="57"/>
      <c r="H24" s="58">
        <v>944</v>
      </c>
      <c r="I24" s="59" t="s">
        <v>20</v>
      </c>
      <c r="J24" s="60">
        <v>2.52</v>
      </c>
      <c r="K24" s="61">
        <f t="shared" si="0"/>
        <v>2378.88</v>
      </c>
      <c r="L24" s="62" t="e">
        <f t="shared" si="1"/>
        <v>#DIV/0!</v>
      </c>
      <c r="M24" s="63"/>
      <c r="N24" s="64"/>
      <c r="O24" s="95"/>
      <c r="P24" s="98">
        <f t="shared" si="2"/>
        <v>0</v>
      </c>
      <c r="Q24" s="106">
        <f t="shared" si="3"/>
        <v>0</v>
      </c>
      <c r="R24" s="102" t="e">
        <f t="shared" si="4"/>
        <v>#DIV/0!</v>
      </c>
      <c r="S24" s="87" t="e">
        <f t="shared" si="5"/>
        <v>#DIV/0!</v>
      </c>
      <c r="T24" s="16"/>
      <c r="U24" s="16"/>
      <c r="V24" s="16"/>
      <c r="W24" s="16"/>
      <c r="X24" s="16"/>
      <c r="Y24" s="16"/>
      <c r="Z24" s="16"/>
    </row>
    <row r="25" spans="1:26" s="15" customFormat="1" ht="39" customHeight="1" x14ac:dyDescent="0.2">
      <c r="A25" s="116"/>
      <c r="B25" s="55">
        <v>2018134</v>
      </c>
      <c r="C25" s="118" t="s">
        <v>63</v>
      </c>
      <c r="D25" s="119"/>
      <c r="E25" s="56"/>
      <c r="F25" s="56"/>
      <c r="G25" s="57"/>
      <c r="H25" s="58">
        <v>1989</v>
      </c>
      <c r="I25" s="59" t="s">
        <v>20</v>
      </c>
      <c r="J25" s="60">
        <v>2.2999999999999998</v>
      </c>
      <c r="K25" s="61">
        <f t="shared" ref="K25:K31" si="6">H25*J25</f>
        <v>4574.7</v>
      </c>
      <c r="L25" s="62" t="e">
        <f t="shared" ref="L25:L31" si="7">M25/G25</f>
        <v>#DIV/0!</v>
      </c>
      <c r="M25" s="63"/>
      <c r="N25" s="64"/>
      <c r="O25" s="95"/>
      <c r="P25" s="98">
        <f t="shared" ref="P25:P31" si="8">M25*(1-O25)</f>
        <v>0</v>
      </c>
      <c r="Q25" s="106">
        <f t="shared" ref="Q25:Q31" si="9">IF(ISERROR(P25/G25),0,(P25/G25)*H25)</f>
        <v>0</v>
      </c>
      <c r="R25" s="102" t="e">
        <f t="shared" ref="R25:R31" si="10">ROUNDUP((H25/G25),0)</f>
        <v>#DIV/0!</v>
      </c>
      <c r="S25" s="87" t="e">
        <f t="shared" ref="S25:S31" si="11">R25*P25</f>
        <v>#DIV/0!</v>
      </c>
      <c r="T25" s="16"/>
      <c r="U25" s="16"/>
      <c r="V25" s="16"/>
      <c r="W25" s="16"/>
      <c r="X25" s="16"/>
      <c r="Y25" s="16"/>
      <c r="Z25" s="16"/>
    </row>
    <row r="26" spans="1:26" s="15" customFormat="1" ht="39" customHeight="1" x14ac:dyDescent="0.2">
      <c r="A26" s="116"/>
      <c r="B26" s="55">
        <v>2018135</v>
      </c>
      <c r="C26" s="118" t="s">
        <v>64</v>
      </c>
      <c r="D26" s="119"/>
      <c r="E26" s="56"/>
      <c r="F26" s="56"/>
      <c r="G26" s="57"/>
      <c r="H26" s="58">
        <v>2864</v>
      </c>
      <c r="I26" s="59" t="s">
        <v>20</v>
      </c>
      <c r="J26" s="60">
        <v>1.76</v>
      </c>
      <c r="K26" s="61">
        <f t="shared" si="6"/>
        <v>5040.6400000000003</v>
      </c>
      <c r="L26" s="62" t="e">
        <f t="shared" si="7"/>
        <v>#DIV/0!</v>
      </c>
      <c r="M26" s="63"/>
      <c r="N26" s="64"/>
      <c r="O26" s="95"/>
      <c r="P26" s="98">
        <f t="shared" si="8"/>
        <v>0</v>
      </c>
      <c r="Q26" s="106">
        <f t="shared" si="9"/>
        <v>0</v>
      </c>
      <c r="R26" s="102" t="e">
        <f t="shared" si="10"/>
        <v>#DIV/0!</v>
      </c>
      <c r="S26" s="87" t="e">
        <f t="shared" si="11"/>
        <v>#DIV/0!</v>
      </c>
      <c r="T26" s="16"/>
      <c r="U26" s="16"/>
      <c r="V26" s="16"/>
      <c r="W26" s="16"/>
      <c r="X26" s="16"/>
      <c r="Y26" s="16"/>
      <c r="Z26" s="16"/>
    </row>
    <row r="27" spans="1:26" s="15" customFormat="1" ht="39" customHeight="1" x14ac:dyDescent="0.2">
      <c r="A27" s="116"/>
      <c r="B27" s="55">
        <v>2018146</v>
      </c>
      <c r="C27" s="118" t="s">
        <v>65</v>
      </c>
      <c r="D27" s="119"/>
      <c r="E27" s="56"/>
      <c r="F27" s="56"/>
      <c r="G27" s="57"/>
      <c r="H27" s="58">
        <v>3115</v>
      </c>
      <c r="I27" s="59" t="s">
        <v>20</v>
      </c>
      <c r="J27" s="60">
        <v>2.6199915824915827</v>
      </c>
      <c r="K27" s="61">
        <f t="shared" si="6"/>
        <v>8161.2737794612804</v>
      </c>
      <c r="L27" s="62" t="e">
        <f t="shared" si="7"/>
        <v>#DIV/0!</v>
      </c>
      <c r="M27" s="63"/>
      <c r="N27" s="64"/>
      <c r="O27" s="95"/>
      <c r="P27" s="98">
        <f t="shared" si="8"/>
        <v>0</v>
      </c>
      <c r="Q27" s="106">
        <f t="shared" si="9"/>
        <v>0</v>
      </c>
      <c r="R27" s="102" t="e">
        <f t="shared" si="10"/>
        <v>#DIV/0!</v>
      </c>
      <c r="S27" s="87" t="e">
        <f t="shared" si="11"/>
        <v>#DIV/0!</v>
      </c>
      <c r="T27" s="16"/>
      <c r="U27" s="16"/>
      <c r="V27" s="16"/>
      <c r="W27" s="16"/>
      <c r="X27" s="16"/>
      <c r="Y27" s="16"/>
      <c r="Z27" s="16"/>
    </row>
    <row r="28" spans="1:26" s="15" customFormat="1" ht="39" customHeight="1" x14ac:dyDescent="0.2">
      <c r="A28" s="116"/>
      <c r="B28" s="55">
        <v>2018136</v>
      </c>
      <c r="C28" s="118" t="s">
        <v>66</v>
      </c>
      <c r="D28" s="119"/>
      <c r="E28" s="56"/>
      <c r="F28" s="56"/>
      <c r="G28" s="57"/>
      <c r="H28" s="58">
        <v>3134</v>
      </c>
      <c r="I28" s="59" t="s">
        <v>20</v>
      </c>
      <c r="J28" s="60">
        <v>2.0499999999999998</v>
      </c>
      <c r="K28" s="61">
        <f t="shared" si="6"/>
        <v>6424.7</v>
      </c>
      <c r="L28" s="62" t="e">
        <f t="shared" si="7"/>
        <v>#DIV/0!</v>
      </c>
      <c r="M28" s="63"/>
      <c r="N28" s="64"/>
      <c r="O28" s="95"/>
      <c r="P28" s="98">
        <f t="shared" si="8"/>
        <v>0</v>
      </c>
      <c r="Q28" s="106">
        <f t="shared" si="9"/>
        <v>0</v>
      </c>
      <c r="R28" s="102" t="e">
        <f t="shared" si="10"/>
        <v>#DIV/0!</v>
      </c>
      <c r="S28" s="87" t="e">
        <f t="shared" si="11"/>
        <v>#DIV/0!</v>
      </c>
      <c r="T28" s="16"/>
      <c r="U28" s="16"/>
      <c r="V28" s="16"/>
      <c r="W28" s="16"/>
      <c r="X28" s="16"/>
      <c r="Y28" s="16"/>
      <c r="Z28" s="16"/>
    </row>
    <row r="29" spans="1:26" s="15" customFormat="1" ht="39" customHeight="1" x14ac:dyDescent="0.2">
      <c r="A29" s="116"/>
      <c r="B29" s="55">
        <v>2018137</v>
      </c>
      <c r="C29" s="118" t="s">
        <v>67</v>
      </c>
      <c r="D29" s="119"/>
      <c r="E29" s="56"/>
      <c r="F29" s="56"/>
      <c r="G29" s="57"/>
      <c r="H29" s="58">
        <v>1726</v>
      </c>
      <c r="I29" s="59" t="s">
        <v>20</v>
      </c>
      <c r="J29" s="60">
        <v>2.58</v>
      </c>
      <c r="K29" s="61">
        <f t="shared" si="6"/>
        <v>4453.08</v>
      </c>
      <c r="L29" s="62" t="e">
        <f t="shared" si="7"/>
        <v>#DIV/0!</v>
      </c>
      <c r="M29" s="63"/>
      <c r="N29" s="64"/>
      <c r="O29" s="95"/>
      <c r="P29" s="98">
        <f t="shared" si="8"/>
        <v>0</v>
      </c>
      <c r="Q29" s="106">
        <f t="shared" si="9"/>
        <v>0</v>
      </c>
      <c r="R29" s="102" t="e">
        <f t="shared" si="10"/>
        <v>#DIV/0!</v>
      </c>
      <c r="S29" s="87" t="e">
        <f t="shared" si="11"/>
        <v>#DIV/0!</v>
      </c>
      <c r="T29" s="16"/>
      <c r="U29" s="16"/>
      <c r="V29" s="16"/>
      <c r="W29" s="16"/>
      <c r="X29" s="16"/>
      <c r="Y29" s="16"/>
      <c r="Z29" s="16"/>
    </row>
    <row r="30" spans="1:26" s="15" customFormat="1" ht="39" customHeight="1" x14ac:dyDescent="0.2">
      <c r="A30" s="116"/>
      <c r="B30" s="55">
        <v>2018138</v>
      </c>
      <c r="C30" s="118" t="s">
        <v>68</v>
      </c>
      <c r="D30" s="119"/>
      <c r="E30" s="56"/>
      <c r="F30" s="56"/>
      <c r="G30" s="57"/>
      <c r="H30" s="58">
        <v>1160</v>
      </c>
      <c r="I30" s="59" t="s">
        <v>20</v>
      </c>
      <c r="J30" s="60">
        <v>3.64</v>
      </c>
      <c r="K30" s="61">
        <f t="shared" si="6"/>
        <v>4222.4000000000005</v>
      </c>
      <c r="L30" s="62" t="e">
        <f t="shared" si="7"/>
        <v>#DIV/0!</v>
      </c>
      <c r="M30" s="63"/>
      <c r="N30" s="64"/>
      <c r="O30" s="95"/>
      <c r="P30" s="98">
        <f t="shared" si="8"/>
        <v>0</v>
      </c>
      <c r="Q30" s="106">
        <f t="shared" si="9"/>
        <v>0</v>
      </c>
      <c r="R30" s="102" t="e">
        <f t="shared" si="10"/>
        <v>#DIV/0!</v>
      </c>
      <c r="S30" s="87" t="e">
        <f t="shared" si="11"/>
        <v>#DIV/0!</v>
      </c>
      <c r="T30" s="16"/>
      <c r="U30" s="16"/>
      <c r="V30" s="16"/>
      <c r="W30" s="16"/>
      <c r="X30" s="16"/>
      <c r="Y30" s="16"/>
      <c r="Z30" s="16"/>
    </row>
    <row r="31" spans="1:26" s="15" customFormat="1" ht="39" customHeight="1" x14ac:dyDescent="0.2">
      <c r="A31" s="116"/>
      <c r="B31" s="55">
        <v>2018139</v>
      </c>
      <c r="C31" s="118" t="s">
        <v>69</v>
      </c>
      <c r="D31" s="119"/>
      <c r="E31" s="56"/>
      <c r="F31" s="56"/>
      <c r="G31" s="57"/>
      <c r="H31" s="58">
        <v>640</v>
      </c>
      <c r="I31" s="59" t="s">
        <v>20</v>
      </c>
      <c r="J31" s="60">
        <v>3.77</v>
      </c>
      <c r="K31" s="61">
        <f t="shared" si="6"/>
        <v>2412.8000000000002</v>
      </c>
      <c r="L31" s="62" t="e">
        <f t="shared" si="7"/>
        <v>#DIV/0!</v>
      </c>
      <c r="M31" s="63"/>
      <c r="N31" s="64"/>
      <c r="O31" s="95"/>
      <c r="P31" s="98">
        <f t="shared" si="8"/>
        <v>0</v>
      </c>
      <c r="Q31" s="106">
        <f t="shared" si="9"/>
        <v>0</v>
      </c>
      <c r="R31" s="102" t="e">
        <f t="shared" si="10"/>
        <v>#DIV/0!</v>
      </c>
      <c r="S31" s="87" t="e">
        <f t="shared" si="11"/>
        <v>#DIV/0!</v>
      </c>
      <c r="T31" s="16"/>
      <c r="U31" s="16"/>
      <c r="V31" s="16"/>
      <c r="W31" s="16"/>
      <c r="X31" s="16"/>
      <c r="Y31" s="16"/>
      <c r="Z31" s="16"/>
    </row>
    <row r="32" spans="1:26" s="15" customFormat="1" ht="39" customHeight="1" x14ac:dyDescent="0.2">
      <c r="A32" s="116"/>
      <c r="B32" s="55">
        <v>2018140</v>
      </c>
      <c r="C32" s="118" t="s">
        <v>70</v>
      </c>
      <c r="D32" s="119"/>
      <c r="E32" s="56"/>
      <c r="F32" s="56"/>
      <c r="G32" s="57"/>
      <c r="H32" s="58">
        <v>963</v>
      </c>
      <c r="I32" s="59" t="s">
        <v>20</v>
      </c>
      <c r="J32" s="60">
        <v>2.46</v>
      </c>
      <c r="K32" s="61">
        <f t="shared" si="0"/>
        <v>2368.98</v>
      </c>
      <c r="L32" s="62" t="e">
        <f t="shared" si="1"/>
        <v>#DIV/0!</v>
      </c>
      <c r="M32" s="63"/>
      <c r="N32" s="64"/>
      <c r="O32" s="95"/>
      <c r="P32" s="98">
        <f t="shared" si="2"/>
        <v>0</v>
      </c>
      <c r="Q32" s="106">
        <f t="shared" si="3"/>
        <v>0</v>
      </c>
      <c r="R32" s="102" t="e">
        <f t="shared" si="4"/>
        <v>#DIV/0!</v>
      </c>
      <c r="S32" s="87" t="e">
        <f t="shared" si="5"/>
        <v>#DIV/0!</v>
      </c>
      <c r="T32" s="16"/>
      <c r="U32" s="16"/>
      <c r="V32" s="16"/>
      <c r="W32" s="16"/>
      <c r="X32" s="16"/>
      <c r="Y32" s="16"/>
      <c r="Z32" s="16"/>
    </row>
    <row r="33" spans="1:26" s="15" customFormat="1" ht="39" customHeight="1" x14ac:dyDescent="0.2">
      <c r="A33" s="116"/>
      <c r="B33" s="55">
        <v>2018149</v>
      </c>
      <c r="C33" s="118" t="s">
        <v>71</v>
      </c>
      <c r="D33" s="119"/>
      <c r="E33" s="56"/>
      <c r="F33" s="56"/>
      <c r="G33" s="57"/>
      <c r="H33" s="58">
        <v>322</v>
      </c>
      <c r="I33" s="59" t="s">
        <v>20</v>
      </c>
      <c r="J33" s="60">
        <v>3.55</v>
      </c>
      <c r="K33" s="61">
        <f t="shared" si="0"/>
        <v>1143.0999999999999</v>
      </c>
      <c r="L33" s="62" t="e">
        <f t="shared" si="1"/>
        <v>#DIV/0!</v>
      </c>
      <c r="M33" s="63"/>
      <c r="N33" s="64"/>
      <c r="O33" s="95"/>
      <c r="P33" s="98">
        <f t="shared" si="2"/>
        <v>0</v>
      </c>
      <c r="Q33" s="106">
        <f t="shared" ref="Q33" si="12">IF(ISERROR(P33/G33),0,(P33/G33)*H33)</f>
        <v>0</v>
      </c>
      <c r="R33" s="102" t="e">
        <f t="shared" ref="R33" si="13">ROUNDUP((H33/G33),0)</f>
        <v>#DIV/0!</v>
      </c>
      <c r="S33" s="87" t="e">
        <f t="shared" si="5"/>
        <v>#DIV/0!</v>
      </c>
      <c r="T33" s="16"/>
      <c r="U33" s="16"/>
      <c r="V33" s="16"/>
      <c r="W33" s="16"/>
      <c r="X33" s="16"/>
      <c r="Y33" s="16"/>
      <c r="Z33" s="16"/>
    </row>
    <row r="34" spans="1:26" s="15" customFormat="1" ht="39" customHeight="1" x14ac:dyDescent="0.2">
      <c r="A34" s="116"/>
      <c r="B34" s="55">
        <v>2018143</v>
      </c>
      <c r="C34" s="118" t="s">
        <v>72</v>
      </c>
      <c r="D34" s="119"/>
      <c r="E34" s="56"/>
      <c r="F34" s="56"/>
      <c r="G34" s="57"/>
      <c r="H34" s="58">
        <v>110</v>
      </c>
      <c r="I34" s="59" t="s">
        <v>20</v>
      </c>
      <c r="J34" s="60">
        <v>4.3499999999999996</v>
      </c>
      <c r="K34" s="61">
        <f t="shared" si="0"/>
        <v>478.49999999999994</v>
      </c>
      <c r="L34" s="62" t="e">
        <f t="shared" si="1"/>
        <v>#DIV/0!</v>
      </c>
      <c r="M34" s="63"/>
      <c r="N34" s="64"/>
      <c r="O34" s="95"/>
      <c r="P34" s="98">
        <f t="shared" si="2"/>
        <v>0</v>
      </c>
      <c r="Q34" s="106">
        <f t="shared" si="3"/>
        <v>0</v>
      </c>
      <c r="R34" s="102" t="e">
        <f t="shared" si="4"/>
        <v>#DIV/0!</v>
      </c>
      <c r="S34" s="87" t="e">
        <f t="shared" si="5"/>
        <v>#DIV/0!</v>
      </c>
      <c r="T34" s="16"/>
      <c r="U34" s="16"/>
      <c r="V34" s="16"/>
      <c r="W34" s="16"/>
      <c r="X34" s="16"/>
      <c r="Y34" s="16"/>
      <c r="Z34" s="16"/>
    </row>
    <row r="35" spans="1:26" s="15" customFormat="1" ht="39" customHeight="1" x14ac:dyDescent="0.2">
      <c r="A35" s="116"/>
      <c r="B35" s="55">
        <v>2018148</v>
      </c>
      <c r="C35" s="118" t="s">
        <v>73</v>
      </c>
      <c r="D35" s="119"/>
      <c r="E35" s="56"/>
      <c r="F35" s="56"/>
      <c r="G35" s="57"/>
      <c r="H35" s="58">
        <v>182</v>
      </c>
      <c r="I35" s="59" t="s">
        <v>20</v>
      </c>
      <c r="J35" s="60">
        <v>4</v>
      </c>
      <c r="K35" s="61">
        <f t="shared" si="0"/>
        <v>728</v>
      </c>
      <c r="L35" s="62" t="e">
        <f t="shared" si="1"/>
        <v>#DIV/0!</v>
      </c>
      <c r="M35" s="63"/>
      <c r="N35" s="64"/>
      <c r="O35" s="95"/>
      <c r="P35" s="98">
        <f t="shared" si="2"/>
        <v>0</v>
      </c>
      <c r="Q35" s="106">
        <f t="shared" ref="Q35:Q36" si="14">IF(ISERROR(P35/G35),0,(P35/G35)*H35)</f>
        <v>0</v>
      </c>
      <c r="R35" s="102" t="e">
        <f t="shared" ref="R35:R36" si="15">ROUNDUP((H35/G35),0)</f>
        <v>#DIV/0!</v>
      </c>
      <c r="S35" s="87" t="e">
        <f t="shared" si="5"/>
        <v>#DIV/0!</v>
      </c>
      <c r="T35" s="16"/>
      <c r="U35" s="16"/>
      <c r="V35" s="16"/>
      <c r="W35" s="16"/>
      <c r="X35" s="16"/>
      <c r="Y35" s="16"/>
      <c r="Z35" s="16"/>
    </row>
    <row r="36" spans="1:26" s="15" customFormat="1" ht="39" customHeight="1" thickBot="1" x14ac:dyDescent="0.25">
      <c r="A36" s="117"/>
      <c r="B36" s="76">
        <v>2018147</v>
      </c>
      <c r="C36" s="138" t="s">
        <v>74</v>
      </c>
      <c r="D36" s="139"/>
      <c r="E36" s="77"/>
      <c r="F36" s="77"/>
      <c r="G36" s="78"/>
      <c r="H36" s="79">
        <v>1836</v>
      </c>
      <c r="I36" s="80" t="s">
        <v>20</v>
      </c>
      <c r="J36" s="81">
        <v>5.43</v>
      </c>
      <c r="K36" s="82">
        <f t="shared" si="0"/>
        <v>9969.48</v>
      </c>
      <c r="L36" s="83" t="e">
        <f t="shared" si="1"/>
        <v>#DIV/0!</v>
      </c>
      <c r="M36" s="84"/>
      <c r="N36" s="85"/>
      <c r="O36" s="96"/>
      <c r="P36" s="99">
        <f t="shared" si="2"/>
        <v>0</v>
      </c>
      <c r="Q36" s="107">
        <f t="shared" si="14"/>
        <v>0</v>
      </c>
      <c r="R36" s="103" t="e">
        <f t="shared" si="15"/>
        <v>#DIV/0!</v>
      </c>
      <c r="S36" s="86" t="e">
        <f t="shared" si="5"/>
        <v>#DIV/0!</v>
      </c>
      <c r="T36" s="16"/>
      <c r="U36" s="16"/>
      <c r="V36" s="16"/>
      <c r="W36" s="16"/>
      <c r="X36" s="16"/>
      <c r="Y36" s="16"/>
      <c r="Z36" s="16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137"/>
      <c r="B38" s="137"/>
      <c r="C38" s="137"/>
      <c r="D38" s="137"/>
      <c r="E38" s="137"/>
      <c r="F38" s="137"/>
      <c r="G38" s="137"/>
      <c r="H38" s="22"/>
      <c r="I38" s="1"/>
      <c r="J38" s="1"/>
      <c r="K38" s="1"/>
      <c r="L38" s="1"/>
      <c r="M38" s="1"/>
      <c r="N38" s="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thickBot="1" x14ac:dyDescent="0.3">
      <c r="A39" s="137"/>
      <c r="B39" s="137"/>
      <c r="C39" s="137"/>
      <c r="D39" s="137"/>
      <c r="E39" s="137"/>
      <c r="F39" s="137"/>
      <c r="G39" s="137"/>
      <c r="H39" s="22"/>
      <c r="I39" s="2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thickBot="1" x14ac:dyDescent="0.3">
      <c r="A40" s="137"/>
      <c r="B40" s="137"/>
      <c r="C40" s="137"/>
      <c r="D40" s="137"/>
      <c r="E40" s="137"/>
      <c r="F40" s="137"/>
      <c r="G40" s="137"/>
      <c r="H40" s="22"/>
      <c r="I40" s="1"/>
      <c r="J40" s="5" t="s">
        <v>47</v>
      </c>
      <c r="K40" s="6">
        <f>SUM(K17:K39)</f>
        <v>77864.241052188561</v>
      </c>
      <c r="L40" s="24"/>
      <c r="M40" s="1"/>
      <c r="N40" s="7"/>
      <c r="O40" s="7"/>
      <c r="P40" s="7"/>
      <c r="Q40" s="6">
        <f>SUM(Q17:Q39)</f>
        <v>0</v>
      </c>
      <c r="R40" s="1"/>
      <c r="S40" s="6" t="e">
        <f>SUM(S17:S36)</f>
        <v>#DIV/0!</v>
      </c>
      <c r="T40" s="1"/>
      <c r="U40" s="1"/>
      <c r="V40" s="1"/>
      <c r="W40" s="1"/>
      <c r="X40" s="1"/>
      <c r="Y40" s="1"/>
      <c r="Z40" s="1"/>
    </row>
    <row r="41" spans="1:26" ht="15.75" thickBot="1" x14ac:dyDescent="0.3">
      <c r="A41" s="1"/>
      <c r="B41" s="1"/>
      <c r="C41" s="1"/>
      <c r="D41" s="20"/>
      <c r="E41" s="21"/>
      <c r="F41" s="18"/>
      <c r="G41" s="19"/>
      <c r="H41" s="2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thickBot="1" x14ac:dyDescent="0.3">
      <c r="A42" s="43"/>
      <c r="B42" s="43"/>
      <c r="C42" s="43"/>
      <c r="D42" s="43"/>
      <c r="E42" s="43"/>
      <c r="F42" s="165" t="s">
        <v>53</v>
      </c>
      <c r="G42" s="165"/>
      <c r="H42" s="165"/>
      <c r="I42" s="165"/>
      <c r="J42" s="166"/>
      <c r="K42" s="6">
        <f>K40*2</f>
        <v>155728.48210437712</v>
      </c>
      <c r="L42" s="1"/>
      <c r="M42" s="1"/>
      <c r="N42" s="1"/>
      <c r="O42" s="5"/>
      <c r="P42" s="1"/>
      <c r="Q42" s="6">
        <f>Q40*2</f>
        <v>0</v>
      </c>
      <c r="R42" s="1"/>
      <c r="S42" s="6" t="e">
        <f>S40*2</f>
        <v>#DIV/0!</v>
      </c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8" t="s">
        <v>23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10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10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1" t="s">
        <v>32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9"/>
      <c r="N47" s="9"/>
      <c r="O47" s="9"/>
      <c r="P47" s="9"/>
      <c r="Q47" s="9"/>
      <c r="R47" s="10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0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1" t="s">
        <v>24</v>
      </c>
      <c r="B49" s="11"/>
      <c r="C49" s="11"/>
      <c r="D49" s="11"/>
      <c r="E49" s="11"/>
      <c r="F49" s="11"/>
      <c r="G49" s="11"/>
      <c r="H49" s="54"/>
      <c r="I49" s="11"/>
      <c r="J49" s="11"/>
      <c r="K49" s="11"/>
      <c r="L49" s="11"/>
      <c r="M49" s="11"/>
      <c r="N49" s="11"/>
      <c r="O49" s="11"/>
      <c r="P49" s="11"/>
      <c r="Q49" s="11"/>
      <c r="R49" s="10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2" t="s">
        <v>28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2" t="s">
        <v>29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2" t="s">
        <v>30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35" t="s">
        <v>48</v>
      </c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7"/>
      <c r="M58" s="13"/>
      <c r="N58" s="13"/>
      <c r="O58" s="13"/>
      <c r="P58" s="13"/>
      <c r="Q58" s="13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35" t="s">
        <v>31</v>
      </c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7"/>
      <c r="M60" s="13"/>
      <c r="N60" s="13"/>
      <c r="O60" s="13"/>
      <c r="P60" s="13"/>
      <c r="Q60" s="13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"/>
      <c r="S62" s="1"/>
      <c r="T62" s="1"/>
      <c r="U62" s="1"/>
      <c r="V62" s="1"/>
      <c r="W62" s="1"/>
      <c r="X62" s="1"/>
      <c r="Y62" s="1"/>
      <c r="Z62" s="1"/>
    </row>
  </sheetData>
  <sheetProtection selectLockedCells="1"/>
  <protectedRanges>
    <protectedRange sqref="F8:H8" name="Rango1"/>
    <protectedRange sqref="D10:E14 Q10:Q14 Q15 D15:E15" name="Rango1_1"/>
  </protectedRanges>
  <mergeCells count="49">
    <mergeCell ref="C32:D32"/>
    <mergeCell ref="C34:D34"/>
    <mergeCell ref="C33:D33"/>
    <mergeCell ref="C25:D25"/>
    <mergeCell ref="C26:D26"/>
    <mergeCell ref="C27:D27"/>
    <mergeCell ref="B6:S6"/>
    <mergeCell ref="L12:S12"/>
    <mergeCell ref="K10:K11"/>
    <mergeCell ref="L10:S11"/>
    <mergeCell ref="A9:J9"/>
    <mergeCell ref="B10:E10"/>
    <mergeCell ref="G10:J10"/>
    <mergeCell ref="B11:E11"/>
    <mergeCell ref="G11:J11"/>
    <mergeCell ref="A7:C7"/>
    <mergeCell ref="A8:C8"/>
    <mergeCell ref="D7:P7"/>
    <mergeCell ref="E8:M8"/>
    <mergeCell ref="D12:E12"/>
    <mergeCell ref="G12:J12"/>
    <mergeCell ref="K9:S9"/>
    <mergeCell ref="A59:Q59"/>
    <mergeCell ref="A38:G40"/>
    <mergeCell ref="A57:R57"/>
    <mergeCell ref="C35:D35"/>
    <mergeCell ref="C36:D36"/>
    <mergeCell ref="F42:J42"/>
    <mergeCell ref="L13:S14"/>
    <mergeCell ref="B13:E13"/>
    <mergeCell ref="K13:K14"/>
    <mergeCell ref="B14:E14"/>
    <mergeCell ref="G14:J14"/>
    <mergeCell ref="C16:D16"/>
    <mergeCell ref="C17:D17"/>
    <mergeCell ref="P15:Q15"/>
    <mergeCell ref="R15:S15"/>
    <mergeCell ref="A17:A36"/>
    <mergeCell ref="C28:D28"/>
    <mergeCell ref="C29:D29"/>
    <mergeCell ref="C30:D30"/>
    <mergeCell ref="C31:D31"/>
    <mergeCell ref="C18:D18"/>
    <mergeCell ref="C19:D19"/>
    <mergeCell ref="C20:D20"/>
    <mergeCell ref="C21:D21"/>
    <mergeCell ref="C22:D22"/>
    <mergeCell ref="C23:D23"/>
    <mergeCell ref="C24:D24"/>
  </mergeCells>
  <pageMargins left="0.7" right="0.7" top="0.75" bottom="0.75" header="0.3" footer="0.3"/>
  <pageSetup paperSize="8" scale="53" fitToHeight="0" orientation="landscape" r:id="rId1"/>
  <ignoredErrors>
    <ignoredError sqref="B1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Eva Bedmar Marques</cp:lastModifiedBy>
  <cp:lastPrinted>2025-09-30T05:55:55Z</cp:lastPrinted>
  <dcterms:created xsi:type="dcterms:W3CDTF">2017-04-20T06:50:43Z</dcterms:created>
  <dcterms:modified xsi:type="dcterms:W3CDTF">2025-11-14T10:46:51Z</dcterms:modified>
</cp:coreProperties>
</file>