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SCC\DOCCONTR\Exp.2026\OBERT\Serveis\ED-2026-14 (O) Suport lingüístic 2026\1. Preparació\"/>
    </mc:Choice>
  </mc:AlternateContent>
  <xr:revisionPtr revIDLastSave="0" documentId="13_ncr:1_{1BE395F5-D80F-471A-BB8E-2A5FA808A267}" xr6:coauthVersionLast="47" xr6:coauthVersionMax="47" xr10:uidLastSave="{00000000-0000-0000-0000-000000000000}"/>
  <bookViews>
    <workbookView xWindow="-28920" yWindow="-120" windowWidth="29040" windowHeight="15840" xr2:uid="{3988561F-1F07-4A54-ACBF-A0CDAFF1D623}"/>
  </bookViews>
  <sheets>
    <sheet name="Full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5" i="4"/>
  <c r="G4" i="4"/>
  <c r="G3" i="4"/>
  <c r="G2" i="4"/>
  <c r="F7" i="4"/>
  <c r="G7" i="4"/>
  <c r="F2" i="4"/>
  <c r="F6" i="4"/>
  <c r="J2" i="4"/>
  <c r="K2" i="4" s="1"/>
  <c r="J3" i="4"/>
  <c r="F11" i="4"/>
  <c r="F12" i="4" s="1"/>
  <c r="A2" i="4" l="1"/>
  <c r="B7" i="4"/>
  <c r="F5" i="4"/>
  <c r="F4" i="4"/>
  <c r="F3" i="4"/>
  <c r="J6" i="4"/>
  <c r="K6" i="4" s="1"/>
  <c r="L6" i="4" s="1"/>
  <c r="J5" i="4"/>
  <c r="K5" i="4" s="1"/>
  <c r="L5" i="4" s="1"/>
  <c r="J4" i="4"/>
  <c r="K4" i="4" s="1"/>
  <c r="L4" i="4" s="1"/>
  <c r="K3" i="4"/>
  <c r="L3" i="4" s="1"/>
  <c r="A3" i="4" l="1"/>
  <c r="L2" i="4"/>
  <c r="L7" i="4" s="1"/>
  <c r="J7" i="4"/>
  <c r="A5" i="4"/>
  <c r="A4" i="4"/>
  <c r="K7" i="4" l="1"/>
  <c r="A6" i="4" l="1"/>
  <c r="A7" i="4" s="1"/>
</calcChain>
</file>

<file path=xl/sharedStrings.xml><?xml version="1.0" encoding="utf-8"?>
<sst xmlns="http://schemas.openxmlformats.org/spreadsheetml/2006/main" count="22" uniqueCount="21">
  <si>
    <t>Quantitat prevista de paraules</t>
  </si>
  <si>
    <t>Tasca</t>
  </si>
  <si>
    <t>Preu unitari de licitació IVA exclòs</t>
  </si>
  <si>
    <t>% IVA</t>
  </si>
  <si>
    <t>Quantitat màxima de paraules</t>
  </si>
  <si>
    <t xml:space="preserve">Correcció de textos en català </t>
  </si>
  <si>
    <t xml:space="preserve">Correcció de textos en castellà </t>
  </si>
  <si>
    <t xml:space="preserve">Traducció de textos entre català i castellà i viceversa </t>
  </si>
  <si>
    <t xml:space="preserve">Traducció de textos entre català i aranès i viceversa </t>
  </si>
  <si>
    <t xml:space="preserve">Traducció de textos entre català i anglès o altres llengües estrangeres i viceversa </t>
  </si>
  <si>
    <t>Import total de licitació IVA exclòs</t>
  </si>
  <si>
    <t>Import total de licitació IVA inclòs</t>
  </si>
  <si>
    <t>Import total ofert 
IVA inclòs</t>
  </si>
  <si>
    <t>Import total ofert 
IVA exclòs</t>
  </si>
  <si>
    <t>Import unitari ofert 
IVA exclòs</t>
  </si>
  <si>
    <t>% del volum total de paraules</t>
  </si>
  <si>
    <t>Total</t>
  </si>
  <si>
    <t>Màxim</t>
  </si>
  <si>
    <t>PBL sense IVA</t>
  </si>
  <si>
    <t>IVA</t>
  </si>
  <si>
    <t>PBL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</si>
</sst>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\ &quot;€&quot;;[Red]\-#,##0.000\ &quot;€&quot;"/>
    <numFmt numFmtId="165" formatCode="#,##0.00\ &quot;€&quot;"/>
    <numFmt numFmtId="166" formatCode="0.000"/>
    <numFmt numFmtId="167" formatCode="0.00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center" vertical="center" wrapText="1"/>
    </xf>
    <xf numFmtId="8" fontId="2" fillId="0" borderId="1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5" borderId="4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7" fontId="1" fillId="0" borderId="1" xfId="1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8" fontId="6" fillId="0" borderId="0" xfId="0" applyNumberFormat="1" applyFont="1" applyFill="1" applyBorder="1" applyAlignment="1">
      <alignment horizontal="center" vertical="center"/>
    </xf>
    <xf numFmtId="8" fontId="6" fillId="0" borderId="0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AB73-BF87-4C98-872D-7BD4E5F14ED4}">
  <dimension ref="A1:L12"/>
  <sheetViews>
    <sheetView tabSelected="1" workbookViewId="0">
      <selection activeCell="H6" sqref="H6"/>
    </sheetView>
  </sheetViews>
  <sheetFormatPr defaultRowHeight="14" x14ac:dyDescent="0.35"/>
  <cols>
    <col min="1" max="1" width="11.1796875" style="15" bestFit="1" customWidth="1"/>
    <col min="2" max="2" width="10.26953125" style="15" customWidth="1"/>
    <col min="3" max="3" width="32.26953125" style="15" customWidth="1"/>
    <col min="4" max="4" width="13.08984375" style="15" customWidth="1"/>
    <col min="5" max="5" width="8.90625" style="15" customWidth="1"/>
    <col min="6" max="6" width="16.1796875" style="15" customWidth="1"/>
    <col min="7" max="7" width="13.08984375" style="15" customWidth="1"/>
    <col min="8" max="8" width="13.453125" style="15" customWidth="1"/>
    <col min="9" max="9" width="6.7265625" style="15" customWidth="1"/>
    <col min="10" max="10" width="11.7265625" style="15" customWidth="1"/>
    <col min="11" max="11" width="11.54296875" style="15" customWidth="1"/>
    <col min="12" max="12" width="12.1796875" style="15" customWidth="1"/>
    <col min="13" max="16384" width="8.7265625" style="15"/>
  </cols>
  <sheetData>
    <row r="1" spans="1:12" ht="74" customHeight="1" thickBot="1" x14ac:dyDescent="0.4">
      <c r="A1" s="11" t="s">
        <v>0</v>
      </c>
      <c r="B1" s="11" t="s">
        <v>15</v>
      </c>
      <c r="C1" s="11" t="s">
        <v>1</v>
      </c>
      <c r="D1" s="12" t="s">
        <v>2</v>
      </c>
      <c r="E1" s="12" t="s">
        <v>3</v>
      </c>
      <c r="F1" s="9" t="s">
        <v>10</v>
      </c>
      <c r="G1" s="9" t="s">
        <v>11</v>
      </c>
      <c r="H1" s="8" t="s">
        <v>14</v>
      </c>
      <c r="I1" s="8" t="s">
        <v>3</v>
      </c>
      <c r="J1" s="10" t="s">
        <v>4</v>
      </c>
      <c r="K1" s="10" t="s">
        <v>13</v>
      </c>
      <c r="L1" s="10" t="s">
        <v>12</v>
      </c>
    </row>
    <row r="2" spans="1:12" ht="33" customHeight="1" thickBot="1" x14ac:dyDescent="0.4">
      <c r="A2" s="16">
        <f>F2/D2</f>
        <v>1077313.5566666664</v>
      </c>
      <c r="B2" s="20">
        <v>0.74326999999999999</v>
      </c>
      <c r="C2" s="18" t="s">
        <v>5</v>
      </c>
      <c r="D2" s="6">
        <v>3.3000000000000002E-2</v>
      </c>
      <c r="E2" s="13">
        <v>21</v>
      </c>
      <c r="F2" s="2">
        <f>$F$8*B2</f>
        <v>35551.347369999996</v>
      </c>
      <c r="G2" s="2">
        <f>(F2*E2%)+F2</f>
        <v>43017.130317699994</v>
      </c>
      <c r="H2" s="4"/>
      <c r="I2" s="1">
        <v>21</v>
      </c>
      <c r="J2" s="7" t="str">
        <f>IF(OR(H2=0,H2=""),"",QUOTIENT(F2,H2))</f>
        <v/>
      </c>
      <c r="K2" s="5" t="str">
        <f>IF(OR(H2=0,H2=""),"",ROUND(H2*J2,2))</f>
        <v/>
      </c>
      <c r="L2" s="5" t="str">
        <f>IF(OR(H2=0,H2=""),"",ROUND((K2*I2/100)+K2,2))</f>
        <v/>
      </c>
    </row>
    <row r="3" spans="1:12" ht="45" customHeight="1" thickBot="1" x14ac:dyDescent="0.4">
      <c r="A3" s="16">
        <f t="shared" ref="A3:A6" si="0">F3/D3</f>
        <v>341049.52424242423</v>
      </c>
      <c r="B3" s="20">
        <v>0.23530000000000001</v>
      </c>
      <c r="C3" s="18" t="s">
        <v>6</v>
      </c>
      <c r="D3" s="6">
        <v>3.3000000000000002E-2</v>
      </c>
      <c r="E3" s="13">
        <v>21</v>
      </c>
      <c r="F3" s="2">
        <f>$F$8*B3</f>
        <v>11254.6343</v>
      </c>
      <c r="G3" s="2">
        <f>(F3*E3%)+F3</f>
        <v>13618.107502999999</v>
      </c>
      <c r="H3" s="4"/>
      <c r="I3" s="1">
        <v>21</v>
      </c>
      <c r="J3" s="7" t="str">
        <f>IF(OR(H3=0,H3=""),"",QUOTIENT(F3,H3))</f>
        <v/>
      </c>
      <c r="K3" s="5" t="str">
        <f t="shared" ref="K3:K6" si="1">IF(OR(H3=0,H3=""),"",ROUND(H3*J3,2))</f>
        <v/>
      </c>
      <c r="L3" s="5" t="str">
        <f t="shared" ref="L3:L6" si="2">IF(OR(H3=0,H3=""),"",ROUND((K3*I3/100)+K3,2))</f>
        <v/>
      </c>
    </row>
    <row r="4" spans="1:12" ht="46" customHeight="1" thickBot="1" x14ac:dyDescent="0.4">
      <c r="A4" s="16">
        <f t="shared" si="0"/>
        <v>5034.2127500000006</v>
      </c>
      <c r="B4" s="20">
        <v>8.4200000000000004E-3</v>
      </c>
      <c r="C4" s="18" t="s">
        <v>7</v>
      </c>
      <c r="D4" s="6">
        <v>0.08</v>
      </c>
      <c r="E4" s="13">
        <v>21</v>
      </c>
      <c r="F4" s="2">
        <f>$F$8*B4</f>
        <v>402.73702000000003</v>
      </c>
      <c r="G4" s="2">
        <f>(F4*E4%)+F4</f>
        <v>487.31179420000001</v>
      </c>
      <c r="H4" s="4"/>
      <c r="I4" s="1">
        <v>21</v>
      </c>
      <c r="J4" s="7" t="str">
        <f t="shared" ref="J4:J6" si="3">IF(OR(H4=0,H4=""),"",QUOTIENT(F4,H4))</f>
        <v/>
      </c>
      <c r="K4" s="5" t="str">
        <f t="shared" si="1"/>
        <v/>
      </c>
      <c r="L4" s="5" t="str">
        <f t="shared" si="2"/>
        <v/>
      </c>
    </row>
    <row r="5" spans="1:12" ht="38" customHeight="1" thickBot="1" x14ac:dyDescent="0.4">
      <c r="A5" s="16">
        <f t="shared" si="0"/>
        <v>132.86388888888891</v>
      </c>
      <c r="B5" s="20">
        <v>2.5000000000000001E-4</v>
      </c>
      <c r="C5" s="18" t="s">
        <v>8</v>
      </c>
      <c r="D5" s="6">
        <v>0.09</v>
      </c>
      <c r="E5" s="13">
        <v>21</v>
      </c>
      <c r="F5" s="2">
        <f>$F$8*B5</f>
        <v>11.957750000000001</v>
      </c>
      <c r="G5" s="2">
        <f>(F5*E5%)+F5</f>
        <v>14.468877500000001</v>
      </c>
      <c r="H5" s="4"/>
      <c r="I5" s="1">
        <v>21</v>
      </c>
      <c r="J5" s="7" t="str">
        <f t="shared" si="3"/>
        <v/>
      </c>
      <c r="K5" s="5" t="str">
        <f t="shared" si="1"/>
        <v/>
      </c>
      <c r="L5" s="5" t="str">
        <f t="shared" si="2"/>
        <v/>
      </c>
    </row>
    <row r="6" spans="1:12" ht="42.5" customHeight="1" thickBot="1" x14ac:dyDescent="0.4">
      <c r="A6" s="16">
        <f t="shared" si="0"/>
        <v>9529.5793906250001</v>
      </c>
      <c r="B6" s="20">
        <v>1.2751E-2</v>
      </c>
      <c r="C6" s="18" t="s">
        <v>9</v>
      </c>
      <c r="D6" s="6">
        <v>6.4000000000000001E-2</v>
      </c>
      <c r="E6" s="13">
        <v>21</v>
      </c>
      <c r="F6" s="2">
        <f>$F$8*B6</f>
        <v>609.89308100000005</v>
      </c>
      <c r="G6" s="2">
        <f>(F6*E6%)+F6</f>
        <v>737.97062801000004</v>
      </c>
      <c r="H6" s="4"/>
      <c r="I6" s="1">
        <v>21</v>
      </c>
      <c r="J6" s="7" t="str">
        <f t="shared" si="3"/>
        <v/>
      </c>
      <c r="K6" s="5" t="str">
        <f t="shared" si="1"/>
        <v/>
      </c>
      <c r="L6" s="5" t="str">
        <f t="shared" si="2"/>
        <v/>
      </c>
    </row>
    <row r="7" spans="1:12" ht="14.5" thickBot="1" x14ac:dyDescent="0.4">
      <c r="A7" s="16">
        <f>SUM(A2:A6)</f>
        <v>1433059.7369386044</v>
      </c>
      <c r="B7" s="17">
        <f>SUM(B2:B6)</f>
        <v>0.99999099999999985</v>
      </c>
      <c r="E7" s="15" t="s">
        <v>16</v>
      </c>
      <c r="F7" s="14">
        <f>SUM(F2:F6)</f>
        <v>47830.569520999998</v>
      </c>
      <c r="G7" s="3">
        <f>SUM(G2:G6)</f>
        <v>57874.989120409999</v>
      </c>
      <c r="J7" s="19">
        <f>SUM(J2:J6)</f>
        <v>0</v>
      </c>
      <c r="K7" s="14">
        <f>SUM(K2:K6)</f>
        <v>0</v>
      </c>
      <c r="L7" s="14">
        <f>SUM(L2:L6)</f>
        <v>0</v>
      </c>
    </row>
    <row r="8" spans="1:12" x14ac:dyDescent="0.35">
      <c r="E8" s="21" t="s">
        <v>17</v>
      </c>
      <c r="F8" s="22">
        <v>47831</v>
      </c>
      <c r="G8" s="23">
        <v>57874.99</v>
      </c>
    </row>
    <row r="9" spans="1:12" ht="14.5" thickBot="1" x14ac:dyDescent="0.4"/>
    <row r="10" spans="1:12" ht="14.5" thickBot="1" x14ac:dyDescent="0.4">
      <c r="D10" s="15" t="s">
        <v>18</v>
      </c>
      <c r="F10" s="14">
        <v>47830.57</v>
      </c>
    </row>
    <row r="11" spans="1:12" ht="14.5" thickBot="1" x14ac:dyDescent="0.4">
      <c r="D11" s="24">
        <v>0.21</v>
      </c>
      <c r="E11" s="15" t="s">
        <v>19</v>
      </c>
      <c r="F11" s="14">
        <f>F10*21%</f>
        <v>10044.4197</v>
      </c>
    </row>
    <row r="12" spans="1:12" ht="14.5" thickBot="1" x14ac:dyDescent="0.4">
      <c r="D12" s="15" t="s">
        <v>20</v>
      </c>
      <c r="F12" s="14">
        <f>F10+F11</f>
        <v>57874.989699999998</v>
      </c>
    </row>
  </sheetData>
  <sheetProtection algorithmName="SHA-512" hashValue="uZ+DxDh3QQsAU+nWkiWXl4hZgLsmPYWrOIXoGRZby8pkHqm59lbRYnl9MnzLQUsYgD3V8EbJOUP4wjBqHL96eg==" saltValue="UygJB5qFlGFmgi8Pm7q/Ew==" spinCount="100000" sheet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Pulido Expósito, Núria</dc:creator>
  <cp:lastModifiedBy>Pulido Expósito, Núria</cp:lastModifiedBy>
  <dcterms:created xsi:type="dcterms:W3CDTF">2025-10-14T05:40:33Z</dcterms:created>
  <dcterms:modified xsi:type="dcterms:W3CDTF">2025-11-19T09:21:02Z</dcterms:modified>
</cp:coreProperties>
</file>