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SAC\35. O-34-25 Subministrament papereres compactadores\01. Anunci\"/>
    </mc:Choice>
  </mc:AlternateContent>
  <xr:revisionPtr revIDLastSave="0" documentId="13_ncr:1_{50EBD7F9-9F47-4882-A34B-714222A33227}" xr6:coauthVersionLast="47" xr6:coauthVersionMax="47" xr10:uidLastSave="{00000000-0000-0000-0000-000000000000}"/>
  <bookViews>
    <workbookView xWindow="-120" yWindow="-120" windowWidth="29040" windowHeight="15840" xr2:uid="{45D1D333-8935-400A-B52E-80714D41AB7A}"/>
  </bookViews>
  <sheets>
    <sheet name="ANNEX 2" sheetId="10" r:id="rId1"/>
  </sheets>
  <definedNames>
    <definedName name="_xlnm._FilterDatabase" localSheetId="0" hidden="1">'ANNEX 2'!$B$28:$J$28</definedName>
    <definedName name="_xlnm.Print_Area" localSheetId="0">'ANNEX 2'!$B$1:$J$30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0" l="1"/>
  <c r="J28" i="10" s="1"/>
  <c r="G27" i="10"/>
  <c r="G26" i="10"/>
  <c r="I29" i="10"/>
  <c r="J29" i="10" s="1"/>
  <c r="F30" i="10"/>
  <c r="F29" i="10"/>
  <c r="F28" i="10"/>
  <c r="E29" i="10"/>
  <c r="E28" i="10"/>
  <c r="J34" i="10"/>
  <c r="J53" i="10" l="1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34" i="10"/>
  <c r="J54" i="10" l="1"/>
  <c r="F54" i="10"/>
  <c r="E30" i="10" l="1"/>
  <c r="I30" i="10"/>
  <c r="J30" i="10"/>
  <c r="G30" i="10" l="1"/>
  <c r="G31" i="10" s="1"/>
  <c r="G28" i="10"/>
  <c r="G32" i="10"/>
  <c r="G33" i="10" s="1"/>
  <c r="G29" i="10"/>
</calcChain>
</file>

<file path=xl/sharedStrings.xml><?xml version="1.0" encoding="utf-8"?>
<sst xmlns="http://schemas.openxmlformats.org/spreadsheetml/2006/main" count="108" uniqueCount="98">
  <si>
    <t>TOTAL</t>
  </si>
  <si>
    <t xml:space="preserve">ARTICLE </t>
  </si>
  <si>
    <t>REF.</t>
  </si>
  <si>
    <t>ANNEX II : PROPOSTA ECONÓMICA</t>
  </si>
  <si>
    <t>PROPOSTA AVALUABLE MITJANÇANT L’APLICACIÓ DE CRITERIS AUTOMÀTICS</t>
  </si>
  <si>
    <t>En/Na:</t>
  </si>
  <si>
    <t xml:space="preserve">amb el NIF: </t>
  </si>
  <si>
    <t xml:space="preserve">en representació de l'empresa: </t>
  </si>
  <si>
    <t xml:space="preserve">en qualitat de: </t>
  </si>
  <si>
    <t>i segons escriptura pública autoritzada</t>
  </si>
  <si>
    <t xml:space="preserve">   davant el Notari: </t>
  </si>
  <si>
    <t xml:space="preserve">   en data: </t>
  </si>
  <si>
    <t xml:space="preserve">   i amb el Número de Protocol: </t>
  </si>
  <si>
    <t>CIF núm:</t>
  </si>
  <si>
    <t>domiciliada a:</t>
  </si>
  <si>
    <t>Persona de contacte:</t>
  </si>
  <si>
    <t>Telf. i correu electrònic: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</si>
  <si>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</si>
  <si>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>SERVEI</t>
  </si>
  <si>
    <t>A1</t>
  </si>
  <si>
    <t>A2</t>
  </si>
  <si>
    <t>LLOGUER EQUIP COMPACTADOR</t>
  </si>
  <si>
    <t>LLICENCIA SOFTWARE</t>
  </si>
  <si>
    <t>PREU UNITARI MES</t>
  </si>
  <si>
    <t>PREU UNITARI ANUAL</t>
  </si>
  <si>
    <t>PREUS ARRENDAMEN PAPERERES COMPACTADORES(LICITACIÓ)</t>
  </si>
  <si>
    <t>LL01</t>
  </si>
  <si>
    <t>SFT01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</si>
  <si>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</si>
  <si>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</si>
  <si>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</si>
  <si>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</si>
  <si>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</si>
  <si>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</si>
  <si>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</si>
  <si>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</si>
  <si>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</si>
  <si>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</si>
  <si>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</si>
  <si>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</si>
  <si>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</si>
  <si>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</si>
  <si>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</si>
  <si>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</si>
  <si>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</si>
  <si>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MO</t>
  </si>
  <si>
    <t>MÀ D'OBRA</t>
  </si>
  <si>
    <t>TARIFA PER PRESSUPOSTAR CORRECTIUS ACTES VANDÀLICS (LICITACIÓ)</t>
  </si>
  <si>
    <t>PREU UNITAT</t>
  </si>
  <si>
    <t>BATERIA</t>
  </si>
  <si>
    <t xml:space="preserve">Main Circuit Board for International GSM network </t>
  </si>
  <si>
    <t>Cable sensor d'ompliment intern</t>
  </si>
  <si>
    <t>Sensor de porta</t>
  </si>
  <si>
    <t>Tolva: Trashman Icon</t>
  </si>
  <si>
    <t xml:space="preserve">Maneta de Tolva </t>
  </si>
  <si>
    <t>Protector interior de tolva( 5 unidades)</t>
  </si>
  <si>
    <t>Bombolla Solar Policarbonat</t>
  </si>
  <si>
    <t>Tancament clau estandar</t>
  </si>
  <si>
    <t>Panel solar 40 w</t>
  </si>
  <si>
    <t>Kit porta frontal sense tolva</t>
  </si>
  <si>
    <t>Lateral Policarbonat sense logo</t>
  </si>
  <si>
    <t>Panel darrer – Acer galvanitzat</t>
  </si>
  <si>
    <t>Cendrer</t>
  </si>
  <si>
    <t>Cable pedal porta</t>
  </si>
  <si>
    <t>Contenidor interior telescopic</t>
  </si>
  <si>
    <t>Sensor de tolva</t>
  </si>
  <si>
    <t>Clau estandar</t>
  </si>
  <si>
    <t>Unitats estimades</t>
  </si>
  <si>
    <t>Mòdul sensor d'ompliment intern</t>
  </si>
  <si>
    <t>PREU ESTIMAT PER 20 PAPERERES</t>
  </si>
  <si>
    <t>UNITATS ESTIMADES</t>
  </si>
  <si>
    <t>PREU TOTAL UNITATS ESTIMADES.</t>
  </si>
  <si>
    <t>TARIFA PER PRESSUPOSTAR CORRECTIUS PER ACTES VANDÀLICS (LICITACIÓ)</t>
  </si>
  <si>
    <t>Inmediata</t>
  </si>
  <si>
    <t>5 dies</t>
  </si>
  <si>
    <t>25 dies</t>
  </si>
  <si>
    <t>Millora 5 dies</t>
  </si>
  <si>
    <t>Millora 10 dies</t>
  </si>
  <si>
    <t>Millora 15 dies</t>
  </si>
  <si>
    <t>Millora 20 dies</t>
  </si>
  <si>
    <t>Millora 25 dies</t>
  </si>
  <si>
    <t>Millora 30 dies</t>
  </si>
  <si>
    <t>10 dies</t>
  </si>
  <si>
    <t>15 dies</t>
  </si>
  <si>
    <t>20 dies</t>
  </si>
  <si>
    <t>Millora de termini de lliurament (marcar amb X)</t>
  </si>
  <si>
    <t>Cap Canvi</t>
  </si>
  <si>
    <t>Millora de 1 manteniment adicional</t>
  </si>
  <si>
    <t>Millora de 2 manteniments adicionals</t>
  </si>
  <si>
    <t>Millora de 3 manteniments adicionals</t>
  </si>
  <si>
    <t>Millora del pla de manteniment respecte el mínim previst de 1 anual (marcar amb X)</t>
  </si>
  <si>
    <t>Millora resolució d'icidencies (marcar amb X)</t>
  </si>
  <si>
    <t>Canvi adhesius per campanya (marcar amb X)</t>
  </si>
  <si>
    <t>1 Canvi d'adhesius</t>
  </si>
  <si>
    <t>2 Canvis d'adhesius</t>
  </si>
  <si>
    <t>Compromís de resoldre en 48h.</t>
  </si>
  <si>
    <t>Compromís de resoldre en 24h.</t>
  </si>
  <si>
    <t>EXPEDIENT O-34/2025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</si>
</sst>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Book Antiqua"/>
      <family val="1"/>
    </font>
    <font>
      <b/>
      <sz val="10"/>
      <color theme="1"/>
      <name val="Book Antiqua"/>
      <family val="1"/>
    </font>
    <font>
      <sz val="8"/>
      <color theme="1"/>
      <name val="Book Antiqua"/>
      <family val="1"/>
    </font>
    <font>
      <b/>
      <sz val="8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8"/>
      <color rgb="FF000000"/>
      <name val="Book Antiqua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9" fontId="4" fillId="0" borderId="0" xfId="3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165" fontId="4" fillId="0" borderId="0" xfId="2" applyNumberFormat="1" applyFont="1" applyFill="1" applyBorder="1" applyAlignment="1">
      <alignment horizontal="center" vertical="center"/>
    </xf>
    <xf numFmtId="44" fontId="2" fillId="0" borderId="0" xfId="0" applyNumberFormat="1" applyFont="1" applyAlignment="1">
      <alignment vertical="center"/>
    </xf>
    <xf numFmtId="9" fontId="2" fillId="0" borderId="0" xfId="0" applyNumberFormat="1" applyFont="1" applyAlignment="1">
      <alignment vertical="center"/>
    </xf>
    <xf numFmtId="44" fontId="4" fillId="0" borderId="0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3" fontId="5" fillId="0" borderId="1" xfId="0" applyNumberFormat="1" applyFont="1" applyBorder="1" applyAlignment="1">
      <alignment vertical="center" wrapText="1"/>
    </xf>
    <xf numFmtId="44" fontId="9" fillId="0" borderId="1" xfId="1" applyFont="1" applyBorder="1" applyAlignment="1">
      <alignment vertical="center"/>
    </xf>
    <xf numFmtId="0" fontId="9" fillId="0" borderId="1" xfId="1" applyNumberFormat="1" applyFont="1" applyBorder="1" applyAlignment="1">
      <alignment vertical="center"/>
    </xf>
    <xf numFmtId="44" fontId="4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4" fontId="4" fillId="2" borderId="1" xfId="1" applyFont="1" applyFill="1" applyBorder="1" applyAlignment="1">
      <alignment horizontal="center" vertical="center"/>
    </xf>
    <xf numFmtId="44" fontId="9" fillId="2" borderId="1" xfId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44" fontId="4" fillId="3" borderId="1" xfId="1" applyFont="1" applyFill="1" applyBorder="1" applyAlignment="1">
      <alignment horizontal="center" vertical="center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43961</xdr:rowOff>
    </xdr:from>
    <xdr:to>
      <xdr:col>2</xdr:col>
      <xdr:colOff>738020</xdr:colOff>
      <xdr:row>0</xdr:row>
      <xdr:rowOff>591570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5F8B5D-F051-4449-BCF9-D362DE988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1000" y="43961"/>
          <a:ext cx="1392115" cy="547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056B8-2904-47EF-AFA4-2DF77C1A9542}">
  <sheetPr>
    <tabColor theme="4"/>
    <pageSetUpPr fitToPage="1"/>
  </sheetPr>
  <dimension ref="A1:V78"/>
  <sheetViews>
    <sheetView tabSelected="1" zoomScaleNormal="100" workbookViewId="0">
      <selection activeCell="Q25" sqref="Q25"/>
    </sheetView>
  </sheetViews>
  <sheetFormatPr baseColWidth="10" defaultColWidth="11.42578125" defaultRowHeight="15" x14ac:dyDescent="0.25"/>
  <cols>
    <col min="1" max="1" width="5.7109375" style="1" customWidth="1"/>
    <col min="2" max="2" width="9.7109375" style="1" customWidth="1"/>
    <col min="3" max="3" width="59.85546875" style="1" bestFit="1" customWidth="1"/>
    <col min="4" max="4" width="20" style="2" customWidth="1"/>
    <col min="5" max="5" width="16.5703125" style="1" customWidth="1"/>
    <col min="6" max="6" width="13.42578125" style="3" bestFit="1" customWidth="1"/>
    <col min="7" max="7" width="37.5703125" style="1" bestFit="1" customWidth="1"/>
    <col min="8" max="8" width="10.42578125" style="3" customWidth="1"/>
    <col min="9" max="9" width="23.28515625" style="1" customWidth="1"/>
    <col min="10" max="10" width="11.28515625" style="1" customWidth="1"/>
    <col min="11" max="11" width="5.42578125" style="1" bestFit="1" customWidth="1"/>
    <col min="12" max="12" width="2" style="1" bestFit="1" customWidth="1"/>
    <col min="13" max="13" width="4.42578125" style="1" bestFit="1" customWidth="1"/>
    <col min="14" max="14" width="11.5703125"/>
    <col min="15" max="16" width="7.7109375" style="1" bestFit="1" customWidth="1"/>
    <col min="17" max="17" width="11.5703125"/>
    <col min="18" max="18" width="13.140625" style="1" bestFit="1" customWidth="1"/>
    <col min="19" max="19" width="2" style="1" bestFit="1" customWidth="1"/>
    <col min="20" max="20" width="5" style="1" bestFit="1" customWidth="1"/>
    <col min="21" max="16384" width="11.42578125" style="1"/>
  </cols>
  <sheetData>
    <row r="1" spans="2:8" ht="51.75" customHeight="1" x14ac:dyDescent="0.25"/>
    <row r="2" spans="2:8" x14ac:dyDescent="0.25">
      <c r="B2" s="7" t="s">
        <v>3</v>
      </c>
    </row>
    <row r="3" spans="2:8" x14ac:dyDescent="0.25">
      <c r="B3" s="7" t="s">
        <v>4</v>
      </c>
    </row>
    <row r="4" spans="2:8" ht="6" customHeight="1" x14ac:dyDescent="0.25"/>
    <row r="5" spans="2:8" x14ac:dyDescent="0.25">
      <c r="B5" s="8" t="s">
        <v>97</v>
      </c>
      <c r="C5" s="9"/>
      <c r="D5" s="10"/>
      <c r="E5" s="9"/>
      <c r="F5" s="11"/>
      <c r="G5" s="9"/>
      <c r="H5" s="9"/>
    </row>
    <row r="6" spans="2:8" x14ac:dyDescent="0.25">
      <c r="B6" s="7"/>
      <c r="H6" s="1"/>
    </row>
    <row r="7" spans="2:8" x14ac:dyDescent="0.25">
      <c r="B7" s="7"/>
      <c r="H7" s="1"/>
    </row>
    <row r="8" spans="2:8" ht="16.5" x14ac:dyDescent="0.3">
      <c r="B8" s="70" t="s">
        <v>5</v>
      </c>
      <c r="C8" s="70"/>
      <c r="D8" s="12"/>
      <c r="E8" s="19"/>
      <c r="F8" s="19"/>
      <c r="G8" s="19"/>
      <c r="H8" s="13"/>
    </row>
    <row r="9" spans="2:8" ht="16.5" x14ac:dyDescent="0.25">
      <c r="B9" s="70" t="s">
        <v>6</v>
      </c>
      <c r="C9" s="70"/>
      <c r="D9" s="12"/>
      <c r="E9" s="19"/>
      <c r="F9" s="19"/>
      <c r="G9" s="19"/>
    </row>
    <row r="10" spans="2:8" ht="16.5" x14ac:dyDescent="0.25">
      <c r="B10" s="70" t="s">
        <v>7</v>
      </c>
      <c r="C10" s="70"/>
      <c r="D10" s="12"/>
      <c r="E10" s="19"/>
      <c r="F10" s="19"/>
      <c r="G10" s="19"/>
    </row>
    <row r="11" spans="2:8" ht="16.5" x14ac:dyDescent="0.25">
      <c r="B11" s="70" t="s">
        <v>8</v>
      </c>
      <c r="C11" s="70"/>
      <c r="D11" s="12"/>
      <c r="E11" s="19"/>
      <c r="F11" s="19"/>
      <c r="G11" s="19"/>
    </row>
    <row r="12" spans="2:8" ht="16.5" x14ac:dyDescent="0.25">
      <c r="B12" s="70" t="s">
        <v>9</v>
      </c>
      <c r="C12" s="70"/>
      <c r="D12" s="16"/>
      <c r="E12" s="14"/>
      <c r="F12" s="14"/>
      <c r="G12" s="14"/>
    </row>
    <row r="13" spans="2:8" ht="16.5" x14ac:dyDescent="0.25">
      <c r="B13" s="70" t="s">
        <v>10</v>
      </c>
      <c r="C13" s="70"/>
      <c r="D13" s="15"/>
      <c r="E13" s="14"/>
      <c r="F13" s="14"/>
      <c r="G13" s="14"/>
    </row>
    <row r="14" spans="2:8" ht="16.5" x14ac:dyDescent="0.25">
      <c r="B14" s="70" t="s">
        <v>11</v>
      </c>
      <c r="C14" s="70"/>
      <c r="D14" s="15"/>
      <c r="E14" s="14"/>
      <c r="F14" s="14"/>
      <c r="G14" s="14"/>
    </row>
    <row r="15" spans="2:8" ht="16.5" x14ac:dyDescent="0.25">
      <c r="B15" s="70" t="s">
        <v>12</v>
      </c>
      <c r="C15" s="70"/>
      <c r="D15" s="15"/>
      <c r="E15" s="14"/>
      <c r="F15" s="14"/>
      <c r="G15" s="14"/>
    </row>
    <row r="16" spans="2:8" ht="23.25" customHeight="1" x14ac:dyDescent="0.25">
      <c r="B16" s="70" t="s">
        <v>13</v>
      </c>
      <c r="C16" s="70"/>
      <c r="D16" s="15"/>
      <c r="E16" s="14"/>
      <c r="F16" s="14"/>
      <c r="G16" s="14"/>
    </row>
    <row r="17" spans="1:22" s="4" customFormat="1" ht="15" customHeight="1" x14ac:dyDescent="0.25">
      <c r="A17" s="1"/>
      <c r="B17" s="70" t="s">
        <v>14</v>
      </c>
      <c r="C17" s="70"/>
      <c r="D17" s="15"/>
      <c r="E17" s="14"/>
      <c r="F17" s="14"/>
      <c r="G17" s="14"/>
      <c r="I17" s="1"/>
      <c r="J17" s="1"/>
      <c r="K17" s="1"/>
      <c r="L17" s="1"/>
      <c r="M17" s="1"/>
    </row>
    <row r="18" spans="1:22" s="5" customFormat="1" ht="18" customHeight="1" x14ac:dyDescent="0.25">
      <c r="A18" s="1"/>
      <c r="B18" s="70" t="s">
        <v>15</v>
      </c>
      <c r="C18" s="70"/>
      <c r="D18" s="18"/>
      <c r="E18" s="71" t="s">
        <v>16</v>
      </c>
      <c r="F18" s="71"/>
      <c r="G18" s="15"/>
      <c r="H18" s="20"/>
      <c r="I18" s="9"/>
      <c r="J18" s="1"/>
      <c r="K18" s="1"/>
      <c r="L18" s="1"/>
      <c r="M18" s="1"/>
    </row>
    <row r="19" spans="1:22" s="5" customFormat="1" ht="15" customHeight="1" x14ac:dyDescent="0.3">
      <c r="A19" s="1"/>
      <c r="B19" s="14"/>
      <c r="C19" s="14"/>
      <c r="D19" s="14"/>
      <c r="E19" s="14"/>
      <c r="F19" s="14"/>
      <c r="G19" s="14"/>
      <c r="H19" s="13"/>
      <c r="I19" s="1"/>
      <c r="J19" s="1"/>
      <c r="K19" s="1"/>
      <c r="L19" s="1"/>
      <c r="M19" s="1"/>
      <c r="O19" s="25"/>
    </row>
    <row r="20" spans="1:22" s="5" customFormat="1" ht="15" customHeight="1" x14ac:dyDescent="0.25">
      <c r="A20" s="1"/>
      <c r="B20" s="69" t="s">
        <v>17</v>
      </c>
      <c r="C20" s="69"/>
      <c r="D20" s="69"/>
      <c r="E20" s="69"/>
      <c r="F20" s="69"/>
      <c r="G20" s="69"/>
      <c r="H20" s="69"/>
      <c r="I20" s="69"/>
      <c r="J20" s="1"/>
      <c r="K20" s="1"/>
      <c r="L20" s="1"/>
      <c r="M20" s="1"/>
      <c r="O20" s="25"/>
    </row>
    <row r="21" spans="1:22" s="5" customFormat="1" ht="15" customHeight="1" x14ac:dyDescent="0.25">
      <c r="A21" s="1"/>
      <c r="B21" s="69"/>
      <c r="C21" s="69"/>
      <c r="D21" s="69"/>
      <c r="E21" s="69"/>
      <c r="F21" s="69"/>
      <c r="G21" s="69"/>
      <c r="H21" s="69"/>
      <c r="I21" s="69"/>
      <c r="J21" s="1"/>
      <c r="K21" s="1"/>
      <c r="L21" s="1"/>
      <c r="M21" s="1"/>
      <c r="O21" s="25"/>
    </row>
    <row r="22" spans="1:22" s="5" customFormat="1" ht="15" customHeight="1" x14ac:dyDescent="0.25">
      <c r="A22" s="1"/>
      <c r="B22" s="69"/>
      <c r="C22" s="69"/>
      <c r="D22" s="69"/>
      <c r="E22" s="69"/>
      <c r="F22" s="69"/>
      <c r="G22" s="69"/>
      <c r="H22" s="69"/>
      <c r="I22" s="69"/>
      <c r="J22" s="1"/>
      <c r="K22" s="1"/>
      <c r="L22" s="1"/>
      <c r="M22" s="1"/>
      <c r="O22" s="25"/>
    </row>
    <row r="23" spans="1:22" s="5" customFormat="1" ht="15" customHeight="1" x14ac:dyDescent="0.25">
      <c r="A23" s="1"/>
      <c r="B23" s="1"/>
      <c r="C23" s="1"/>
      <c r="D23" s="2"/>
      <c r="E23" s="1"/>
      <c r="F23" s="3"/>
      <c r="G23" s="1"/>
      <c r="H23" s="1"/>
      <c r="I23" s="1"/>
      <c r="J23" s="1"/>
      <c r="K23" s="1"/>
      <c r="L23" s="1"/>
      <c r="M23" s="1"/>
      <c r="O23" s="25"/>
    </row>
    <row r="24" spans="1:22" s="5" customFormat="1" ht="15" customHeight="1" x14ac:dyDescent="0.25">
      <c r="A24" s="1"/>
      <c r="B24" s="62" t="s">
        <v>25</v>
      </c>
      <c r="C24" s="62"/>
      <c r="D24" s="62"/>
      <c r="E24" s="62"/>
      <c r="F24" s="62"/>
      <c r="G24" s="1"/>
      <c r="H24" s="62" t="s">
        <v>25</v>
      </c>
      <c r="I24" s="62"/>
      <c r="J24" s="62"/>
      <c r="K24" s="1"/>
      <c r="L24" s="1"/>
      <c r="M24" s="1"/>
      <c r="O24" s="25"/>
    </row>
    <row r="25" spans="1:22" s="5" customFormat="1" ht="12.75" customHeight="1" x14ac:dyDescent="0.25">
      <c r="A25" s="1"/>
      <c r="B25" s="62"/>
      <c r="C25" s="62"/>
      <c r="D25" s="62"/>
      <c r="E25" s="62"/>
      <c r="F25" s="62"/>
      <c r="G25" s="1"/>
      <c r="H25" s="62"/>
      <c r="I25" s="62"/>
      <c r="J25" s="62"/>
      <c r="K25" s="1"/>
      <c r="L25" s="1"/>
      <c r="M25" s="1"/>
      <c r="O25" s="25"/>
    </row>
    <row r="26" spans="1:22" s="5" customFormat="1" ht="17.25" customHeight="1" x14ac:dyDescent="0.25">
      <c r="A26" s="4"/>
      <c r="B26" s="67" t="s">
        <v>2</v>
      </c>
      <c r="C26" s="65" t="s">
        <v>1</v>
      </c>
      <c r="D26" s="63" t="s">
        <v>23</v>
      </c>
      <c r="E26" s="64" t="s">
        <v>24</v>
      </c>
      <c r="F26" s="63" t="s">
        <v>69</v>
      </c>
      <c r="G26" s="44">
        <f>(F30+F54)*2</f>
        <v>60676.1</v>
      </c>
      <c r="H26" s="63" t="s">
        <v>23</v>
      </c>
      <c r="I26" s="64" t="s">
        <v>24</v>
      </c>
      <c r="J26" s="63" t="s">
        <v>69</v>
      </c>
      <c r="K26" s="4"/>
      <c r="L26" s="4"/>
      <c r="M26" s="4"/>
      <c r="O26" s="25"/>
    </row>
    <row r="27" spans="1:22" s="5" customFormat="1" ht="36" customHeight="1" x14ac:dyDescent="0.25">
      <c r="B27" s="68"/>
      <c r="C27" s="66"/>
      <c r="D27" s="63"/>
      <c r="E27" s="64"/>
      <c r="F27" s="63"/>
      <c r="G27" s="48">
        <f>G26*0.72</f>
        <v>43686.791999999994</v>
      </c>
      <c r="H27" s="63"/>
      <c r="I27" s="64"/>
      <c r="J27" s="63"/>
      <c r="O27" s="25"/>
      <c r="U27" s="21"/>
    </row>
    <row r="28" spans="1:22" s="5" customFormat="1" ht="13.5" x14ac:dyDescent="0.25">
      <c r="B28" s="23" t="s">
        <v>26</v>
      </c>
      <c r="C28" s="24" t="s">
        <v>21</v>
      </c>
      <c r="D28" s="38">
        <v>91.92</v>
      </c>
      <c r="E28" s="38">
        <f>D28*12</f>
        <v>1103.04</v>
      </c>
      <c r="F28" s="38">
        <f>E28*20</f>
        <v>22060.799999999999</v>
      </c>
      <c r="G28" s="48">
        <f>G26*0.2</f>
        <v>12135.220000000001</v>
      </c>
      <c r="H28" s="51"/>
      <c r="I28" s="72">
        <f>H28*12</f>
        <v>0</v>
      </c>
      <c r="J28" s="38">
        <f>I28*20</f>
        <v>0</v>
      </c>
      <c r="P28" s="22"/>
      <c r="Q28" s="22"/>
      <c r="R28" s="28"/>
      <c r="U28" s="22"/>
      <c r="V28" s="22"/>
    </row>
    <row r="29" spans="1:22" s="5" customFormat="1" ht="13.5" x14ac:dyDescent="0.25">
      <c r="B29" s="6" t="s">
        <v>27</v>
      </c>
      <c r="C29" s="17" t="s">
        <v>22</v>
      </c>
      <c r="D29" s="38">
        <v>20</v>
      </c>
      <c r="E29" s="38">
        <f>D29*12</f>
        <v>240</v>
      </c>
      <c r="F29" s="38">
        <f>E29*20</f>
        <v>4800</v>
      </c>
      <c r="G29" s="34">
        <f>G26*0.08</f>
        <v>4854.0879999999997</v>
      </c>
      <c r="H29" s="51"/>
      <c r="I29" s="72">
        <f>H29*12</f>
        <v>0</v>
      </c>
      <c r="J29" s="38">
        <f>I29*20</f>
        <v>0</v>
      </c>
      <c r="P29" s="22"/>
      <c r="Q29" s="22"/>
      <c r="R29" s="28"/>
      <c r="U29" s="22"/>
      <c r="V29" s="22"/>
    </row>
    <row r="30" spans="1:22" x14ac:dyDescent="0.25">
      <c r="D30" s="45" t="s">
        <v>0</v>
      </c>
      <c r="E30" s="46">
        <f>SUM(E28:E29)</f>
        <v>1343.04</v>
      </c>
      <c r="F30" s="47">
        <f>SUM(F28:F29)</f>
        <v>26860.799999999999</v>
      </c>
      <c r="G30" s="3">
        <f>G26*0.21</f>
        <v>12741.981</v>
      </c>
      <c r="H30" s="39" t="s">
        <v>0</v>
      </c>
      <c r="I30" s="43">
        <f>SUM(I28:I29)</f>
        <v>0</v>
      </c>
      <c r="J30" s="41">
        <f>SUM(J28:J29)</f>
        <v>0</v>
      </c>
      <c r="Q30" s="1"/>
      <c r="R30" s="26"/>
    </row>
    <row r="31" spans="1:22" x14ac:dyDescent="0.25">
      <c r="D31" s="1"/>
      <c r="F31" s="1"/>
      <c r="G31" s="3">
        <f>G26+G30</f>
        <v>73418.081000000006</v>
      </c>
      <c r="H31" s="1"/>
    </row>
    <row r="32" spans="1:22" ht="51" customHeight="1" x14ac:dyDescent="0.25">
      <c r="B32" s="62" t="s">
        <v>72</v>
      </c>
      <c r="C32" s="62"/>
      <c r="D32" s="62"/>
      <c r="E32" s="62"/>
      <c r="F32" s="62"/>
      <c r="G32" s="3">
        <f>G26*0.2</f>
        <v>12135.220000000001</v>
      </c>
      <c r="H32" s="62" t="s">
        <v>47</v>
      </c>
      <c r="I32" s="62"/>
      <c r="J32" s="62"/>
      <c r="Q32" s="1"/>
    </row>
    <row r="33" spans="1:21" ht="25.5" customHeight="1" x14ac:dyDescent="0.25">
      <c r="B33" s="33" t="s">
        <v>2</v>
      </c>
      <c r="C33" s="33" t="s">
        <v>18</v>
      </c>
      <c r="D33" s="42" t="s">
        <v>70</v>
      </c>
      <c r="E33" s="35" t="s">
        <v>48</v>
      </c>
      <c r="F33" s="35" t="s">
        <v>71</v>
      </c>
      <c r="G33" s="3">
        <f>G26+G32</f>
        <v>72811.320000000007</v>
      </c>
      <c r="H33" s="35" t="s">
        <v>67</v>
      </c>
      <c r="I33" s="35" t="s">
        <v>48</v>
      </c>
      <c r="J33" s="35" t="s">
        <v>71</v>
      </c>
      <c r="P33" s="27"/>
      <c r="Q33" s="1"/>
      <c r="R33" s="26"/>
    </row>
    <row r="34" spans="1:21" ht="25.5" customHeight="1" x14ac:dyDescent="0.25">
      <c r="A34" s="5"/>
      <c r="B34" s="29" t="s">
        <v>45</v>
      </c>
      <c r="C34" s="29" t="s">
        <v>46</v>
      </c>
      <c r="D34" s="37">
        <v>5</v>
      </c>
      <c r="E34" s="36">
        <v>14.85</v>
      </c>
      <c r="F34" s="36">
        <f>D34*E34</f>
        <v>74.25</v>
      </c>
      <c r="G34" s="3"/>
      <c r="H34" s="37">
        <v>5</v>
      </c>
      <c r="I34" s="52"/>
      <c r="J34" s="36">
        <f>H34*I34</f>
        <v>0</v>
      </c>
      <c r="K34" s="5"/>
      <c r="L34" s="5"/>
      <c r="M34" s="5"/>
      <c r="O34" s="5"/>
      <c r="P34" s="22"/>
      <c r="Q34" s="22"/>
      <c r="R34" s="28"/>
      <c r="U34" s="22"/>
    </row>
    <row r="35" spans="1:21" x14ac:dyDescent="0.25">
      <c r="B35" s="32" t="s">
        <v>19</v>
      </c>
      <c r="C35" s="32" t="s">
        <v>49</v>
      </c>
      <c r="D35" s="37">
        <v>1</v>
      </c>
      <c r="E35" s="36">
        <v>59</v>
      </c>
      <c r="F35" s="36">
        <f t="shared" ref="F35:F53" si="0">D35*E35</f>
        <v>59</v>
      </c>
      <c r="G35" s="3"/>
      <c r="H35" s="37">
        <v>1</v>
      </c>
      <c r="I35" s="52"/>
      <c r="J35" s="36">
        <f t="shared" ref="J35:J53" si="1">H35*I35</f>
        <v>0</v>
      </c>
      <c r="Q35" s="1"/>
    </row>
    <row r="36" spans="1:21" x14ac:dyDescent="0.25">
      <c r="B36" s="32" t="s">
        <v>20</v>
      </c>
      <c r="C36" s="32" t="s">
        <v>50</v>
      </c>
      <c r="D36" s="37">
        <v>1</v>
      </c>
      <c r="E36" s="36">
        <v>400</v>
      </c>
      <c r="F36" s="36">
        <f t="shared" si="0"/>
        <v>400</v>
      </c>
      <c r="G36" s="3"/>
      <c r="H36" s="37">
        <v>1</v>
      </c>
      <c r="I36" s="52"/>
      <c r="J36" s="36">
        <f t="shared" si="1"/>
        <v>0</v>
      </c>
      <c r="Q36" s="1"/>
    </row>
    <row r="37" spans="1:21" x14ac:dyDescent="0.25">
      <c r="B37" s="32" t="s">
        <v>28</v>
      </c>
      <c r="C37" s="32" t="s">
        <v>68</v>
      </c>
      <c r="D37" s="37">
        <v>1</v>
      </c>
      <c r="E37" s="36">
        <v>82</v>
      </c>
      <c r="F37" s="36">
        <f t="shared" si="0"/>
        <v>82</v>
      </c>
      <c r="H37" s="37">
        <v>1</v>
      </c>
      <c r="I37" s="52"/>
      <c r="J37" s="36">
        <f t="shared" si="1"/>
        <v>0</v>
      </c>
      <c r="Q37" s="1"/>
    </row>
    <row r="38" spans="1:21" x14ac:dyDescent="0.25">
      <c r="B38" s="32" t="s">
        <v>29</v>
      </c>
      <c r="C38" s="32" t="s">
        <v>51</v>
      </c>
      <c r="D38" s="37">
        <v>1</v>
      </c>
      <c r="E38" s="36">
        <v>68</v>
      </c>
      <c r="F38" s="36">
        <f t="shared" si="0"/>
        <v>68</v>
      </c>
      <c r="H38" s="37">
        <v>1</v>
      </c>
      <c r="I38" s="52"/>
      <c r="J38" s="36">
        <f t="shared" si="1"/>
        <v>0</v>
      </c>
      <c r="Q38" s="1"/>
    </row>
    <row r="39" spans="1:21" x14ac:dyDescent="0.25">
      <c r="B39" s="32" t="s">
        <v>30</v>
      </c>
      <c r="C39" s="32" t="s">
        <v>52</v>
      </c>
      <c r="D39" s="37">
        <v>1</v>
      </c>
      <c r="E39" s="36">
        <v>71</v>
      </c>
      <c r="F39" s="36">
        <f t="shared" si="0"/>
        <v>71</v>
      </c>
      <c r="H39" s="37">
        <v>1</v>
      </c>
      <c r="I39" s="52"/>
      <c r="J39" s="36">
        <f t="shared" si="1"/>
        <v>0</v>
      </c>
      <c r="Q39" s="1"/>
    </row>
    <row r="40" spans="1:21" x14ac:dyDescent="0.25">
      <c r="B40" s="32" t="s">
        <v>31</v>
      </c>
      <c r="C40" s="32" t="s">
        <v>53</v>
      </c>
      <c r="D40" s="37">
        <v>1</v>
      </c>
      <c r="E40" s="36">
        <v>213</v>
      </c>
      <c r="F40" s="36">
        <f t="shared" si="0"/>
        <v>213</v>
      </c>
      <c r="H40" s="37">
        <v>1</v>
      </c>
      <c r="I40" s="52"/>
      <c r="J40" s="36">
        <f t="shared" si="1"/>
        <v>0</v>
      </c>
      <c r="K40" s="2"/>
      <c r="L40" s="2"/>
      <c r="M40" s="2"/>
      <c r="Q40" s="1"/>
    </row>
    <row r="41" spans="1:21" x14ac:dyDescent="0.25">
      <c r="B41" s="32" t="s">
        <v>32</v>
      </c>
      <c r="C41" s="32" t="s">
        <v>54</v>
      </c>
      <c r="D41" s="37">
        <v>1</v>
      </c>
      <c r="E41" s="36">
        <v>75</v>
      </c>
      <c r="F41" s="36">
        <f t="shared" si="0"/>
        <v>75</v>
      </c>
      <c r="H41" s="37">
        <v>1</v>
      </c>
      <c r="I41" s="52"/>
      <c r="J41" s="36">
        <f t="shared" si="1"/>
        <v>0</v>
      </c>
      <c r="K41" s="2"/>
      <c r="L41" s="2"/>
      <c r="M41" s="2"/>
      <c r="Q41" s="1"/>
    </row>
    <row r="42" spans="1:21" x14ac:dyDescent="0.25">
      <c r="B42" s="32" t="s">
        <v>33</v>
      </c>
      <c r="C42" s="32" t="s">
        <v>55</v>
      </c>
      <c r="D42" s="37">
        <v>1</v>
      </c>
      <c r="E42" s="36">
        <v>65</v>
      </c>
      <c r="F42" s="36">
        <f t="shared" si="0"/>
        <v>65</v>
      </c>
      <c r="H42" s="37">
        <v>1</v>
      </c>
      <c r="I42" s="52"/>
      <c r="J42" s="36">
        <f t="shared" si="1"/>
        <v>0</v>
      </c>
      <c r="Q42" s="1"/>
    </row>
    <row r="43" spans="1:21" x14ac:dyDescent="0.25">
      <c r="B43" s="32" t="s">
        <v>34</v>
      </c>
      <c r="C43" s="32" t="s">
        <v>56</v>
      </c>
      <c r="D43" s="37">
        <v>1</v>
      </c>
      <c r="E43" s="36">
        <v>350</v>
      </c>
      <c r="F43" s="36">
        <f t="shared" si="0"/>
        <v>350</v>
      </c>
      <c r="H43" s="37">
        <v>1</v>
      </c>
      <c r="I43" s="52"/>
      <c r="J43" s="36">
        <f t="shared" si="1"/>
        <v>0</v>
      </c>
      <c r="Q43" s="1"/>
    </row>
    <row r="44" spans="1:21" x14ac:dyDescent="0.25">
      <c r="B44" s="32" t="s">
        <v>35</v>
      </c>
      <c r="C44" s="32" t="s">
        <v>57</v>
      </c>
      <c r="D44" s="37">
        <v>1</v>
      </c>
      <c r="E44" s="36">
        <v>52</v>
      </c>
      <c r="F44" s="36">
        <f t="shared" si="0"/>
        <v>52</v>
      </c>
      <c r="H44" s="37">
        <v>1</v>
      </c>
      <c r="I44" s="52"/>
      <c r="J44" s="36">
        <f t="shared" si="1"/>
        <v>0</v>
      </c>
      <c r="Q44" s="1"/>
    </row>
    <row r="45" spans="1:21" x14ac:dyDescent="0.25">
      <c r="B45" s="32" t="s">
        <v>36</v>
      </c>
      <c r="C45" s="32" t="s">
        <v>58</v>
      </c>
      <c r="D45" s="37">
        <v>1</v>
      </c>
      <c r="E45" s="36">
        <v>411</v>
      </c>
      <c r="F45" s="36">
        <f t="shared" si="0"/>
        <v>411</v>
      </c>
      <c r="H45" s="37">
        <v>1</v>
      </c>
      <c r="I45" s="52"/>
      <c r="J45" s="36">
        <f t="shared" si="1"/>
        <v>0</v>
      </c>
      <c r="Q45" s="1"/>
    </row>
    <row r="46" spans="1:21" x14ac:dyDescent="0.25">
      <c r="B46" s="32" t="s">
        <v>37</v>
      </c>
      <c r="C46" s="32" t="s">
        <v>59</v>
      </c>
      <c r="D46" s="37">
        <v>1</v>
      </c>
      <c r="E46" s="36">
        <v>550</v>
      </c>
      <c r="F46" s="36">
        <f t="shared" si="0"/>
        <v>550</v>
      </c>
      <c r="H46" s="37">
        <v>1</v>
      </c>
      <c r="I46" s="52"/>
      <c r="J46" s="36">
        <f t="shared" si="1"/>
        <v>0</v>
      </c>
      <c r="Q46" s="1"/>
    </row>
    <row r="47" spans="1:21" x14ac:dyDescent="0.25">
      <c r="B47" s="32" t="s">
        <v>38</v>
      </c>
      <c r="C47" s="32" t="s">
        <v>60</v>
      </c>
      <c r="D47" s="37">
        <v>1</v>
      </c>
      <c r="E47" s="36">
        <v>150</v>
      </c>
      <c r="F47" s="36">
        <f t="shared" si="0"/>
        <v>150</v>
      </c>
      <c r="H47" s="37">
        <v>1</v>
      </c>
      <c r="I47" s="52"/>
      <c r="J47" s="36">
        <f t="shared" si="1"/>
        <v>0</v>
      </c>
      <c r="Q47" s="1"/>
    </row>
    <row r="48" spans="1:21" x14ac:dyDescent="0.25">
      <c r="B48" s="32" t="s">
        <v>39</v>
      </c>
      <c r="C48" s="32" t="s">
        <v>61</v>
      </c>
      <c r="D48" s="37">
        <v>1</v>
      </c>
      <c r="E48" s="36">
        <v>125</v>
      </c>
      <c r="F48" s="36">
        <f t="shared" si="0"/>
        <v>125</v>
      </c>
      <c r="H48" s="37">
        <v>1</v>
      </c>
      <c r="I48" s="52"/>
      <c r="J48" s="36">
        <f t="shared" si="1"/>
        <v>0</v>
      </c>
      <c r="Q48" s="1"/>
    </row>
    <row r="49" spans="2:10" x14ac:dyDescent="0.25">
      <c r="B49" s="32" t="s">
        <v>40</v>
      </c>
      <c r="C49" s="32" t="s">
        <v>62</v>
      </c>
      <c r="D49" s="37">
        <v>1</v>
      </c>
      <c r="E49" s="36">
        <v>175</v>
      </c>
      <c r="F49" s="36">
        <f t="shared" si="0"/>
        <v>175</v>
      </c>
      <c r="H49" s="37">
        <v>1</v>
      </c>
      <c r="I49" s="52"/>
      <c r="J49" s="36">
        <f t="shared" si="1"/>
        <v>0</v>
      </c>
    </row>
    <row r="50" spans="2:10" x14ac:dyDescent="0.25">
      <c r="B50" s="32" t="s">
        <v>41</v>
      </c>
      <c r="C50" s="32" t="s">
        <v>63</v>
      </c>
      <c r="D50" s="37">
        <v>1</v>
      </c>
      <c r="E50" s="36">
        <v>150</v>
      </c>
      <c r="F50" s="36">
        <f t="shared" si="0"/>
        <v>150</v>
      </c>
      <c r="H50" s="37">
        <v>1</v>
      </c>
      <c r="I50" s="52"/>
      <c r="J50" s="36">
        <f t="shared" si="1"/>
        <v>0</v>
      </c>
    </row>
    <row r="51" spans="2:10" x14ac:dyDescent="0.25">
      <c r="B51" s="32" t="s">
        <v>42</v>
      </c>
      <c r="C51" s="32" t="s">
        <v>64</v>
      </c>
      <c r="D51" s="37">
        <v>1</v>
      </c>
      <c r="E51" s="36">
        <v>250</v>
      </c>
      <c r="F51" s="36">
        <f t="shared" si="0"/>
        <v>250</v>
      </c>
      <c r="H51" s="37">
        <v>1</v>
      </c>
      <c r="I51" s="52"/>
      <c r="J51" s="36">
        <f t="shared" si="1"/>
        <v>0</v>
      </c>
    </row>
    <row r="52" spans="2:10" x14ac:dyDescent="0.25">
      <c r="B52" s="32" t="s">
        <v>43</v>
      </c>
      <c r="C52" s="32" t="s">
        <v>65</v>
      </c>
      <c r="D52" s="37">
        <v>1</v>
      </c>
      <c r="E52" s="36">
        <v>152</v>
      </c>
      <c r="F52" s="36">
        <f t="shared" si="0"/>
        <v>152</v>
      </c>
      <c r="H52" s="37">
        <v>1</v>
      </c>
      <c r="I52" s="52"/>
      <c r="J52" s="36">
        <f t="shared" si="1"/>
        <v>0</v>
      </c>
    </row>
    <row r="53" spans="2:10" x14ac:dyDescent="0.25">
      <c r="B53" s="32" t="s">
        <v>44</v>
      </c>
      <c r="C53" s="32" t="s">
        <v>66</v>
      </c>
      <c r="D53" s="37">
        <v>1</v>
      </c>
      <c r="E53" s="36">
        <v>5</v>
      </c>
      <c r="F53" s="36">
        <f t="shared" si="0"/>
        <v>5</v>
      </c>
      <c r="H53" s="37">
        <v>1</v>
      </c>
      <c r="I53" s="52"/>
      <c r="J53" s="36">
        <f t="shared" si="1"/>
        <v>0</v>
      </c>
    </row>
    <row r="54" spans="2:10" x14ac:dyDescent="0.25">
      <c r="C54" s="31"/>
      <c r="E54" s="40" t="s">
        <v>0</v>
      </c>
      <c r="F54" s="41">
        <f>SUM(F34:F53)</f>
        <v>3477.25</v>
      </c>
      <c r="G54" s="3"/>
      <c r="I54" s="40" t="s">
        <v>0</v>
      </c>
      <c r="J54" s="41">
        <f>SUM(J34:J53)</f>
        <v>0</v>
      </c>
    </row>
    <row r="55" spans="2:10" x14ac:dyDescent="0.25">
      <c r="C55" s="30"/>
    </row>
    <row r="56" spans="2:10" ht="15" customHeight="1" x14ac:dyDescent="0.25">
      <c r="C56" s="30"/>
      <c r="H56" s="58" t="s">
        <v>85</v>
      </c>
      <c r="I56" s="59"/>
      <c r="J56" s="60"/>
    </row>
    <row r="57" spans="2:10" x14ac:dyDescent="0.25">
      <c r="C57" s="30"/>
      <c r="H57" s="49" t="s">
        <v>75</v>
      </c>
      <c r="I57" s="50" t="s">
        <v>76</v>
      </c>
      <c r="J57" s="50"/>
    </row>
    <row r="58" spans="2:10" x14ac:dyDescent="0.25">
      <c r="H58" s="49" t="s">
        <v>84</v>
      </c>
      <c r="I58" s="50" t="s">
        <v>77</v>
      </c>
      <c r="J58" s="50"/>
    </row>
    <row r="59" spans="2:10" x14ac:dyDescent="0.25">
      <c r="H59" s="49" t="s">
        <v>83</v>
      </c>
      <c r="I59" s="50" t="s">
        <v>78</v>
      </c>
      <c r="J59" s="50"/>
    </row>
    <row r="60" spans="2:10" x14ac:dyDescent="0.25">
      <c r="H60" s="49" t="s">
        <v>82</v>
      </c>
      <c r="I60" s="50" t="s">
        <v>79</v>
      </c>
      <c r="J60" s="50"/>
    </row>
    <row r="61" spans="2:10" x14ac:dyDescent="0.25">
      <c r="H61" s="49" t="s">
        <v>74</v>
      </c>
      <c r="I61" s="50" t="s">
        <v>80</v>
      </c>
      <c r="J61" s="50"/>
    </row>
    <row r="62" spans="2:10" x14ac:dyDescent="0.25">
      <c r="H62" s="49" t="s">
        <v>73</v>
      </c>
      <c r="I62" s="50" t="s">
        <v>81</v>
      </c>
      <c r="J62" s="50"/>
    </row>
    <row r="64" spans="2:10" x14ac:dyDescent="0.25">
      <c r="H64" s="57" t="s">
        <v>92</v>
      </c>
      <c r="I64" s="57"/>
      <c r="J64" s="57"/>
    </row>
    <row r="65" spans="4:10" x14ac:dyDescent="0.25">
      <c r="H65" s="61" t="s">
        <v>86</v>
      </c>
      <c r="I65" s="61"/>
      <c r="J65" s="50"/>
    </row>
    <row r="66" spans="4:10" x14ac:dyDescent="0.25">
      <c r="D66" s="1"/>
      <c r="H66" s="61" t="s">
        <v>93</v>
      </c>
      <c r="I66" s="61"/>
      <c r="J66" s="50"/>
    </row>
    <row r="67" spans="4:10" x14ac:dyDescent="0.25">
      <c r="D67" s="1"/>
      <c r="H67" s="61" t="s">
        <v>94</v>
      </c>
      <c r="I67" s="61"/>
      <c r="J67" s="50"/>
    </row>
    <row r="68" spans="4:10" x14ac:dyDescent="0.25">
      <c r="D68" s="1"/>
    </row>
    <row r="69" spans="4:10" ht="31.5" customHeight="1" x14ac:dyDescent="0.25">
      <c r="H69" s="54" t="s">
        <v>90</v>
      </c>
      <c r="I69" s="55"/>
      <c r="J69" s="56"/>
    </row>
    <row r="70" spans="4:10" x14ac:dyDescent="0.25">
      <c r="H70" s="53" t="s">
        <v>87</v>
      </c>
      <c r="I70" s="53"/>
      <c r="J70" s="50"/>
    </row>
    <row r="71" spans="4:10" x14ac:dyDescent="0.25">
      <c r="H71" s="53" t="s">
        <v>88</v>
      </c>
      <c r="I71" s="53"/>
      <c r="J71" s="50"/>
    </row>
    <row r="72" spans="4:10" x14ac:dyDescent="0.25">
      <c r="H72" s="53" t="s">
        <v>89</v>
      </c>
      <c r="I72" s="53"/>
      <c r="J72" s="50"/>
    </row>
    <row r="74" spans="4:10" x14ac:dyDescent="0.25">
      <c r="H74" s="57" t="s">
        <v>91</v>
      </c>
      <c r="I74" s="57"/>
      <c r="J74" s="57"/>
    </row>
    <row r="75" spans="4:10" x14ac:dyDescent="0.25">
      <c r="H75" s="53" t="s">
        <v>95</v>
      </c>
      <c r="I75" s="53"/>
      <c r="J75" s="50"/>
    </row>
    <row r="76" spans="4:10" x14ac:dyDescent="0.25">
      <c r="H76" s="53" t="s">
        <v>96</v>
      </c>
      <c r="I76" s="53"/>
      <c r="J76" s="50"/>
    </row>
    <row r="77" spans="4:10" x14ac:dyDescent="0.25">
      <c r="H77" s="1"/>
    </row>
    <row r="78" spans="4:10" x14ac:dyDescent="0.25">
      <c r="H78" s="1"/>
    </row>
  </sheetData>
  <mergeCells count="37">
    <mergeCell ref="B20:I22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E18:F18"/>
    <mergeCell ref="B24:F25"/>
    <mergeCell ref="E26:E27"/>
    <mergeCell ref="H26:H27"/>
    <mergeCell ref="I26:I27"/>
    <mergeCell ref="H24:J25"/>
    <mergeCell ref="C26:C27"/>
    <mergeCell ref="B26:B27"/>
    <mergeCell ref="H32:J32"/>
    <mergeCell ref="F26:F27"/>
    <mergeCell ref="D26:D27"/>
    <mergeCell ref="J26:J27"/>
    <mergeCell ref="B32:F32"/>
    <mergeCell ref="H69:J69"/>
    <mergeCell ref="H74:J74"/>
    <mergeCell ref="H56:J56"/>
    <mergeCell ref="H64:J64"/>
    <mergeCell ref="H65:I65"/>
    <mergeCell ref="H66:I66"/>
    <mergeCell ref="H67:I67"/>
    <mergeCell ref="H75:I75"/>
    <mergeCell ref="H76:I76"/>
    <mergeCell ref="H70:I70"/>
    <mergeCell ref="H72:I72"/>
    <mergeCell ref="H71:I71"/>
  </mergeCells>
  <phoneticPr fontId="10" type="noConversion"/>
  <conditionalFormatting sqref="B33">
    <cfRule type="duplicateValues" dxfId="4" priority="11"/>
  </conditionalFormatting>
  <conditionalFormatting sqref="B30:C30 C1:C7 E1:E7 E23 C23 C33 C58:C61 C76:C1048576 D66:D68 C64 C28:C29 C35:C48 C26 E55:E1048576">
    <cfRule type="duplicateValues" dxfId="3" priority="76"/>
  </conditionalFormatting>
  <conditionalFormatting sqref="E39:E40">
    <cfRule type="duplicateValues" dxfId="2" priority="4"/>
  </conditionalFormatting>
  <conditionalFormatting sqref="H69 H64 B35:B55 B81:B1048576 B1:B7 B28:B29 B23 B26 H74:H78">
    <cfRule type="duplicateValues" dxfId="1" priority="67"/>
  </conditionalFormatting>
  <conditionalFormatting sqref="I39:I40">
    <cfRule type="duplicateValues" dxfId="0" priority="2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2</vt:lpstr>
      <vt:lpstr>'ANNEX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2025-06-18T12:21:46Z</cp:lastPrinted>
  <dcterms:created xsi:type="dcterms:W3CDTF">2021-04-05T06:26:57Z</dcterms:created>
  <dcterms:modified xsi:type="dcterms:W3CDTF">2025-12-09T13:09:44Z</dcterms:modified>
</cp:coreProperties>
</file>