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ramoncortes\Downloads\"/>
    </mc:Choice>
  </mc:AlternateContent>
  <xr:revisionPtr revIDLastSave="0" documentId="13_ncr:1_{F69A3346-B1AE-486A-B80F-EABA19954D90}" xr6:coauthVersionLast="47" xr6:coauthVersionMax="47" xr10:uidLastSave="{00000000-0000-0000-0000-000000000000}"/>
  <bookViews>
    <workbookView xWindow="-120" yWindow="-120" windowWidth="51840" windowHeight="21120" xr2:uid="{23B3B575-57A1-4890-B988-8689E2D3621B}"/>
  </bookViews>
  <sheets>
    <sheet name="Annex 2 PCAP-Oferta econ" sheetId="1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G39" i="1" s="1"/>
  <c r="F40" i="1"/>
  <c r="G40" i="1" s="1"/>
  <c r="F41" i="1"/>
  <c r="G41" i="1" s="1"/>
  <c r="F42" i="1"/>
  <c r="G42" i="1" s="1"/>
  <c r="F38" i="1"/>
  <c r="G38" i="1" s="1"/>
  <c r="G15" i="1"/>
  <c r="G16" i="1"/>
  <c r="G17" i="1"/>
  <c r="G18" i="1"/>
  <c r="G14" i="1"/>
  <c r="G43" i="1" l="1"/>
  <c r="G20" i="1"/>
  <c r="G21" i="1" s="1"/>
  <c r="G22" i="1" s="1"/>
  <c r="G23" i="1" l="1"/>
  <c r="G24" i="1" s="1"/>
  <c r="G44" i="1" l="1"/>
  <c r="G46" i="1" s="1"/>
  <c r="G45" i="1" l="1"/>
  <c r="G47" i="1" s="1"/>
</calcChain>
</file>

<file path=xl/sharedStrings.xml><?xml version="1.0" encoding="utf-8"?>
<sst xmlns="http://schemas.openxmlformats.org/spreadsheetml/2006/main" count="49" uniqueCount="23">
  <si>
    <t>EMPRESA LICITADORA:</t>
  </si>
  <si>
    <t>Total PEM</t>
  </si>
  <si>
    <t>Despeses Generals (13%)</t>
  </si>
  <si>
    <t>Benefici Industrial (6%)</t>
  </si>
  <si>
    <t>TOTAL PEC (abans d’IVA)</t>
  </si>
  <si>
    <t>Partides que admeten baixa (s'omple automàticament)</t>
  </si>
  <si>
    <t>Obres substitució de transformadors 6kv/400v de les ET de Colònia Güell, el Palau i Quatre Camins, i el transformador de tracció de la Subcentral Elèctrica de Monistrol</t>
  </si>
  <si>
    <t>Ordre</t>
  </si>
  <si>
    <t>Unitats</t>
  </si>
  <si>
    <t>Descripció</t>
  </si>
  <si>
    <t>Amidament</t>
  </si>
  <si>
    <t>Preu unitari</t>
  </si>
  <si>
    <t>Import</t>
  </si>
  <si>
    <t>UT</t>
  </si>
  <si>
    <t>Desmuntatge de transformador de potencia existent. Inclòs transport i apilament al punt de reciclatge especialitzat de tots aquells productes i equipaments que així ho requereixin segons indicacions de la Direcció Facultativa.</t>
  </si>
  <si>
    <t>Desmuntatge de transformador de tracció existent. Inclòs transport i apilament al punt de reciclatge especialitzat de tots aquells productes i equipaments que així ho requereixin segons indicacions de la Direcció Facultativa.</t>
  </si>
  <si>
    <t>Pressupost Execució Material</t>
  </si>
  <si>
    <t>Subministrament i substitució de transformador de potència, tipus sec de 50 kVA de potència nominal, relació de transformació 6.000/400-230 V,  grup de connexió Dyn11, Vcc 6%, amb sondes PT-100 i centraleta. Incloent 2 plaques de característiques. Segons les especificacions tècniques  M.MI.ET.105 Rev01 d'FGC E d’ FGC en vigor.   Inclou transport, descarrega i muntatge a cada ubicació. També queden incloses les centraletes associades a les sondes PT-100, la seva instal·lació i cablejat, així com totes les connexions pertinents, proves i posada en servei.</t>
  </si>
  <si>
    <t>Subministrament i substitució de transformador de potència, tipus sec de 50kVA de potència nominal, relació de transformació 6.000/400-230 V,  grup de connexió Dyn11, Vcc 6%, amb sondes PT-100 i centraleta. Incloent 2 plaques de característiques. Segons les especificacions tècniques  M.MI.ET.105 Rev01 d'FGC E d’ FGC en vigor. Inclou transport, descarrega i muntatge a cada ubicació. També queden incloses les centraletes associades a les sondes PT-100, la seva instal·lació i cablejat, així com totes les connexions pertinents, proves i posada en servei.</t>
  </si>
  <si>
    <t xml:space="preserve">Subministrament i muntatge de transformador  tracció  del tipus encapsulat sec, 25kV/1180V, 2250 kVA, classe de servei VI EN 50329 Yd5, Vcc: 8%, Bobinat de Coure  i amb mesura de temperatura mitjançat PT100 segon la ET 101 rev 5 de FGC. Inclourà dos 2 plaques de característiques, 1 al transformador i 1 a la reixa de protecció. Segons les especificacions tècniques d'FGC ET 101 Especificació tècnica de Subestacions de transformació i rectificacions per a tracció. Rev05  d’ FGC en vigor. Inclou transport, descarrega i muntatge a cada ubicació, proves i posada en servei. </t>
  </si>
  <si>
    <t>Partida alçada a justificar per a imprevistos derivats de la descoberta de riscos a tractar, no observables fins a la implantació d’obra.  Incloent la necessitat de augmentar la secció dels cables. (*)</t>
  </si>
  <si>
    <t>OBRES DE SUBSTITUCIÓ DE TRASFORMADORS 6kV/400V A LES ESTACIONS TRANSFORMADORES DE CÓLONIA GUELL, EL PALAU I QUATRE CAMINS, I EL TRANSFORMADOR DE TRACCIÓ GRUP 1 DE LA SUBCENTAL ELÈCTRICA DE MONISTROL, DE LA LÍNIA LLOBREGAT - ANOIA, DE FERROCARRILS DE LA GENERALITAT DE CATALUNYA</t>
  </si>
  <si>
    <r>
      <t xml:space="preserve">(*) La partida nº 6 </t>
    </r>
    <r>
      <rPr>
        <sz val="11"/>
        <color rgb="FF000000"/>
        <rFont val="Arial"/>
        <family val="2"/>
      </rPr>
      <t xml:space="preserve"> es tracta d'una partida alçada i </t>
    </r>
    <r>
      <rPr>
        <sz val="11"/>
        <color theme="1"/>
        <rFont val="Arial"/>
        <family val="2"/>
      </rPr>
      <t xml:space="preserve">no admet baixa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</si>
</sst>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4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9F2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8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  <xf numFmtId="0" fontId="0" fillId="3" borderId="0" xfId="0" applyFill="1" applyAlignment="1" applyProtection="1">
      <alignment vertical="center" wrapText="1"/>
    </xf>
    <xf numFmtId="0" fontId="0" fillId="3" borderId="0" xfId="0" applyFill="1" applyAlignment="1" applyProtection="1">
      <alignment horizontal="center" vertical="center"/>
    </xf>
    <xf numFmtId="8" fontId="0" fillId="3" borderId="0" xfId="0" applyNumberFormat="1" applyFill="1" applyAlignment="1" applyProtection="1">
      <alignment horizontal="center" vertical="center"/>
    </xf>
    <xf numFmtId="8" fontId="0" fillId="3" borderId="0" xfId="0" applyNumberFormat="1" applyFill="1" applyAlignment="1" applyProtection="1">
      <alignment vertical="center"/>
    </xf>
    <xf numFmtId="0" fontId="0" fillId="0" borderId="0" xfId="0" applyProtection="1"/>
    <xf numFmtId="0" fontId="0" fillId="5" borderId="0" xfId="0" applyFill="1" applyAlignment="1" applyProtection="1">
      <alignment horizontal="center" vertical="center"/>
    </xf>
    <xf numFmtId="8" fontId="0" fillId="5" borderId="0" xfId="0" applyNumberFormat="1" applyFill="1" applyAlignment="1" applyProtection="1">
      <alignment vertical="center"/>
    </xf>
    <xf numFmtId="0" fontId="0" fillId="0" borderId="0" xfId="0" applyAlignment="1" applyProtection="1">
      <alignment horizontal="center"/>
    </xf>
    <xf numFmtId="0" fontId="2" fillId="4" borderId="0" xfId="0" applyFont="1" applyFill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horizontal="center" vertical="center" wrapText="1"/>
    </xf>
    <xf numFmtId="8" fontId="2" fillId="4" borderId="3" xfId="0" applyNumberFormat="1" applyFont="1" applyFill="1" applyBorder="1" applyAlignment="1" applyProtection="1">
      <alignment horizontal="right" vertical="center" wrapText="1"/>
    </xf>
    <xf numFmtId="0" fontId="4" fillId="4" borderId="0" xfId="0" applyFont="1" applyFill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 wrapText="1"/>
    </xf>
    <xf numFmtId="8" fontId="3" fillId="4" borderId="3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Alignment="1" applyProtection="1">
      <alignment horizontal="justify" vertical="center"/>
    </xf>
    <xf numFmtId="0" fontId="0" fillId="3" borderId="0" xfId="0" applyFill="1" applyAlignment="1" applyProtection="1">
      <alignment horizontal="center"/>
    </xf>
    <xf numFmtId="0" fontId="5" fillId="3" borderId="0" xfId="0" applyFont="1" applyFill="1" applyProtection="1"/>
    <xf numFmtId="0" fontId="0" fillId="5" borderId="0" xfId="0" applyFill="1" applyAlignment="1" applyProtection="1">
      <alignment horizontal="center" vertical="center" wrapText="1"/>
    </xf>
    <xf numFmtId="0" fontId="0" fillId="5" borderId="0" xfId="0" applyFill="1" applyAlignment="1" applyProtection="1">
      <alignment horizontal="center" vertical="center"/>
    </xf>
    <xf numFmtId="0" fontId="0" fillId="5" borderId="0" xfId="0" applyFill="1" applyAlignment="1" applyProtection="1">
      <alignment vertical="center"/>
    </xf>
    <xf numFmtId="0" fontId="0" fillId="6" borderId="0" xfId="0" applyFill="1" applyAlignment="1" applyProtection="1">
      <alignment horizontal="center" vertical="center"/>
    </xf>
    <xf numFmtId="0" fontId="0" fillId="6" borderId="0" xfId="0" applyFill="1" applyAlignment="1" applyProtection="1">
      <alignment vertical="center" wrapText="1"/>
    </xf>
    <xf numFmtId="8" fontId="0" fillId="6" borderId="0" xfId="0" applyNumberFormat="1" applyFill="1" applyAlignment="1" applyProtection="1">
      <alignment horizontal="center" vertical="center"/>
    </xf>
    <xf numFmtId="8" fontId="0" fillId="6" borderId="0" xfId="0" applyNumberFormat="1" applyFill="1" applyAlignment="1" applyProtection="1">
      <alignment vertical="center"/>
    </xf>
    <xf numFmtId="0" fontId="2" fillId="4" borderId="0" xfId="0" applyFont="1" applyFill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horizontal="center" vertical="center" wrapText="1"/>
    </xf>
    <xf numFmtId="8" fontId="0" fillId="0" borderId="0" xfId="0" applyNumberFormat="1" applyProtection="1"/>
    <xf numFmtId="0" fontId="4" fillId="4" borderId="0" xfId="0" applyFont="1" applyFill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 wrapText="1"/>
    </xf>
    <xf numFmtId="0" fontId="1" fillId="5" borderId="9" xfId="0" applyFont="1" applyFill="1" applyBorder="1" applyAlignment="1" applyProtection="1">
      <alignment horizontal="center" vertical="center" wrapText="1"/>
    </xf>
    <xf numFmtId="0" fontId="1" fillId="5" borderId="10" xfId="0" applyFont="1" applyFill="1" applyBorder="1" applyAlignment="1" applyProtection="1">
      <alignment horizontal="center" vertical="center" wrapText="1"/>
    </xf>
    <xf numFmtId="0" fontId="1" fillId="5" borderId="11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0" fillId="5" borderId="1" xfId="0" applyFill="1" applyBorder="1" applyAlignment="1" applyProtection="1">
      <alignment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337038</xdr:colOff>
      <xdr:row>1</xdr:row>
      <xdr:rowOff>75321</xdr:rowOff>
    </xdr:from>
    <xdr:to>
      <xdr:col>3</xdr:col>
      <xdr:colOff>763173</xdr:colOff>
      <xdr:row>6</xdr:row>
      <xdr:rowOff>98300</xdr:rowOff>
    </xdr:to>
    <xdr:pic>
      <xdr:nvPicPr>
        <xdr:cNvPr id="3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1B02C220-418C-F2E7-9112-6DC1ADBDB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37038" y="265821"/>
          <a:ext cx="1451904" cy="9754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3</xdr:col>
      <xdr:colOff>1377461</xdr:colOff>
      <xdr:row>1</xdr:row>
      <xdr:rowOff>76200</xdr:rowOff>
    </xdr:from>
    <xdr:to>
      <xdr:col>15</xdr:col>
      <xdr:colOff>197826</xdr:colOff>
      <xdr:row>6</xdr:row>
      <xdr:rowOff>83820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6AC7C07C-0807-9BF1-EF26-40B5ACD48F37}"/>
            </a:ext>
          </a:extLst>
        </xdr:cNvPr>
        <xdr:cNvSpPr txBox="1"/>
      </xdr:nvSpPr>
      <xdr:spPr>
        <a:xfrm>
          <a:off x="2066192" y="266700"/>
          <a:ext cx="12074769" cy="96012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CONTR/2025/335</a:t>
          </a:r>
        </a:p>
        <a:p>
          <a:r>
            <a:rPr lang="ca-E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OBRES DE SUBSTITUCIÓ DE TRASFORMADORS 6kV/400V A LES ESTACIONS TRANSFORMADORES DE CÓLONIA GUELL, EL PALAU I QUATRE CAMINS, I EL TRANSFORMADOR DE TRACCIÓ GRUP 1 DE LA SUBCENTAL ELÈCTRICA DE MONISTROL, DE LA LÍNIA LLOBREGAT - ANOIA, DE FERROCARRILS DE LA GENERALITAT DE CATALUNYA</a:t>
          </a:r>
          <a:r>
            <a:rPr lang="ca-ES">
              <a:effectLst/>
            </a:rPr>
            <a:t> </a:t>
          </a:r>
          <a:endParaRPr lang="ca-ES" sz="11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B8F7-FA67-468A-9566-47ECB8C301B9}">
  <dimension ref="A8:I47"/>
  <sheetViews>
    <sheetView tabSelected="1" topLeftCell="B1" zoomScale="60" zoomScaleNormal="60" workbookViewId="0">
      <selection activeCell="E9" sqref="E9:G9"/>
    </sheetView>
  </sheetViews>
  <sheetFormatPr baseColWidth="10" defaultColWidth="8.85546875" defaultRowHeight="15" x14ac:dyDescent="0.25"/>
  <cols>
    <col min="1" max="1" width="8.85546875" style="10" hidden="1" customWidth="1"/>
    <col min="2" max="2" width="8.140625" style="13" customWidth="1"/>
    <col min="3" max="3" width="7.28515625" style="13" customWidth="1"/>
    <col min="4" max="4" width="86.85546875" style="10" customWidth="1"/>
    <col min="5" max="5" width="11.5703125" style="13" customWidth="1"/>
    <col min="6" max="6" width="19" style="13" customWidth="1"/>
    <col min="7" max="7" width="25.28515625" style="10" customWidth="1"/>
    <col min="8" max="8" width="8.85546875" style="10"/>
    <col min="9" max="9" width="10.7109375" style="10" bestFit="1" customWidth="1"/>
    <col min="10" max="16384" width="8.85546875" style="10"/>
  </cols>
  <sheetData>
    <row r="8" spans="2:7" ht="15.75" thickBot="1" x14ac:dyDescent="0.3"/>
    <row r="9" spans="2:7" ht="24" customHeight="1" thickBot="1" x14ac:dyDescent="0.3">
      <c r="C9" s="40" t="s">
        <v>0</v>
      </c>
      <c r="D9" s="41"/>
      <c r="E9" s="1"/>
      <c r="F9" s="2"/>
      <c r="G9" s="3"/>
    </row>
    <row r="11" spans="2:7" ht="15.75" thickBot="1" x14ac:dyDescent="0.3"/>
    <row r="12" spans="2:7" ht="32.25" customHeight="1" x14ac:dyDescent="0.25">
      <c r="B12" s="35" t="s">
        <v>21</v>
      </c>
      <c r="C12" s="36"/>
      <c r="D12" s="36"/>
      <c r="E12" s="36"/>
      <c r="F12" s="36"/>
      <c r="G12" s="37"/>
    </row>
    <row r="13" spans="2:7" x14ac:dyDescent="0.25">
      <c r="B13" s="38" t="s">
        <v>7</v>
      </c>
      <c r="C13" s="38" t="s">
        <v>8</v>
      </c>
      <c r="D13" s="39" t="s">
        <v>9</v>
      </c>
      <c r="E13" s="38" t="s">
        <v>10</v>
      </c>
      <c r="F13" s="38" t="s">
        <v>11</v>
      </c>
      <c r="G13" s="39" t="s">
        <v>12</v>
      </c>
    </row>
    <row r="14" spans="2:7" ht="90" x14ac:dyDescent="0.25">
      <c r="B14" s="26">
        <v>1</v>
      </c>
      <c r="C14" s="26" t="s">
        <v>13</v>
      </c>
      <c r="D14" s="27" t="s">
        <v>17</v>
      </c>
      <c r="E14" s="26">
        <v>2</v>
      </c>
      <c r="F14" s="4"/>
      <c r="G14" s="29">
        <f>+ROUND(F14*E14,2)</f>
        <v>0</v>
      </c>
    </row>
    <row r="15" spans="2:7" ht="90" x14ac:dyDescent="0.25">
      <c r="B15" s="26">
        <v>2</v>
      </c>
      <c r="C15" s="26" t="s">
        <v>13</v>
      </c>
      <c r="D15" s="27" t="s">
        <v>18</v>
      </c>
      <c r="E15" s="26">
        <v>1</v>
      </c>
      <c r="F15" s="4"/>
      <c r="G15" s="29">
        <f t="shared" ref="G15:G18" si="0">+ROUND(F15*E15,2)</f>
        <v>0</v>
      </c>
    </row>
    <row r="16" spans="2:7" ht="105" x14ac:dyDescent="0.25">
      <c r="B16" s="26">
        <v>3</v>
      </c>
      <c r="C16" s="26" t="s">
        <v>13</v>
      </c>
      <c r="D16" s="27" t="s">
        <v>19</v>
      </c>
      <c r="E16" s="26">
        <v>1</v>
      </c>
      <c r="F16" s="4"/>
      <c r="G16" s="29">
        <f t="shared" si="0"/>
        <v>0</v>
      </c>
    </row>
    <row r="17" spans="2:7" ht="45" x14ac:dyDescent="0.25">
      <c r="B17" s="26">
        <v>4</v>
      </c>
      <c r="C17" s="26" t="s">
        <v>13</v>
      </c>
      <c r="D17" s="27" t="s">
        <v>14</v>
      </c>
      <c r="E17" s="26">
        <v>3</v>
      </c>
      <c r="F17" s="4"/>
      <c r="G17" s="29">
        <f t="shared" si="0"/>
        <v>0</v>
      </c>
    </row>
    <row r="18" spans="2:7" ht="45" x14ac:dyDescent="0.25">
      <c r="B18" s="26">
        <v>5</v>
      </c>
      <c r="C18" s="26" t="s">
        <v>13</v>
      </c>
      <c r="D18" s="27" t="s">
        <v>15</v>
      </c>
      <c r="E18" s="26">
        <v>1</v>
      </c>
      <c r="F18" s="4"/>
      <c r="G18" s="29">
        <f t="shared" si="0"/>
        <v>0</v>
      </c>
    </row>
    <row r="19" spans="2:7" ht="45" x14ac:dyDescent="0.25">
      <c r="B19" s="5">
        <v>6</v>
      </c>
      <c r="C19" s="5" t="s">
        <v>13</v>
      </c>
      <c r="D19" s="6" t="s">
        <v>20</v>
      </c>
      <c r="E19" s="7">
        <v>1</v>
      </c>
      <c r="F19" s="8">
        <v>6580</v>
      </c>
      <c r="G19" s="9">
        <v>6580</v>
      </c>
    </row>
    <row r="20" spans="2:7" x14ac:dyDescent="0.25">
      <c r="B20" s="11" t="s">
        <v>16</v>
      </c>
      <c r="C20" s="11"/>
      <c r="D20" s="11"/>
      <c r="E20" s="11"/>
      <c r="F20" s="11"/>
      <c r="G20" s="12">
        <f>+ROUND(SUM(G14:G19),2)</f>
        <v>6580</v>
      </c>
    </row>
    <row r="21" spans="2:7" ht="15.75" thickBot="1" x14ac:dyDescent="0.3">
      <c r="E21" s="14" t="s">
        <v>1</v>
      </c>
      <c r="F21" s="15"/>
      <c r="G21" s="16">
        <f>+G20</f>
        <v>6580</v>
      </c>
    </row>
    <row r="22" spans="2:7" ht="15.75" thickBot="1" x14ac:dyDescent="0.3">
      <c r="E22" s="17" t="s">
        <v>2</v>
      </c>
      <c r="F22" s="18"/>
      <c r="G22" s="19">
        <f>+ROUND(G21*0.13,2)</f>
        <v>855.4</v>
      </c>
    </row>
    <row r="23" spans="2:7" ht="15.75" thickBot="1" x14ac:dyDescent="0.3">
      <c r="E23" s="17" t="s">
        <v>3</v>
      </c>
      <c r="F23" s="18"/>
      <c r="G23" s="19">
        <f>+ROUND(G21*0.06,2)</f>
        <v>394.8</v>
      </c>
    </row>
    <row r="24" spans="2:7" ht="15.75" thickBot="1" x14ac:dyDescent="0.3">
      <c r="E24" s="14" t="s">
        <v>4</v>
      </c>
      <c r="F24" s="15"/>
      <c r="G24" s="16">
        <f>+ROUND(SUM(G21:G23),2)</f>
        <v>7830.2</v>
      </c>
    </row>
    <row r="28" spans="2:7" x14ac:dyDescent="0.25">
      <c r="D28" s="20" t="s">
        <v>22</v>
      </c>
    </row>
    <row r="34" spans="2:9" ht="18.75" x14ac:dyDescent="0.3">
      <c r="B34" s="21"/>
      <c r="C34" s="21"/>
      <c r="D34" s="22" t="s">
        <v>5</v>
      </c>
      <c r="E34" s="21"/>
      <c r="F34" s="21"/>
    </row>
    <row r="36" spans="2:9" x14ac:dyDescent="0.25">
      <c r="B36" s="23" t="s">
        <v>6</v>
      </c>
      <c r="C36" s="23"/>
      <c r="D36" s="23"/>
      <c r="E36" s="23"/>
      <c r="F36" s="23"/>
      <c r="G36" s="23"/>
    </row>
    <row r="37" spans="2:9" x14ac:dyDescent="0.25">
      <c r="B37" s="24" t="s">
        <v>7</v>
      </c>
      <c r="C37" s="24" t="s">
        <v>8</v>
      </c>
      <c r="D37" s="25" t="s">
        <v>9</v>
      </c>
      <c r="E37" s="24" t="s">
        <v>10</v>
      </c>
      <c r="F37" s="24" t="s">
        <v>11</v>
      </c>
      <c r="G37" s="25" t="s">
        <v>12</v>
      </c>
    </row>
    <row r="38" spans="2:9" ht="90" x14ac:dyDescent="0.25">
      <c r="B38" s="26">
        <v>1</v>
      </c>
      <c r="C38" s="26" t="s">
        <v>13</v>
      </c>
      <c r="D38" s="27" t="s">
        <v>17</v>
      </c>
      <c r="E38" s="26">
        <v>2</v>
      </c>
      <c r="F38" s="28">
        <f>+F14</f>
        <v>0</v>
      </c>
      <c r="G38" s="29">
        <f>+ROUND(F38*E38,2)</f>
        <v>0</v>
      </c>
    </row>
    <row r="39" spans="2:9" ht="90" x14ac:dyDescent="0.25">
      <c r="B39" s="26">
        <v>2</v>
      </c>
      <c r="C39" s="26" t="s">
        <v>13</v>
      </c>
      <c r="D39" s="27" t="s">
        <v>18</v>
      </c>
      <c r="E39" s="26">
        <v>1</v>
      </c>
      <c r="F39" s="28">
        <f t="shared" ref="F39:F42" si="1">+F15</f>
        <v>0</v>
      </c>
      <c r="G39" s="29">
        <f t="shared" ref="G39:G42" si="2">+ROUND(F39*E39,2)</f>
        <v>0</v>
      </c>
    </row>
    <row r="40" spans="2:9" ht="105" x14ac:dyDescent="0.25">
      <c r="B40" s="26">
        <v>3</v>
      </c>
      <c r="C40" s="26" t="s">
        <v>13</v>
      </c>
      <c r="D40" s="27" t="s">
        <v>19</v>
      </c>
      <c r="E40" s="26">
        <v>1</v>
      </c>
      <c r="F40" s="28">
        <f t="shared" si="1"/>
        <v>0</v>
      </c>
      <c r="G40" s="29">
        <f t="shared" si="2"/>
        <v>0</v>
      </c>
    </row>
    <row r="41" spans="2:9" ht="45" x14ac:dyDescent="0.25">
      <c r="B41" s="26">
        <v>4</v>
      </c>
      <c r="C41" s="26" t="s">
        <v>13</v>
      </c>
      <c r="D41" s="27" t="s">
        <v>14</v>
      </c>
      <c r="E41" s="26">
        <v>3</v>
      </c>
      <c r="F41" s="28">
        <f t="shared" si="1"/>
        <v>0</v>
      </c>
      <c r="G41" s="29">
        <f t="shared" si="2"/>
        <v>0</v>
      </c>
    </row>
    <row r="42" spans="2:9" ht="45" x14ac:dyDescent="0.25">
      <c r="B42" s="26">
        <v>5</v>
      </c>
      <c r="C42" s="26" t="s">
        <v>13</v>
      </c>
      <c r="D42" s="27" t="s">
        <v>15</v>
      </c>
      <c r="E42" s="26">
        <v>1</v>
      </c>
      <c r="F42" s="28">
        <f t="shared" si="1"/>
        <v>0</v>
      </c>
      <c r="G42" s="29">
        <f t="shared" si="2"/>
        <v>0</v>
      </c>
    </row>
    <row r="43" spans="2:9" x14ac:dyDescent="0.25">
      <c r="B43" s="24" t="s">
        <v>16</v>
      </c>
      <c r="C43" s="24"/>
      <c r="D43" s="25"/>
      <c r="E43" s="24"/>
      <c r="F43" s="24"/>
      <c r="G43" s="12">
        <f>+ROUND(SUM(G38:G42),2)</f>
        <v>0</v>
      </c>
    </row>
    <row r="44" spans="2:9" ht="15.75" thickBot="1" x14ac:dyDescent="0.3">
      <c r="E44" s="30" t="s">
        <v>1</v>
      </c>
      <c r="F44" s="31"/>
      <c r="G44" s="16">
        <f>+G43</f>
        <v>0</v>
      </c>
      <c r="I44" s="32"/>
    </row>
    <row r="45" spans="2:9" ht="39" thickBot="1" x14ac:dyDescent="0.3">
      <c r="E45" s="33" t="s">
        <v>2</v>
      </c>
      <c r="F45" s="34"/>
      <c r="G45" s="19">
        <f>+ROUND(G44*0.13,2)</f>
        <v>0</v>
      </c>
    </row>
    <row r="46" spans="2:9" ht="39" thickBot="1" x14ac:dyDescent="0.3">
      <c r="E46" s="33" t="s">
        <v>3</v>
      </c>
      <c r="F46" s="34"/>
      <c r="G46" s="19">
        <f>+ROUND(G44*0.06,2)</f>
        <v>0</v>
      </c>
    </row>
    <row r="47" spans="2:9" ht="39" thickBot="1" x14ac:dyDescent="0.3">
      <c r="E47" s="30" t="s">
        <v>4</v>
      </c>
      <c r="F47" s="31"/>
      <c r="G47" s="16">
        <f>+ROUND(SUM(G44:G46),2)</f>
        <v>0</v>
      </c>
    </row>
  </sheetData>
  <sheetProtection algorithmName="SHA-512" hashValue="oBCcWQVGvwSjV8Fl/XSbuwmZdPo3EDHzycj0sDoDst0bXmesiQ0aPt2O5aonfib5j+Wld+/2UwWRKHoTz0D4dw==" saltValue="AiVr7/S2yZKRfckT3QpooA==" spinCount="100000" sheet="1" objects="1" scenarios="1" selectLockedCells="1"/>
  <mergeCells count="9">
    <mergeCell ref="C9:D9"/>
    <mergeCell ref="E9:G9"/>
    <mergeCell ref="E23:F23"/>
    <mergeCell ref="E24:F24"/>
    <mergeCell ref="B36:G36"/>
    <mergeCell ref="B12:G12"/>
    <mergeCell ref="B20:F20"/>
    <mergeCell ref="E21:F21"/>
    <mergeCell ref="E22:F22"/>
  </mergeCell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a595319-7005-4679-b922-b9076250d39d">
      <Terms xmlns="http://schemas.microsoft.com/office/infopath/2007/PartnerControls"/>
    </lcf76f155ced4ddcb4097134ff3c332f>
    <TaxCatchAll xmlns="f72772ea-d191-4f64-976e-4426453dbd4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49AC3B648B9F4FAA2435766FD855D2" ma:contentTypeVersion="13" ma:contentTypeDescription="Crear nuevo documento." ma:contentTypeScope="" ma:versionID="8dee28c61a0f3719d4a11c61d60ec527">
  <xsd:schema xmlns:xsd="http://www.w3.org/2001/XMLSchema" xmlns:xs="http://www.w3.org/2001/XMLSchema" xmlns:p="http://schemas.microsoft.com/office/2006/metadata/properties" xmlns:ns2="aa595319-7005-4679-b922-b9076250d39d" xmlns:ns3="f72772ea-d191-4f64-976e-4426453dbd4d" targetNamespace="http://schemas.microsoft.com/office/2006/metadata/properties" ma:root="true" ma:fieldsID="b8ce83dde82f7c6d55f4f9a9e62891bc" ns2:_="" ns3:_="">
    <xsd:import namespace="aa595319-7005-4679-b922-b9076250d39d"/>
    <xsd:import namespace="f72772ea-d191-4f64-976e-4426453dbd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595319-7005-4679-b922-b9076250d3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2772ea-d191-4f64-976e-4426453dbd4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2bfb473-91e4-47da-94be-0b3d10c81ff1}" ma:internalName="TaxCatchAll" ma:showField="CatchAllData" ma:web="f72772ea-d191-4f64-976e-4426453dbd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87CD65-9508-4A0C-91AB-EBF8F7BF496C}">
  <ds:schemaRefs>
    <ds:schemaRef ds:uri="http://schemas.microsoft.com/office/2006/documentManagement/types"/>
    <ds:schemaRef ds:uri="http://www.w3.org/XML/1998/namespace"/>
    <ds:schemaRef ds:uri="d05b5c50-6878-419c-aaee-f57d1b61cb07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c4d65d83-e6de-4071-ac96-3b9ea9015942"/>
    <ds:schemaRef ds:uri="http://schemas.microsoft.com/office/2006/metadata/properties"/>
    <ds:schemaRef ds:uri="a4e8c040-620f-42a2-8d8e-d59e2c082eaf"/>
    <ds:schemaRef ds:uri="c6cc41f6-4694-4999-a616-93cae258eccb"/>
    <ds:schemaRef ds:uri="aa595319-7005-4679-b922-b9076250d39d"/>
    <ds:schemaRef ds:uri="f72772ea-d191-4f64-976e-4426453dbd4d"/>
  </ds:schemaRefs>
</ds:datastoreItem>
</file>

<file path=customXml/itemProps2.xml><?xml version="1.0" encoding="utf-8"?>
<ds:datastoreItem xmlns:ds="http://schemas.openxmlformats.org/officeDocument/2006/customXml" ds:itemID="{AE465E2D-0B8D-487C-9E2A-192219264D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D331FF-6340-4B82-B543-E6923A4A5E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595319-7005-4679-b922-b9076250d39d"/>
    <ds:schemaRef ds:uri="f72772ea-d191-4f64-976e-4426453dbd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PCAP-Oferta econ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Belén Hidalgo Garcia</dc:creator>
  <cp:lastModifiedBy>Marta Ramon-Cortes Vilarrodona</cp:lastModifiedBy>
  <dcterms:created xsi:type="dcterms:W3CDTF">2025-03-31T06:26:07Z</dcterms:created>
  <dcterms:modified xsi:type="dcterms:W3CDTF">2025-12-09T08:57:05Z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0x0101002749AC3B648B9F4FAA2435766FD855D2</vt:lpwstr>
  </property>
  <property fmtid="{D5CDD505-2E9C-101B-9397-08002B2CF9AE}" pid="3" name="MediaServiceImageTags">
    <vt:lpwstr/>
  </property>
</Properties>
</file>