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mramoncortes\Downloads\"/>
    </mc:Choice>
  </mc:AlternateContent>
  <xr:revisionPtr revIDLastSave="0" documentId="13_ncr:1_{C6E33904-0DED-426B-A38F-621F97B47804}" xr6:coauthVersionLast="47" xr6:coauthVersionMax="47" xr10:uidLastSave="{00000000-0000-0000-0000-000000000000}"/>
  <bookViews>
    <workbookView xWindow="-120" yWindow="-120" windowWidth="51840" windowHeight="21120" xr2:uid="{820FF0D3-954C-45B3-839E-A55D3386FEF2}"/>
  </bookViews>
  <sheets>
    <sheet name="Annex 2 PCAP OFERTA " sheetId="1" r:id="rId1"/>
  </sheets>
  <calcPr calcId="191028" concurrentManualCount="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1" l="1"/>
  <c r="D21" i="1"/>
  <c r="C21" i="1" s="1"/>
  <c r="C11" i="1"/>
  <c r="C12" i="1" l="1"/>
  <c r="C13" i="1"/>
  <c r="C14" i="1"/>
  <c r="C15" i="1"/>
  <c r="C16" i="1"/>
  <c r="C17" i="1"/>
  <c r="C18" i="1"/>
  <c r="C19" i="1"/>
  <c r="C20" i="1"/>
  <c r="C22" i="1"/>
  <c r="C23" i="1"/>
  <c r="C24" i="1"/>
  <c r="D25" i="1"/>
  <c r="E25" i="1"/>
  <c r="C25" i="1" l="1"/>
  <c r="E26" i="1"/>
  <c r="E27" i="1"/>
  <c r="E28" i="1" l="1"/>
  <c r="E29" i="1" s="1"/>
  <c r="E30" i="1" s="1"/>
</calcChain>
</file>

<file path=xl/sharedStrings.xml><?xml version="1.0" encoding="utf-8"?>
<sst xmlns="http://schemas.openxmlformats.org/spreadsheetml/2006/main" count="48" uniqueCount="48">
  <si>
    <t>EMPRESA LICITADORA</t>
  </si>
  <si>
    <t>ANNEX 2 - OFERTA econòmica PCAP</t>
  </si>
  <si>
    <t>CONCEPTE</t>
  </si>
  <si>
    <t> 21% IVA</t>
  </si>
  <si>
    <t xml:space="preserve">MOVIMENT DE TERRES </t>
  </si>
  <si>
    <t>ESTRUCTURES</t>
  </si>
  <si>
    <t xml:space="preserve">ARQUITECTURA </t>
  </si>
  <si>
    <t xml:space="preserve">URBANITZACIÓ </t>
  </si>
  <si>
    <t xml:space="preserve"> PAVIMENTACIÓ</t>
  </si>
  <si>
    <t xml:space="preserve"> SUPERESTRUCTURA VIA</t>
  </si>
  <si>
    <t xml:space="preserve">ELECTRIFICACIÓ </t>
  </si>
  <si>
    <t>MAQUINARIA I EQUIPAMENT</t>
  </si>
  <si>
    <t>GESTIÓ DE RESIDUS</t>
  </si>
  <si>
    <t>FONAMENTACIONS Y MURS</t>
  </si>
  <si>
    <t>INSTAL·LACIONS</t>
  </si>
  <si>
    <t>SEGURETAT I SALUT</t>
  </si>
  <si>
    <t xml:space="preserve">CONTROL DE QUALITAT </t>
  </si>
  <si>
    <t> 13% Despeses Generals</t>
  </si>
  <si>
    <t> 6% Benefici Industrial</t>
  </si>
  <si>
    <t>TOTAL PEC</t>
  </si>
  <si>
    <t> TOTAL AMB IVA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</si>
  <si>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</si>
  <si>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</si>
  <si>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</si>
  <si>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</si>
  <si>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</si>
  <si>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</si>
  <si>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</si>
  <si>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</si>
  <si>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</si>
  <si>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</si>
  <si>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</si>
  <si>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</si>
  <si>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01.13</t>
  </si>
  <si>
    <t>01.14</t>
  </si>
  <si>
    <t>CAPITOL</t>
  </si>
  <si>
    <t>IMPORT TOTAL PEM SENSE PARTIDES ALÇADES</t>
  </si>
  <si>
    <t>PARTIDES ALÇADES (IMPORT PEM)</t>
  </si>
  <si>
    <t>TOTAL PEM</t>
  </si>
  <si>
    <r>
      <rPr>
        <i/>
        <sz val="11"/>
        <color theme="1"/>
        <rFont val="Aptos Narrow"/>
        <family val="2"/>
        <scheme val="minor"/>
      </rPr>
      <t xml:space="preserve">Els licitadors hauran de seguir </t>
    </r>
    <r>
      <rPr>
        <b/>
        <i/>
        <u/>
        <sz val="11"/>
        <color theme="1"/>
        <rFont val="Aptos Narrow"/>
        <family val="2"/>
        <scheme val="minor"/>
      </rPr>
      <t>estrictament</t>
    </r>
    <r>
      <rPr>
        <i/>
        <sz val="11"/>
        <color theme="1"/>
        <rFont val="Aptos Narrow"/>
        <family val="2"/>
        <scheme val="minor"/>
      </rPr>
      <t xml:space="preserve"> aquest model d’oferta,</t>
    </r>
    <r>
      <rPr>
        <b/>
        <i/>
        <u/>
        <sz val="11"/>
        <color theme="1"/>
        <rFont val="Aptos Narrow"/>
        <family val="2"/>
        <scheme val="minor"/>
      </rPr>
      <t xml:space="preserve"> en cas contrari, la seva oferta podrà ser exclosa.</t>
    </r>
  </si>
  <si>
    <r>
      <rPr>
        <i/>
        <sz val="11"/>
        <color theme="1"/>
        <rFont val="Aptos Narrow"/>
        <family val="2"/>
        <scheme val="minor"/>
      </rPr>
      <t xml:space="preserve">Això significa completar aquest arxiu Excel d’oferta introduïnt els valors pertinents a les cel·les marcades en verd, </t>
    </r>
    <r>
      <rPr>
        <b/>
        <i/>
        <u/>
        <sz val="11"/>
        <color theme="1"/>
        <rFont val="Aptos Narrow"/>
        <family val="2"/>
        <scheme val="minor"/>
      </rPr>
      <t xml:space="preserve">sense copiar les dades a un altre document, desbloquejar l’arxiu ni alterar la seva configuració de cap altre manera. </t>
    </r>
  </si>
  <si>
    <r>
      <t xml:space="preserve">Cal presentar </t>
    </r>
    <r>
      <rPr>
        <i/>
        <sz val="11"/>
        <color theme="1"/>
        <rFont val="Aptos Narrow"/>
        <family val="2"/>
        <scheme val="minor"/>
      </rPr>
      <t>el document d’</t>
    </r>
    <r>
      <rPr>
        <b/>
        <i/>
        <u/>
        <sz val="11"/>
        <color theme="1"/>
        <rFont val="Aptos Narrow"/>
        <family val="2"/>
        <scheme val="minor"/>
      </rPr>
      <t>oferta econòmica</t>
    </r>
    <r>
      <rPr>
        <i/>
        <sz val="11"/>
        <color theme="1"/>
        <rFont val="Aptos Narrow"/>
        <family val="2"/>
        <scheme val="minor"/>
      </rPr>
      <t xml:space="preserve"> en el mateix format en que figura publicat al sobre digital, això és</t>
    </r>
    <r>
      <rPr>
        <b/>
        <i/>
        <u/>
        <sz val="11"/>
        <color theme="1"/>
        <rFont val="Aptos Narrow"/>
        <family val="2"/>
        <scheme val="minor"/>
      </rPr>
      <t xml:space="preserve"> en format EXCEL.</t>
    </r>
  </si>
  <si>
    <r>
      <rPr>
        <i/>
        <sz val="11"/>
        <color theme="1"/>
        <rFont val="Aptos Narrow"/>
        <family val="2"/>
        <scheme val="minor"/>
      </rPr>
      <t>Així mateix, es recorda que</t>
    </r>
    <r>
      <rPr>
        <b/>
        <i/>
        <u/>
        <sz val="11"/>
        <color theme="1"/>
        <rFont val="Aptos Narrow"/>
        <family val="2"/>
        <scheme val="minor"/>
      </rPr>
      <t xml:space="preserve"> el licitador que superi en la seva oferta el pressupost de licitació, serà exclòs del procediment.</t>
    </r>
  </si>
  <si>
    <t>Els licitadors han d'ofertar l'import  total PEM, amb les partides alçades incloses, de cada capitol del pressupost,</t>
  </si>
  <si>
    <t>IMPORT TOTAL PEM  AMB PARTIDES ALÇADES</t>
  </si>
  <si>
    <t>PARTIDES ALÇADES  (1,5% PEM ofertat)</t>
  </si>
  <si>
    <t>ATENCIÓ! 1,5% PEM</t>
  </si>
  <si>
    <t>La cel·la  groga ha de ser l'1,5% del PEM ofertat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</si>
</sst>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6" x14ac:knownFonts="1">
    <font>
      <sz val="11"/>
      <color theme="1"/>
      <name val="Aptos Narrow"/>
      <family val="2"/>
      <scheme val="minor"/>
    </font>
    <font>
      <b/>
      <sz val="11"/>
      <color rgb="FFFFFFFF"/>
      <name val="Arial"/>
      <family val="2"/>
    </font>
    <font>
      <b/>
      <sz val="11"/>
      <color rgb="FF000000"/>
      <name val="Arial"/>
      <family val="2"/>
    </font>
    <font>
      <b/>
      <sz val="22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i/>
      <u/>
      <sz val="11"/>
      <color rgb="FFFF0000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8" fontId="5" fillId="5" borderId="4" xfId="0" applyNumberFormat="1" applyFont="1" applyFill="1" applyBorder="1" applyAlignment="1" applyProtection="1">
      <alignment horizontal="right" vertical="center" wrapText="1"/>
      <protection locked="0"/>
    </xf>
    <xf numFmtId="8" fontId="5" fillId="6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7" xfId="0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8" fillId="0" borderId="6" xfId="0" applyFont="1" applyBorder="1" applyAlignment="1" applyProtection="1">
      <alignment horizontal="right" vertical="center"/>
    </xf>
    <xf numFmtId="0" fontId="8" fillId="0" borderId="2" xfId="0" applyFont="1" applyBorder="1" applyAlignment="1" applyProtection="1">
      <alignment horizontal="right" vertical="center"/>
    </xf>
    <xf numFmtId="8" fontId="8" fillId="0" borderId="1" xfId="0" applyNumberFormat="1" applyFont="1" applyBorder="1" applyAlignment="1" applyProtection="1">
      <alignment horizontal="right" vertical="center"/>
    </xf>
    <xf numFmtId="8" fontId="11" fillId="0" borderId="3" xfId="0" applyNumberFormat="1" applyFont="1" applyBorder="1" applyAlignment="1" applyProtection="1">
      <alignment horizontal="right" vertical="center" wrapText="1"/>
    </xf>
    <xf numFmtId="0" fontId="0" fillId="0" borderId="0" xfId="0" applyProtection="1"/>
    <xf numFmtId="0" fontId="9" fillId="0" borderId="6" xfId="0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horizontal="right" vertical="center"/>
    </xf>
    <xf numFmtId="0" fontId="9" fillId="0" borderId="2" xfId="0" applyFont="1" applyBorder="1" applyAlignment="1" applyProtection="1">
      <alignment horizontal="right" vertical="center"/>
    </xf>
    <xf numFmtId="8" fontId="10" fillId="0" borderId="3" xfId="0" applyNumberFormat="1" applyFont="1" applyBorder="1" applyAlignment="1" applyProtection="1">
      <alignment horizontal="right" vertical="center" wrapText="1"/>
    </xf>
    <xf numFmtId="0" fontId="8" fillId="0" borderId="7" xfId="0" applyFont="1" applyBorder="1" applyAlignment="1" applyProtection="1">
      <alignment horizontal="right" vertical="center"/>
    </xf>
    <xf numFmtId="0" fontId="0" fillId="4" borderId="0" xfId="0" applyFill="1" applyAlignment="1" applyProtection="1">
      <alignment horizontal="right"/>
    </xf>
    <xf numFmtId="0" fontId="2" fillId="4" borderId="0" xfId="0" applyFont="1" applyFill="1" applyAlignment="1" applyProtection="1">
      <alignment horizontal="left" vertical="center" wrapText="1"/>
    </xf>
    <xf numFmtId="0" fontId="6" fillId="0" borderId="3" xfId="0" applyFont="1" applyBorder="1" applyAlignment="1" applyProtection="1">
      <alignment horizontal="justify" vertical="center" wrapText="1"/>
    </xf>
    <xf numFmtId="8" fontId="6" fillId="0" borderId="1" xfId="0" applyNumberFormat="1" applyFont="1" applyBorder="1" applyAlignment="1" applyProtection="1">
      <alignment horizontal="right" vertical="center" wrapText="1"/>
    </xf>
    <xf numFmtId="8" fontId="6" fillId="0" borderId="3" xfId="0" applyNumberFormat="1" applyFont="1" applyBorder="1" applyAlignment="1" applyProtection="1">
      <alignment horizontal="right" vertical="center" wrapText="1"/>
    </xf>
    <xf numFmtId="8" fontId="5" fillId="0" borderId="4" xfId="0" applyNumberFormat="1" applyFont="1" applyBorder="1" applyAlignment="1" applyProtection="1">
      <alignment horizontal="right" vertical="center" wrapText="1"/>
    </xf>
    <xf numFmtId="8" fontId="14" fillId="0" borderId="0" xfId="0" applyNumberFormat="1" applyFont="1" applyProtection="1"/>
    <xf numFmtId="0" fontId="6" fillId="0" borderId="1" xfId="0" applyFont="1" applyBorder="1" applyAlignment="1" applyProtection="1">
      <alignment horizontal="justify" vertical="center" wrapText="1"/>
    </xf>
    <xf numFmtId="0" fontId="12" fillId="0" borderId="0" xfId="0" applyFont="1" applyProtection="1"/>
    <xf numFmtId="0" fontId="15" fillId="0" borderId="0" xfId="0" applyFont="1" applyProtection="1"/>
    <xf numFmtId="0" fontId="3" fillId="0" borderId="5" xfId="0" applyFont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130628</xdr:colOff>
      <xdr:row>0</xdr:row>
      <xdr:rowOff>119743</xdr:rowOff>
    </xdr:from>
    <xdr:to>
      <xdr:col>1</xdr:col>
      <xdr:colOff>807985</xdr:colOff>
      <xdr:row>0</xdr:row>
      <xdr:rowOff>1018981</xdr:rowOff>
    </xdr:to>
    <xdr:pic>
      <xdr:nvPicPr>
        <xdr:cNvPr id="3" name="Imatge 2">
          <a:extLst>
            <a:ext uri="{FF2B5EF4-FFF2-40B4-BE49-F238E27FC236}">
              <a16:creationId xmlns:a16="http://schemas.microsoft.com/office/drawing/2014/main" id="{110F9DED-5822-C482-4F24-284B53A92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628" y="119743"/>
          <a:ext cx="1501270" cy="899238"/>
        </a:xfrm>
        <a:prstGeom prst="rect">
          <a:avLst/>
        </a:prstGeom>
        <a:solidFill>
          <a:srgbClr val="FFFFFF">
            <a:shade val="85000"/>
          </a:srgbClr>
        </a:solidFill>
        <a:ln w="88900" cap="sq">
          <a:solidFill>
            <a:srgbClr val="FFFFFF"/>
          </a:solidFill>
          <a:miter lim="800000"/>
        </a:ln>
        <a:effectLst>
          <a:outerShdw blurRad="55000" dist="18000" dir="5400000" algn="tl" rotWithShape="0">
            <a:srgbClr val="000000">
              <a:alpha val="40000"/>
            </a:srgbClr>
          </a:outerShdw>
        </a:effectLst>
        <a:scene3d>
          <a:camera prst="orthographicFront"/>
          <a:lightRig rig="twoPt" dir="t">
            <a:rot lat="0" lon="0" rev="7200000"/>
          </a:lightRig>
        </a:scene3d>
        <a:sp3d>
          <a:bevelT w="25400" h="19050"/>
          <a:contourClr>
            <a:srgbClr val="FFFFFF"/>
          </a:contourClr>
        </a:sp3d>
      </xdr:spPr>
    </xdr:pic>
    <xdr:clientData/>
  </xdr:twoCellAnchor>
  <xdr:twoCellAnchor>
    <xdr:from>
      <xdr:col>1</xdr:col>
      <xdr:colOff>1382486</xdr:colOff>
      <xdr:row>0</xdr:row>
      <xdr:rowOff>174172</xdr:rowOff>
    </xdr:from>
    <xdr:to>
      <xdr:col>6</xdr:col>
      <xdr:colOff>27215</xdr:colOff>
      <xdr:row>0</xdr:row>
      <xdr:rowOff>1085850</xdr:rowOff>
    </xdr:to>
    <xdr:sp macro="" textlink="">
      <xdr:nvSpPr>
        <xdr:cNvPr id="4" name="QuadreDeText 3">
          <a:extLst>
            <a:ext uri="{FF2B5EF4-FFF2-40B4-BE49-F238E27FC236}">
              <a16:creationId xmlns:a16="http://schemas.microsoft.com/office/drawing/2014/main" id="{8B41F29C-B1B8-FC6F-2EB6-015F9950EE6B}"/>
            </a:ext>
          </a:extLst>
        </xdr:cNvPr>
        <xdr:cNvSpPr txBox="1"/>
      </xdr:nvSpPr>
      <xdr:spPr>
        <a:xfrm>
          <a:off x="1973036" y="174172"/>
          <a:ext cx="5417004" cy="91167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Obres del Centre Operatiu de Vila-Seca, del nou tramvia del Camp de Tarragona, de Ferrocarrils de la Generalitat - </a:t>
          </a:r>
          <a:r>
            <a:rPr lang="ca-ES" sz="14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CONTR/2025/609</a:t>
          </a:r>
          <a:endParaRPr lang="ca-ES" sz="20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438B0-5255-4B3B-B1DF-F759716BEF62}">
  <dimension ref="A1:F32"/>
  <sheetViews>
    <sheetView tabSelected="1" zoomScale="130" zoomScaleNormal="130" workbookViewId="0">
      <selection activeCell="E24" sqref="E24"/>
    </sheetView>
  </sheetViews>
  <sheetFormatPr baseColWidth="10" defaultColWidth="8.85546875" defaultRowHeight="15" x14ac:dyDescent="0.25"/>
  <cols>
    <col min="1" max="1" width="12.140625" style="10" customWidth="1"/>
    <col min="2" max="2" width="53.85546875" style="10" customWidth="1"/>
    <col min="3" max="3" width="26.5703125" style="10" customWidth="1"/>
    <col min="4" max="4" width="28.85546875" style="10" customWidth="1"/>
    <col min="5" max="5" width="28.42578125" style="10" customWidth="1"/>
    <col min="6" max="6" width="18.42578125" style="10" bestFit="1" customWidth="1"/>
    <col min="7" max="7" width="8.85546875" style="10" customWidth="1"/>
    <col min="8" max="10" width="8.85546875" style="10"/>
    <col min="11" max="11" width="8.85546875" style="10" customWidth="1"/>
    <col min="12" max="16384" width="8.85546875" style="10"/>
  </cols>
  <sheetData>
    <row r="1" spans="1:6" ht="88.35" customHeight="1" thickBot="1" x14ac:dyDescent="0.3">
      <c r="A1" s="31"/>
      <c r="B1" s="31"/>
      <c r="C1" s="31"/>
      <c r="D1" s="31"/>
      <c r="E1" s="31"/>
      <c r="F1" s="31"/>
    </row>
    <row r="2" spans="1:6" ht="25.9" customHeight="1" thickBot="1" x14ac:dyDescent="0.3">
      <c r="A2" s="29" t="s">
        <v>0</v>
      </c>
      <c r="B2" s="30"/>
      <c r="C2" s="3"/>
      <c r="D2" s="4"/>
      <c r="E2" s="4"/>
      <c r="F2" s="5"/>
    </row>
    <row r="3" spans="1:6" ht="25.9" customHeight="1" x14ac:dyDescent="0.25">
      <c r="A3" s="24" t="s">
        <v>39</v>
      </c>
      <c r="B3" s="24"/>
      <c r="C3" s="24"/>
      <c r="D3" s="24"/>
      <c r="E3" s="24"/>
      <c r="F3" s="24"/>
    </row>
    <row r="4" spans="1:6" ht="25.9" customHeight="1" x14ac:dyDescent="0.25">
      <c r="A4" s="24" t="s">
        <v>40</v>
      </c>
      <c r="B4" s="24"/>
      <c r="C4" s="24"/>
      <c r="D4" s="24"/>
      <c r="E4" s="24"/>
      <c r="F4" s="24"/>
    </row>
    <row r="5" spans="1:6" ht="25.9" customHeight="1" x14ac:dyDescent="0.25">
      <c r="A5" s="24" t="s">
        <v>43</v>
      </c>
      <c r="B5" s="24"/>
      <c r="C5" s="24"/>
      <c r="D5" s="24"/>
      <c r="E5" s="24"/>
      <c r="F5" s="24"/>
    </row>
    <row r="6" spans="1:6" ht="25.9" customHeight="1" x14ac:dyDescent="0.25">
      <c r="A6" s="24" t="s">
        <v>41</v>
      </c>
      <c r="B6" s="24"/>
      <c r="C6" s="24"/>
      <c r="D6" s="24"/>
      <c r="E6" s="24"/>
      <c r="F6" s="24"/>
    </row>
    <row r="7" spans="1:6" ht="25.9" customHeight="1" x14ac:dyDescent="0.25">
      <c r="A7" s="24" t="s">
        <v>42</v>
      </c>
      <c r="B7" s="24"/>
      <c r="C7" s="24"/>
      <c r="D7" s="24"/>
      <c r="E7" s="24"/>
      <c r="F7" s="24"/>
    </row>
    <row r="8" spans="1:6" ht="25.9" customHeight="1" x14ac:dyDescent="0.25">
      <c r="A8" s="25" t="s">
        <v>47</v>
      </c>
      <c r="B8" s="24"/>
      <c r="C8" s="24"/>
      <c r="D8" s="24"/>
      <c r="E8" s="24"/>
      <c r="F8" s="24"/>
    </row>
    <row r="9" spans="1:6" ht="69.95" customHeight="1" thickBot="1" x14ac:dyDescent="0.3">
      <c r="A9" s="26" t="s">
        <v>1</v>
      </c>
      <c r="B9" s="26"/>
      <c r="C9" s="26"/>
      <c r="D9" s="26"/>
      <c r="E9" s="26"/>
    </row>
    <row r="10" spans="1:6" ht="48.75" customHeight="1" thickBot="1" x14ac:dyDescent="0.3">
      <c r="A10" s="27" t="s">
        <v>35</v>
      </c>
      <c r="B10" s="28" t="s">
        <v>2</v>
      </c>
      <c r="C10" s="28" t="s">
        <v>36</v>
      </c>
      <c r="D10" s="28" t="s">
        <v>37</v>
      </c>
      <c r="E10" s="28" t="s">
        <v>44</v>
      </c>
    </row>
    <row r="11" spans="1:6" ht="16.5" customHeight="1" thickBot="1" x14ac:dyDescent="0.3">
      <c r="A11" s="23" t="s">
        <v>21</v>
      </c>
      <c r="B11" s="23" t="s">
        <v>4</v>
      </c>
      <c r="C11" s="19">
        <f>E11-D11</f>
        <v>0</v>
      </c>
      <c r="D11" s="20"/>
      <c r="E11" s="1"/>
    </row>
    <row r="12" spans="1:6" ht="15.75" thickBot="1" x14ac:dyDescent="0.3">
      <c r="A12" s="18" t="s">
        <v>22</v>
      </c>
      <c r="B12" s="18" t="s">
        <v>13</v>
      </c>
      <c r="C12" s="19">
        <f t="shared" ref="C12:C24" si="0">E12-D12</f>
        <v>0</v>
      </c>
      <c r="D12" s="20"/>
      <c r="E12" s="1"/>
    </row>
    <row r="13" spans="1:6" ht="15.75" thickBot="1" x14ac:dyDescent="0.3">
      <c r="A13" s="18" t="s">
        <v>23</v>
      </c>
      <c r="B13" s="18" t="s">
        <v>5</v>
      </c>
      <c r="C13" s="19">
        <f t="shared" si="0"/>
        <v>0</v>
      </c>
      <c r="D13" s="20"/>
      <c r="E13" s="1"/>
    </row>
    <row r="14" spans="1:6" ht="15.75" thickBot="1" x14ac:dyDescent="0.3">
      <c r="A14" s="18" t="s">
        <v>24</v>
      </c>
      <c r="B14" s="18" t="s">
        <v>6</v>
      </c>
      <c r="C14" s="19">
        <f t="shared" si="0"/>
        <v>0</v>
      </c>
      <c r="D14" s="20"/>
      <c r="E14" s="1"/>
    </row>
    <row r="15" spans="1:6" ht="15.75" thickBot="1" x14ac:dyDescent="0.3">
      <c r="A15" s="18" t="s">
        <v>25</v>
      </c>
      <c r="B15" s="18" t="s">
        <v>7</v>
      </c>
      <c r="C15" s="19">
        <f t="shared" si="0"/>
        <v>0</v>
      </c>
      <c r="D15" s="20"/>
      <c r="E15" s="1"/>
    </row>
    <row r="16" spans="1:6" ht="15.75" thickBot="1" x14ac:dyDescent="0.3">
      <c r="A16" s="18" t="s">
        <v>26</v>
      </c>
      <c r="B16" s="18" t="s">
        <v>8</v>
      </c>
      <c r="C16" s="19">
        <f t="shared" si="0"/>
        <v>0</v>
      </c>
      <c r="D16" s="20"/>
      <c r="E16" s="1"/>
    </row>
    <row r="17" spans="1:6" ht="15.75" thickBot="1" x14ac:dyDescent="0.3">
      <c r="A17" s="18" t="s">
        <v>27</v>
      </c>
      <c r="B17" s="18" t="s">
        <v>9</v>
      </c>
      <c r="C17" s="19">
        <f t="shared" si="0"/>
        <v>0</v>
      </c>
      <c r="D17" s="20"/>
      <c r="E17" s="1"/>
    </row>
    <row r="18" spans="1:6" ht="15.75" thickBot="1" x14ac:dyDescent="0.3">
      <c r="A18" s="18" t="s">
        <v>28</v>
      </c>
      <c r="B18" s="18" t="s">
        <v>10</v>
      </c>
      <c r="C18" s="19">
        <f t="shared" si="0"/>
        <v>0</v>
      </c>
      <c r="D18" s="20"/>
      <c r="E18" s="1"/>
    </row>
    <row r="19" spans="1:6" ht="15.75" thickBot="1" x14ac:dyDescent="0.3">
      <c r="A19" s="18" t="s">
        <v>29</v>
      </c>
      <c r="B19" s="18" t="s">
        <v>11</v>
      </c>
      <c r="C19" s="19">
        <f t="shared" si="0"/>
        <v>-60366.6</v>
      </c>
      <c r="D19" s="20">
        <v>60366.6</v>
      </c>
      <c r="E19" s="1"/>
    </row>
    <row r="20" spans="1:6" ht="15.75" thickBot="1" x14ac:dyDescent="0.3">
      <c r="A20" s="18" t="s">
        <v>30</v>
      </c>
      <c r="B20" s="18" t="s">
        <v>14</v>
      </c>
      <c r="C20" s="19">
        <f t="shared" si="0"/>
        <v>-212202.8</v>
      </c>
      <c r="D20" s="20">
        <v>212202.8</v>
      </c>
      <c r="E20" s="1"/>
    </row>
    <row r="21" spans="1:6" ht="15.75" thickBot="1" x14ac:dyDescent="0.3">
      <c r="A21" s="18" t="s">
        <v>31</v>
      </c>
      <c r="B21" s="18" t="s">
        <v>45</v>
      </c>
      <c r="C21" s="19">
        <f t="shared" si="0"/>
        <v>0</v>
      </c>
      <c r="D21" s="20">
        <f>E21</f>
        <v>0</v>
      </c>
      <c r="E21" s="2"/>
      <c r="F21" s="22" t="s">
        <v>46</v>
      </c>
    </row>
    <row r="22" spans="1:6" ht="15.75" thickBot="1" x14ac:dyDescent="0.3">
      <c r="A22" s="18" t="s">
        <v>32</v>
      </c>
      <c r="B22" s="18" t="s">
        <v>15</v>
      </c>
      <c r="C22" s="19">
        <f t="shared" si="0"/>
        <v>0</v>
      </c>
      <c r="D22" s="20">
        <v>307777.58</v>
      </c>
      <c r="E22" s="21">
        <f>D22</f>
        <v>307777.58</v>
      </c>
    </row>
    <row r="23" spans="1:6" ht="15.75" thickBot="1" x14ac:dyDescent="0.3">
      <c r="A23" s="18" t="s">
        <v>33</v>
      </c>
      <c r="B23" s="18" t="s">
        <v>12</v>
      </c>
      <c r="C23" s="19">
        <f t="shared" si="0"/>
        <v>0</v>
      </c>
      <c r="D23" s="20"/>
      <c r="E23" s="1"/>
    </row>
    <row r="24" spans="1:6" ht="15.75" thickBot="1" x14ac:dyDescent="0.3">
      <c r="A24" s="18" t="s">
        <v>34</v>
      </c>
      <c r="B24" s="18" t="s">
        <v>16</v>
      </c>
      <c r="C24" s="19">
        <f t="shared" si="0"/>
        <v>-15000</v>
      </c>
      <c r="D24" s="20">
        <v>15000</v>
      </c>
      <c r="E24" s="1"/>
    </row>
    <row r="25" spans="1:6" ht="16.5" thickBot="1" x14ac:dyDescent="0.3">
      <c r="A25" s="6" t="s">
        <v>38</v>
      </c>
      <c r="B25" s="7"/>
      <c r="C25" s="8">
        <f>SUM(C11:C24)</f>
        <v>-287569.39999999997</v>
      </c>
      <c r="D25" s="8">
        <f t="shared" ref="D25" si="1">SUM(D11:D24)</f>
        <v>595346.98</v>
      </c>
      <c r="E25" s="9">
        <f>SUM(E11:E24)</f>
        <v>307777.58</v>
      </c>
    </row>
    <row r="26" spans="1:6" ht="16.5" thickBot="1" x14ac:dyDescent="0.3">
      <c r="A26" s="11" t="s">
        <v>17</v>
      </c>
      <c r="B26" s="12"/>
      <c r="C26" s="12"/>
      <c r="D26" s="13"/>
      <c r="E26" s="14">
        <f>ROUND(E25*0.13,2)</f>
        <v>40011.089999999997</v>
      </c>
    </row>
    <row r="27" spans="1:6" ht="16.5" thickBot="1" x14ac:dyDescent="0.3">
      <c r="A27" s="11" t="s">
        <v>18</v>
      </c>
      <c r="B27" s="12"/>
      <c r="C27" s="12"/>
      <c r="D27" s="13"/>
      <c r="E27" s="14">
        <f>ROUND(E25*0.06,2)</f>
        <v>18466.650000000001</v>
      </c>
    </row>
    <row r="28" spans="1:6" ht="33" customHeight="1" thickBot="1" x14ac:dyDescent="0.3">
      <c r="A28" s="6" t="s">
        <v>19</v>
      </c>
      <c r="B28" s="15"/>
      <c r="C28" s="15"/>
      <c r="D28" s="7"/>
      <c r="E28" s="9">
        <f>ROUND(+E25+E26+E27,2)</f>
        <v>366255.32</v>
      </c>
    </row>
    <row r="29" spans="1:6" ht="33" customHeight="1" thickBot="1" x14ac:dyDescent="0.3">
      <c r="A29" s="11" t="s">
        <v>3</v>
      </c>
      <c r="B29" s="12"/>
      <c r="C29" s="12"/>
      <c r="D29" s="13"/>
      <c r="E29" s="14">
        <f>ROUND(E28*0.21,2)</f>
        <v>76913.62</v>
      </c>
    </row>
    <row r="30" spans="1:6" ht="33" customHeight="1" thickBot="1" x14ac:dyDescent="0.3">
      <c r="A30" s="6" t="s">
        <v>20</v>
      </c>
      <c r="B30" s="15"/>
      <c r="C30" s="15"/>
      <c r="D30" s="7"/>
      <c r="E30" s="9">
        <f>ROUND(+E28+E29,2)</f>
        <v>443168.94</v>
      </c>
    </row>
    <row r="32" spans="1:6" x14ac:dyDescent="0.25">
      <c r="A32" s="16"/>
      <c r="B32" s="17"/>
      <c r="C32" s="17"/>
      <c r="D32" s="17"/>
    </row>
  </sheetData>
  <sheetProtection algorithmName="SHA-512" hashValue="vyzYO2dhD0qk4P+d9pCVLsbLsyy1mhXBVyDHlXm+21oSwoyEfFFTBWyYXQH7VN9hDgvBAIqENMygAqZruUrd8g==" saltValue="AfJrAcLCL0XkYSkG12I9kg==" spinCount="100000" sheet="1" objects="1" scenarios="1" selectLockedCells="1"/>
  <mergeCells count="10">
    <mergeCell ref="A9:E9"/>
    <mergeCell ref="A1:F1"/>
    <mergeCell ref="A2:B2"/>
    <mergeCell ref="A25:B25"/>
    <mergeCell ref="C2:F2"/>
    <mergeCell ref="A26:D26"/>
    <mergeCell ref="A27:D27"/>
    <mergeCell ref="A28:D28"/>
    <mergeCell ref="A29:D29"/>
    <mergeCell ref="A30:D30"/>
  </mergeCells>
  <phoneticPr fontId="7" type="noConversion"/>
  <pageMargins left="0.7" right="0.7" top="0.75" bottom="0.75" header="0.3" footer="0.3"/>
  <pageSetup paperSize="9" orientation="portrait" horizontalDpi="4294967293" vertic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5BADF505C071541B320D74BCC278695" ma:contentTypeVersion="16" ma:contentTypeDescription="Crea un document nou" ma:contentTypeScope="" ma:versionID="604b3fb5738e71f2fbcc0c5ba85e1a09">
  <xsd:schema xmlns:xsd="http://www.w3.org/2001/XMLSchema" xmlns:xs="http://www.w3.org/2001/XMLSchema" xmlns:p="http://schemas.microsoft.com/office/2006/metadata/properties" xmlns:ns2="c6cc41f6-4694-4999-a616-93cae258eccb" xmlns:ns3="a4e8c040-620f-42a2-8d8e-d59e2c082eaf" targetNamespace="http://schemas.microsoft.com/office/2006/metadata/properties" ma:root="true" ma:fieldsID="8f13c125a4b8caefc7a29d3eeb9259c1" ns2:_="" ns3:_="">
    <xsd:import namespace="c6cc41f6-4694-4999-a616-93cae258eccb"/>
    <xsd:import namespace="a4e8c040-620f-42a2-8d8e-d59e2c082ea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c41f6-4694-4999-a616-93cae258ecc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t amb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'ha compartit amb detal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8ebc99d-bb55-4211-84e6-802d1d9fa417}" ma:internalName="TaxCatchAll" ma:showField="CatchAllData" ma:web="c6cc41f6-4694-4999-a616-93cae258ecc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8c040-620f-42a2-8d8e-d59e2c082e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Etiquetes de la imatge" ma:readOnly="false" ma:fieldId="{5cf76f15-5ced-4ddc-b409-7134ff3c332f}" ma:taxonomyMulti="true" ma:sspId="6f159e05-dd76-4a0e-8ee7-6d8456fbe7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8c040-620f-42a2-8d8e-d59e2c082eaf">
      <Terms xmlns="http://schemas.microsoft.com/office/infopath/2007/PartnerControls"/>
    </lcf76f155ced4ddcb4097134ff3c332f>
    <TaxCatchAll xmlns="c6cc41f6-4694-4999-a616-93cae258ecc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7EEF7E2-293A-4C8D-AC3E-F871553CDD4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c41f6-4694-4999-a616-93cae258eccb"/>
    <ds:schemaRef ds:uri="a4e8c040-620f-42a2-8d8e-d59e2c082e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15C9301-9114-4DF7-9262-543E5CF57550}">
  <ds:schemaRefs>
    <ds:schemaRef ds:uri="http://schemas.microsoft.com/office/2006/metadata/properties"/>
    <ds:schemaRef ds:uri="http://schemas.microsoft.com/office/infopath/2007/PartnerControls"/>
    <ds:schemaRef ds:uri="a4e8c040-620f-42a2-8d8e-d59e2c082eaf"/>
    <ds:schemaRef ds:uri="c6cc41f6-4694-4999-a616-93cae258eccb"/>
  </ds:schemaRefs>
</ds:datastoreItem>
</file>

<file path=customXml/itemProps3.xml><?xml version="1.0" encoding="utf-8"?>
<ds:datastoreItem xmlns:ds="http://schemas.openxmlformats.org/officeDocument/2006/customXml" ds:itemID="{4B663448-BB62-438B-B44E-990267C41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Annex 2 PCAP OFERTA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Belén Hidalgo Garcia</dc:creator>
  <cp:keywords/>
  <dc:description/>
  <cp:lastModifiedBy>Marta Ramon-Cortes Vilarrodona</cp:lastModifiedBy>
  <cp:revision/>
  <dcterms:created xsi:type="dcterms:W3CDTF">2025-03-27T16:56:23Z</dcterms:created>
  <dcterms:modified xsi:type="dcterms:W3CDTF">2025-12-04T09:31:29Z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0x010100A5BADF505C071541B320D74BCC278695</vt:lpwstr>
  </property>
  <property fmtid="{D5CDD505-2E9C-101B-9397-08002B2CF9AE}" pid="3" name="MediaServiceImageTags">
    <vt:lpwstr/>
  </property>
</Properties>
</file>