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M:\PROJECTES\PROJECTES_ACTIUS\1204_Millora_Itineraris_Begur\PROJECTE\D09_Documents_licitacio_ID4.1\TREBALL\NUMERIC\"/>
    </mc:Choice>
  </mc:AlternateContent>
  <xr:revisionPtr revIDLastSave="0" documentId="13_ncr:1_{D8F83CE7-A370-4508-95B4-4BBB752C787B}" xr6:coauthVersionLast="47" xr6:coauthVersionMax="47" xr10:uidLastSave="{00000000-0000-0000-0000-000000000000}"/>
  <bookViews>
    <workbookView xWindow="-120" yWindow="-120" windowWidth="38640" windowHeight="2112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2" l="1"/>
  <c r="H91" i="2"/>
  <c r="H162" i="2"/>
  <c r="H164" i="2"/>
  <c r="H190" i="2"/>
  <c r="H216" i="2"/>
  <c r="H222" i="2" s="1"/>
  <c r="H218" i="2"/>
  <c r="J13" i="7"/>
  <c r="K14" i="7"/>
  <c r="J16" i="7"/>
  <c r="K17" i="7"/>
  <c r="J19" i="7"/>
  <c r="J20" i="7"/>
  <c r="J21" i="7"/>
  <c r="J22" i="7"/>
  <c r="K23" i="7"/>
  <c r="K24" i="7"/>
  <c r="K25" i="7"/>
  <c r="K26" i="7"/>
  <c r="K11" i="7" s="1"/>
  <c r="J30" i="7"/>
  <c r="K31" i="7" s="1"/>
  <c r="K42" i="7" s="1"/>
  <c r="J33" i="7"/>
  <c r="K41" i="7" s="1"/>
  <c r="K43" i="7" s="1"/>
  <c r="K28" i="7" s="1"/>
  <c r="K34" i="7"/>
  <c r="J36" i="7"/>
  <c r="J37" i="7"/>
  <c r="J38" i="7"/>
  <c r="J39" i="7"/>
  <c r="K40" i="7"/>
  <c r="J47" i="7"/>
  <c r="K58" i="7" s="1"/>
  <c r="K48" i="7"/>
  <c r="K59" i="7" s="1"/>
  <c r="J50" i="7"/>
  <c r="K51" i="7"/>
  <c r="J53" i="7"/>
  <c r="J54" i="7"/>
  <c r="J55" i="7"/>
  <c r="J56" i="7"/>
  <c r="K57" i="7"/>
  <c r="J65" i="7"/>
  <c r="J66" i="7"/>
  <c r="K67" i="7"/>
  <c r="J69" i="7"/>
  <c r="K71" i="7" s="1"/>
  <c r="K72" i="7" s="1"/>
  <c r="K63" i="7" s="1"/>
  <c r="K70" i="7"/>
  <c r="J76" i="7"/>
  <c r="J77" i="7"/>
  <c r="K78" i="7"/>
  <c r="J80" i="7"/>
  <c r="J81" i="7"/>
  <c r="K82" i="7"/>
  <c r="J84" i="7"/>
  <c r="J85" i="7"/>
  <c r="K86" i="7"/>
  <c r="J88" i="7"/>
  <c r="K89" i="7"/>
  <c r="K90" i="7" s="1"/>
  <c r="K74" i="7" s="1"/>
  <c r="J94" i="7"/>
  <c r="K96" i="7" s="1"/>
  <c r="J95" i="7"/>
  <c r="J98" i="7"/>
  <c r="K101" i="7" s="1"/>
  <c r="J99" i="7"/>
  <c r="J100" i="7"/>
  <c r="J107" i="7"/>
  <c r="J108" i="7"/>
  <c r="K109" i="7"/>
  <c r="J111" i="7"/>
  <c r="J112" i="7"/>
  <c r="K113" i="7"/>
  <c r="J115" i="7"/>
  <c r="K116" i="7"/>
  <c r="J118" i="7"/>
  <c r="K119" i="7" s="1"/>
  <c r="K120" i="7" s="1"/>
  <c r="K105" i="7" s="1"/>
  <c r="J124" i="7"/>
  <c r="K126" i="7" s="1"/>
  <c r="J131" i="7" s="1"/>
  <c r="J125" i="7"/>
  <c r="J128" i="7"/>
  <c r="K129" i="7"/>
  <c r="J138" i="7"/>
  <c r="J139" i="7"/>
  <c r="K140" i="7"/>
  <c r="J142" i="7"/>
  <c r="J143" i="7"/>
  <c r="J144" i="7"/>
  <c r="K145" i="7"/>
  <c r="J147" i="7"/>
  <c r="K148" i="7"/>
  <c r="K149" i="7"/>
  <c r="K136" i="7" s="1"/>
  <c r="J153" i="7"/>
  <c r="K154" i="7"/>
  <c r="J156" i="7"/>
  <c r="K157" i="7" s="1"/>
  <c r="J159" i="7"/>
  <c r="K160" i="7" s="1"/>
  <c r="K161" i="7" s="1"/>
  <c r="K151" i="7" s="1"/>
  <c r="K163" i="7"/>
  <c r="J165" i="7"/>
  <c r="J166" i="7"/>
  <c r="K167" i="7"/>
  <c r="J169" i="7"/>
  <c r="K170" i="7"/>
  <c r="K171" i="7"/>
  <c r="J175" i="7"/>
  <c r="J176" i="7"/>
  <c r="K177" i="7"/>
  <c r="J179" i="7"/>
  <c r="K180" i="7"/>
  <c r="K181" i="7"/>
  <c r="K173" i="7" s="1"/>
  <c r="K183" i="7"/>
  <c r="J185" i="7"/>
  <c r="J186" i="7"/>
  <c r="K187" i="7"/>
  <c r="K188" i="7"/>
  <c r="K189" i="7"/>
  <c r="J193" i="7"/>
  <c r="K194" i="7"/>
  <c r="J199" i="7" s="1"/>
  <c r="J196" i="7"/>
  <c r="K197" i="7"/>
  <c r="J205" i="7"/>
  <c r="K206" i="7"/>
  <c r="K207" i="7"/>
  <c r="K208" i="7"/>
  <c r="K203" i="7" s="1"/>
  <c r="J212" i="7"/>
  <c r="K213" i="7"/>
  <c r="K214" i="7"/>
  <c r="K215" i="7" s="1"/>
  <c r="K210" i="7" s="1"/>
  <c r="J219" i="7"/>
  <c r="K220" i="7"/>
  <c r="K221" i="7"/>
  <c r="K222" i="7"/>
  <c r="K217" i="7" s="1"/>
  <c r="J226" i="7"/>
  <c r="K227" i="7" s="1"/>
  <c r="J233" i="7"/>
  <c r="K234" i="7"/>
  <c r="K235" i="7"/>
  <c r="K236" i="7"/>
  <c r="K231" i="7" s="1"/>
  <c r="J240" i="7"/>
  <c r="K241" i="7"/>
  <c r="K242" i="7"/>
  <c r="K243" i="7"/>
  <c r="K238" i="7" s="1"/>
  <c r="K245" i="7"/>
  <c r="J247" i="7"/>
  <c r="J248" i="7"/>
  <c r="K249" i="7"/>
  <c r="J251" i="7"/>
  <c r="J252" i="7"/>
  <c r="K253" i="7"/>
  <c r="J255" i="7"/>
  <c r="K256" i="7"/>
  <c r="K257" i="7" s="1"/>
  <c r="J261" i="7"/>
  <c r="J262" i="7"/>
  <c r="K263" i="7"/>
  <c r="J265" i="7"/>
  <c r="J266" i="7"/>
  <c r="J267" i="7"/>
  <c r="K268" i="7"/>
  <c r="J270" i="7"/>
  <c r="K271" i="7"/>
  <c r="J273" i="7"/>
  <c r="K274" i="7"/>
  <c r="K275" i="7"/>
  <c r="K259" i="7" s="1"/>
  <c r="J279" i="7"/>
  <c r="J280" i="7"/>
  <c r="K281" i="7"/>
  <c r="J283" i="7"/>
  <c r="J284" i="7"/>
  <c r="K292" i="7" s="1"/>
  <c r="K293" i="7" s="1"/>
  <c r="K277" i="7" s="1"/>
  <c r="J285" i="7"/>
  <c r="K286" i="7"/>
  <c r="J288" i="7"/>
  <c r="K289" i="7"/>
  <c r="J291" i="7"/>
  <c r="J297" i="7"/>
  <c r="K298" i="7"/>
  <c r="K299" i="7"/>
  <c r="K300" i="7"/>
  <c r="K295" i="7" s="1"/>
  <c r="J304" i="7"/>
  <c r="K305" i="7"/>
  <c r="J313" i="7" s="1"/>
  <c r="J307" i="7"/>
  <c r="K308" i="7" s="1"/>
  <c r="J310" i="7"/>
  <c r="K311" i="7"/>
  <c r="J319" i="7"/>
  <c r="K320" i="7" s="1"/>
  <c r="J329" i="7" s="1"/>
  <c r="K330" i="7" s="1"/>
  <c r="K331" i="7" s="1"/>
  <c r="K317" i="7" s="1"/>
  <c r="J322" i="7"/>
  <c r="J323" i="7"/>
  <c r="K324" i="7"/>
  <c r="J326" i="7"/>
  <c r="K327" i="7"/>
  <c r="J335" i="7"/>
  <c r="K344" i="7" s="1"/>
  <c r="K345" i="7" s="1"/>
  <c r="K333" i="7" s="1"/>
  <c r="J336" i="7"/>
  <c r="K337" i="7"/>
  <c r="J343" i="7" s="1"/>
  <c r="J339" i="7"/>
  <c r="K341" i="7" s="1"/>
  <c r="J340" i="7"/>
  <c r="J349" i="7"/>
  <c r="K351" i="7" s="1"/>
  <c r="J360" i="7" s="1"/>
  <c r="K361" i="7" s="1"/>
  <c r="K362" i="7" s="1"/>
  <c r="K347" i="7" s="1"/>
  <c r="J350" i="7"/>
  <c r="J353" i="7"/>
  <c r="K354" i="7"/>
  <c r="J356" i="7"/>
  <c r="J357" i="7"/>
  <c r="K358" i="7"/>
  <c r="J366" i="7"/>
  <c r="J367" i="7"/>
  <c r="K368" i="7"/>
  <c r="J377" i="7" s="1"/>
  <c r="J370" i="7"/>
  <c r="K371" i="7" s="1"/>
  <c r="J373" i="7"/>
  <c r="J374" i="7"/>
  <c r="K375" i="7"/>
  <c r="J383" i="7"/>
  <c r="J384" i="7"/>
  <c r="K385" i="7"/>
  <c r="J387" i="7"/>
  <c r="K388" i="7"/>
  <c r="J390" i="7"/>
  <c r="J391" i="7"/>
  <c r="K392" i="7"/>
  <c r="J394" i="7"/>
  <c r="K395" i="7"/>
  <c r="K396" i="7"/>
  <c r="K381" i="7" s="1"/>
  <c r="J400" i="7"/>
  <c r="J401" i="7"/>
  <c r="J404" i="7"/>
  <c r="K405" i="7" s="1"/>
  <c r="J407" i="7"/>
  <c r="J408" i="7"/>
  <c r="K409" i="7"/>
  <c r="J417" i="7"/>
  <c r="K418" i="7"/>
  <c r="J420" i="7"/>
  <c r="K421" i="7"/>
  <c r="J423" i="7"/>
  <c r="K424" i="7"/>
  <c r="K425" i="7"/>
  <c r="K415" i="7" s="1"/>
  <c r="J429" i="7"/>
  <c r="K441" i="7" s="1"/>
  <c r="K442" i="7" s="1"/>
  <c r="K427" i="7" s="1"/>
  <c r="J430" i="7"/>
  <c r="K431" i="7"/>
  <c r="J440" i="7" s="1"/>
  <c r="J433" i="7"/>
  <c r="K435" i="7" s="1"/>
  <c r="J434" i="7"/>
  <c r="J437" i="7"/>
  <c r="K438" i="7"/>
  <c r="J446" i="7"/>
  <c r="J447" i="7"/>
  <c r="J448" i="7"/>
  <c r="K449" i="7"/>
  <c r="J451" i="7"/>
  <c r="J452" i="7"/>
  <c r="J453" i="7"/>
  <c r="J454" i="7"/>
  <c r="J455" i="7"/>
  <c r="J456" i="7"/>
  <c r="K457" i="7"/>
  <c r="J459" i="7"/>
  <c r="K460" i="7"/>
  <c r="K461" i="7"/>
  <c r="K444" i="7" s="1"/>
  <c r="J465" i="7"/>
  <c r="J466" i="7"/>
  <c r="K467" i="7"/>
  <c r="J469" i="7"/>
  <c r="K470" i="7"/>
  <c r="J472" i="7"/>
  <c r="K473" i="7"/>
  <c r="K474" i="7" s="1"/>
  <c r="K463" i="7" s="1"/>
  <c r="J478" i="7"/>
  <c r="J479" i="7"/>
  <c r="K480" i="7"/>
  <c r="J482" i="7"/>
  <c r="K483" i="7"/>
  <c r="J485" i="7"/>
  <c r="K486" i="7"/>
  <c r="K487" i="7"/>
  <c r="K476" i="7" s="1"/>
  <c r="J491" i="7"/>
  <c r="J492" i="7"/>
  <c r="K493" i="7"/>
  <c r="J498" i="7" s="1"/>
  <c r="J495" i="7"/>
  <c r="K496" i="7"/>
  <c r="J504" i="7"/>
  <c r="K506" i="7" s="1"/>
  <c r="J511" i="7" s="1"/>
  <c r="J505" i="7"/>
  <c r="J508" i="7"/>
  <c r="K509" i="7"/>
  <c r="J517" i="7"/>
  <c r="J518" i="7"/>
  <c r="K519" i="7"/>
  <c r="J521" i="7"/>
  <c r="K522" i="7"/>
  <c r="J524" i="7"/>
  <c r="K525" i="7"/>
  <c r="K526" i="7" s="1"/>
  <c r="K515" i="7" s="1"/>
  <c r="J530" i="7"/>
  <c r="J531" i="7"/>
  <c r="K532" i="7"/>
  <c r="J538" i="7" s="1"/>
  <c r="J534" i="7"/>
  <c r="J535" i="7"/>
  <c r="K536" i="7"/>
  <c r="J545" i="7"/>
  <c r="J546" i="7"/>
  <c r="K547" i="7"/>
  <c r="J549" i="7"/>
  <c r="K550" i="7"/>
  <c r="J552" i="7"/>
  <c r="K553" i="7"/>
  <c r="J555" i="7"/>
  <c r="K556" i="7"/>
  <c r="J558" i="7"/>
  <c r="J564" i="7"/>
  <c r="J565" i="7"/>
  <c r="K566" i="7"/>
  <c r="J568" i="7"/>
  <c r="K570" i="7" s="1"/>
  <c r="J569" i="7"/>
  <c r="J572" i="7"/>
  <c r="K573" i="7"/>
  <c r="J575" i="7"/>
  <c r="J577" i="7"/>
  <c r="G18" i="9"/>
  <c r="G16" i="9" s="1"/>
  <c r="G22" i="9"/>
  <c r="G23" i="9"/>
  <c r="G24" i="9"/>
  <c r="G25" i="9"/>
  <c r="G29" i="9"/>
  <c r="G27" i="9" s="1"/>
  <c r="G33" i="9"/>
  <c r="G31" i="9" s="1"/>
  <c r="G37" i="9"/>
  <c r="G35" i="9" s="1"/>
  <c r="G48" i="9"/>
  <c r="G46" i="9" s="1"/>
  <c r="G52" i="9"/>
  <c r="G50" i="9" s="1"/>
  <c r="G56" i="9"/>
  <c r="G54" i="9" s="1"/>
  <c r="G60" i="9"/>
  <c r="G58" i="9" s="1"/>
  <c r="G71" i="9"/>
  <c r="G69" i="9" s="1"/>
  <c r="G72" i="9"/>
  <c r="G73" i="9"/>
  <c r="G74" i="9"/>
  <c r="G78" i="9"/>
  <c r="G79" i="9"/>
  <c r="G80" i="9"/>
  <c r="G81" i="9"/>
  <c r="G85" i="9"/>
  <c r="G83" i="9" s="1"/>
  <c r="G86" i="9"/>
  <c r="G87" i="9"/>
  <c r="G98" i="9"/>
  <c r="G96" i="9" s="1"/>
  <c r="G99" i="9"/>
  <c r="G100" i="9"/>
  <c r="G104" i="9"/>
  <c r="G102" i="9" s="1"/>
  <c r="G105" i="9"/>
  <c r="G106" i="9"/>
  <c r="G110" i="9"/>
  <c r="G108" i="9" s="1"/>
  <c r="G121" i="9"/>
  <c r="G122" i="9"/>
  <c r="G123" i="9"/>
  <c r="G124" i="9"/>
  <c r="G126" i="9"/>
  <c r="G128" i="9"/>
  <c r="G138" i="9"/>
  <c r="G136" i="9" s="1"/>
  <c r="G142" i="9"/>
  <c r="G140" i="9" s="1"/>
  <c r="G146" i="9"/>
  <c r="G144" i="9" s="1"/>
  <c r="G148" i="9"/>
  <c r="G150" i="9"/>
  <c r="G154" i="9"/>
  <c r="G152" i="9" s="1"/>
  <c r="G158" i="9"/>
  <c r="G156" i="9" s="1"/>
  <c r="G168" i="9"/>
  <c r="G166" i="9" s="1"/>
  <c r="G169" i="9"/>
  <c r="G173" i="9"/>
  <c r="G171" i="9" s="1"/>
  <c r="G183" i="9"/>
  <c r="G181" i="9" s="1"/>
  <c r="G187" i="9"/>
  <c r="G185" i="9" s="1"/>
  <c r="G189" i="9"/>
  <c r="G191" i="9"/>
  <c r="G192" i="9"/>
  <c r="G203" i="9"/>
  <c r="G201" i="9" s="1"/>
  <c r="G207" i="9"/>
  <c r="G205" i="9" s="1"/>
  <c r="G209" i="9"/>
  <c r="G211" i="9"/>
  <c r="G222" i="9"/>
  <c r="G220" i="9" s="1"/>
  <c r="G223" i="9"/>
  <c r="G224" i="9"/>
  <c r="G228" i="9"/>
  <c r="G226" i="9" s="1"/>
  <c r="G232" i="9"/>
  <c r="G230" i="9" s="1"/>
  <c r="G236" i="9"/>
  <c r="G234" i="9" s="1"/>
  <c r="G240" i="9"/>
  <c r="G238" i="9" s="1"/>
  <c r="G244" i="9"/>
  <c r="G242" i="9" s="1"/>
  <c r="G254" i="9"/>
  <c r="G252" i="9" s="1"/>
  <c r="G255" i="9"/>
  <c r="G259" i="9"/>
  <c r="G257" i="9" s="1"/>
  <c r="G269" i="9"/>
  <c r="G267" i="9" s="1"/>
  <c r="G270" i="9"/>
  <c r="G274" i="9"/>
  <c r="G272" i="9" s="1"/>
  <c r="G278" i="9"/>
  <c r="G276" i="9" s="1"/>
  <c r="G282" i="9"/>
  <c r="G280" i="9" s="1"/>
  <c r="G293" i="9"/>
  <c r="G291" i="9" s="1"/>
  <c r="G297" i="9"/>
  <c r="G295" i="9" s="1"/>
  <c r="G301" i="9"/>
  <c r="G299" i="9" s="1"/>
  <c r="G305" i="9"/>
  <c r="G303" i="9" s="1"/>
  <c r="G316" i="9"/>
  <c r="G314" i="9" s="1"/>
  <c r="G317" i="9"/>
  <c r="G321" i="9"/>
  <c r="G319" i="9" s="1"/>
  <c r="G322" i="9"/>
  <c r="G324" i="9"/>
  <c r="G326" i="9"/>
  <c r="G337" i="9"/>
  <c r="G335" i="9" s="1"/>
  <c r="G338" i="9"/>
  <c r="G342" i="9"/>
  <c r="G340" i="9" s="1"/>
  <c r="G346" i="9"/>
  <c r="G344" i="9" s="1"/>
  <c r="G350" i="9"/>
  <c r="G348" i="9" s="1"/>
  <c r="G354" i="9"/>
  <c r="G352" i="9" s="1"/>
  <c r="G364" i="9"/>
  <c r="G362" i="9" s="1"/>
  <c r="G365" i="9"/>
  <c r="G374" i="9"/>
  <c r="G372" i="9" s="1"/>
  <c r="G383" i="9"/>
  <c r="G381" i="9" s="1"/>
  <c r="G384" i="9"/>
  <c r="G385" i="9"/>
  <c r="G386" i="9"/>
  <c r="G388" i="9"/>
  <c r="G389" i="9"/>
  <c r="G391" i="9"/>
  <c r="G392" i="9"/>
  <c r="G393" i="9"/>
  <c r="G397" i="9"/>
  <c r="G395" i="9" s="1"/>
  <c r="G399" i="9"/>
  <c r="G401" i="9"/>
  <c r="G402" i="9"/>
  <c r="G406" i="9"/>
  <c r="G408" i="9"/>
  <c r="G409" i="9"/>
  <c r="G411" i="9"/>
  <c r="G413" i="9"/>
  <c r="G415" i="9"/>
  <c r="G416" i="9"/>
  <c r="G420" i="9"/>
  <c r="G418" i="9" s="1"/>
  <c r="G421" i="9"/>
  <c r="G423" i="9"/>
  <c r="G425" i="9"/>
  <c r="H221" i="2"/>
  <c r="H220" i="2"/>
  <c r="H219" i="2"/>
  <c r="H217" i="2"/>
  <c r="H208" i="2"/>
  <c r="H209" i="2" s="1"/>
  <c r="H200" i="2"/>
  <c r="H201" i="2" s="1"/>
  <c r="H191" i="2"/>
  <c r="H189" i="2"/>
  <c r="H188" i="2"/>
  <c r="H192" i="2" s="1"/>
  <c r="H187" i="2"/>
  <c r="H177" i="2"/>
  <c r="H176" i="2"/>
  <c r="H175" i="2"/>
  <c r="H178" i="2" s="1"/>
  <c r="H165" i="2"/>
  <c r="H166" i="2" s="1"/>
  <c r="H163" i="2"/>
  <c r="H152" i="2"/>
  <c r="H151" i="2"/>
  <c r="H150" i="2"/>
  <c r="H149" i="2"/>
  <c r="H153" i="2" s="1"/>
  <c r="H140" i="2"/>
  <c r="H139" i="2"/>
  <c r="H141" i="2" s="1"/>
  <c r="H130" i="2"/>
  <c r="H129" i="2"/>
  <c r="H128" i="2"/>
  <c r="H127" i="2"/>
  <c r="H126" i="2"/>
  <c r="H131" i="2" s="1"/>
  <c r="H125" i="2"/>
  <c r="H115" i="2"/>
  <c r="H114" i="2"/>
  <c r="H113" i="2"/>
  <c r="H116" i="2" s="1"/>
  <c r="H103" i="2"/>
  <c r="H104" i="2" s="1"/>
  <c r="H102" i="2"/>
  <c r="H101" i="2"/>
  <c r="H92" i="2"/>
  <c r="H93" i="2" s="1"/>
  <c r="H82" i="2"/>
  <c r="H81" i="2"/>
  <c r="H80" i="2"/>
  <c r="H79" i="2"/>
  <c r="H78" i="2"/>
  <c r="H77" i="2"/>
  <c r="H83" i="2" s="1"/>
  <c r="H68" i="2"/>
  <c r="H67" i="2"/>
  <c r="H69" i="2" s="1"/>
  <c r="H57" i="2"/>
  <c r="H58" i="2" s="1"/>
  <c r="H56" i="2"/>
  <c r="H55" i="2"/>
  <c r="H45" i="2"/>
  <c r="H43" i="2"/>
  <c r="H46" i="2" s="1"/>
  <c r="H33" i="2"/>
  <c r="H34" i="2" s="1"/>
  <c r="H32" i="2"/>
  <c r="H31" i="2"/>
  <c r="H30" i="2"/>
  <c r="H20" i="2"/>
  <c r="H19" i="2"/>
  <c r="H18" i="2"/>
  <c r="H17" i="2"/>
  <c r="H16" i="2"/>
  <c r="G119" i="9" l="1"/>
  <c r="K200" i="7"/>
  <c r="K201" i="7" s="1"/>
  <c r="K191" i="7" s="1"/>
  <c r="K559" i="7"/>
  <c r="K560" i="7" s="1"/>
  <c r="K543" i="7" s="1"/>
  <c r="K499" i="7"/>
  <c r="K500" i="7" s="1"/>
  <c r="K489" i="7" s="1"/>
  <c r="K378" i="7"/>
  <c r="K379" i="7" s="1"/>
  <c r="K364" i="7" s="1"/>
  <c r="G20" i="9"/>
  <c r="K314" i="7"/>
  <c r="K315" i="7" s="1"/>
  <c r="K302" i="7" s="1"/>
  <c r="K539" i="7"/>
  <c r="K540" i="7" s="1"/>
  <c r="K528" i="7" s="1"/>
  <c r="K402" i="7"/>
  <c r="J411" i="7" s="1"/>
  <c r="K412" i="7"/>
  <c r="K413" i="7" s="1"/>
  <c r="K398" i="7" s="1"/>
  <c r="G404" i="9"/>
  <c r="K60" i="7"/>
  <c r="K45" i="7" s="1"/>
  <c r="G76" i="9"/>
  <c r="K578" i="7"/>
  <c r="K579" i="7" s="1"/>
  <c r="K562" i="7" s="1"/>
  <c r="K512" i="7"/>
  <c r="K513" i="7" s="1"/>
  <c r="K502" i="7" s="1"/>
  <c r="H21" i="2"/>
  <c r="H224" i="2" s="1"/>
  <c r="K228" i="7"/>
  <c r="K229" i="7" s="1"/>
  <c r="K224" i="7" s="1"/>
  <c r="K102" i="7"/>
  <c r="K103" i="7" s="1"/>
  <c r="K92" i="7" s="1"/>
  <c r="K132" i="7"/>
  <c r="K133" i="7" s="1"/>
  <c r="K122" i="7" s="1"/>
</calcChain>
</file>

<file path=xl/sharedStrings.xml><?xml version="1.0" encoding="utf-8"?>
<sst xmlns="http://schemas.openxmlformats.org/spreadsheetml/2006/main" count="3483" uniqueCount="600">
  <si>
    <t>PROJECTE EXECUTIU DE MILLORA D'ITINERARIS A BEGUR. ID4.1</t>
  </si>
  <si>
    <t>PROMOTOR: AJUNTAMENT DE BEGUR, FONS NEXT GENERATION</t>
  </si>
  <si>
    <t>ARQUITECTES: IVÁN SÁNCHEZ, MARIO SÚÑER I ROGER MERMI</t>
  </si>
  <si>
    <t>PRESSUPOST</t>
  </si>
  <si>
    <t>Preu</t>
  </si>
  <si>
    <t>Amidament</t>
  </si>
  <si>
    <t>Import</t>
  </si>
  <si>
    <t>Obra</t>
  </si>
  <si>
    <t>01</t>
  </si>
  <si>
    <t>MILLORA D'ITINERARIS A BEGUR - ID4</t>
  </si>
  <si>
    <t>Capítulo</t>
  </si>
  <si>
    <t>04</t>
  </si>
  <si>
    <t>ID 4 - ITINERARI D'ACCÉS A LA PLATJA DE FORNELLS</t>
  </si>
  <si>
    <t>Titol 3</t>
  </si>
  <si>
    <t>ID 4.1 - ACCÉS PLATJA AIGUABLAVA</t>
  </si>
  <si>
    <t>Titol 4</t>
  </si>
  <si>
    <t>ID 4.1 - BAIXADA D'AIGUABLAVA</t>
  </si>
  <si>
    <t>Titol 5</t>
  </si>
  <si>
    <t>TREBALLS PREVIS I ENDERROCS</t>
  </si>
  <si>
    <t>01.04.01.01.01</t>
  </si>
  <si>
    <t>PRE31-BR02</t>
  </si>
  <si>
    <t>M2</t>
  </si>
  <si>
    <t>PODA D'ARBUSTIVA
PODA D'ARBUSTIVA, AMB ELS MITJANS NECESSARIS I ADEQUATS, DE QUALSEVOL DIMENSIÓ, APLEC DE LA BROSSA GENERADA I CÀRREGA SOBRE CAMIÓ AMB ELS MITJANS NECESSARIS I ADEQUATS.
LA PARTIDA INCLOU TOTES LES FEINE SI ELEMENTS AUXILIARS NECESSARIS PER A DEIXAR LA UNITAT D'OBRA CORRECTAMENT EXECUTADA SEGONS PLÀNOLS DE PROJECTE I INDICACIONS DE LA DF.</t>
  </si>
  <si>
    <t>P22D1-BR01</t>
  </si>
  <si>
    <t>NETEJA I ESBROSSADA DEL TERRENY; E=10CM
NETEJA I ESBROSSADA DEL TERRENY, DE 10 CM D'ESPESSOR, REALITZADA AMB ELS MITJANS NECESSARIS I ADEQUATS I CÀRREGA MECÀNICA SOBRE CAMIÓ O CONTENIDOR.
INCLOU NETEJA I ESBROSSADA EN TERRENYS AMB PENDENT SUPERIOR AL 25%.
LA PARTIDA INCLOU TOTES LES FEINES I ELEMENTS AUXILIARS NECESSARIS PER A DEIXAR LA UNITAT D'OBRA CORRECTAMENT EXECUTADA SEGONS PLÀNOLS DE PROJECTE I INDICACIONS DE LA DF.</t>
  </si>
  <si>
    <t>P21B0-HBR2</t>
  </si>
  <si>
    <t>U</t>
  </si>
  <si>
    <t>RETIRADA DE PLACA DE SENYALITZACIÓ VERTICAL + SUPORT PER A RECOL·LOCACIÓ
DESMUNTATGE DE PLACA DE SENYALITZACIÓ VERTICAL MUNTADA SOBRE SUPORT DE PEU O SOBRE PARAMENTS VERTICALS, SUPERFÍCIE FINS A 0,5-1 M2, A UNA ALÇÀRIA DE 3 M COM A MÀXIM AMB MITJANS MANUALS I APLEC PER A POSTERIOR RECOL·LOCACIÓ EN LA MATEIXA OBRA.
TRASLLAT A ACOPI PER A POSTERIOR REAPROFITAMENT DINS DE LA MATEIXA OBRA.
LA PARTIDA INCLOU TOTES LES FEINES I ELEMENTS AUXILIARS NECESSARIS PER A DEIXAR LA UNITAT D'OBRA CORRECTAMENT EXECUTADA SEGONS PLÀNOLS DE PROJECTE  I INDICACIONS DE LA DF.</t>
  </si>
  <si>
    <t>P9HC-HOSA</t>
  </si>
  <si>
    <t>DESPLAÇAMENT, MUNTATGE I DESMUNTATGE A OBRA D'EQUIP D'ESTESA I FRESAT DE MESCLA BITUMINOSA EN CALENT</t>
  </si>
  <si>
    <t>P214U-HBQK</t>
  </si>
  <si>
    <t>FRESATGE MECÀNIC DE PAVIMENTS DE MESCLES BITUMINOSES PER CADA CM DE GRUIX
FRESATGE MECÀNIC DE PAVIMENTS DE MESCLES BITUMINOSES PER CADA CM DE GRUIX, AMB UN GRUIX DE 0 A 6 CM I EN ENCAIXOS AILLATS, AMB FRESADORA PER A PAVIMENT AMB CÀRREGA, TALLS I ENTREGUES A TAPES I REIXES AMB ELS MITJANS NECESSARIS I ADEQUATS, CÀRREGA DE RUNA SOBRE CAMIÓ O CONTENIDOR I ESCOMBRAT I NETEJA DE LA SUPERFÍCIE FRESADA.
LA PARTIDA INCLOU TOTES LES FEINES I ELEMENTS AUXILIARS NECESSARIS PER A DEIXAR LA UNITAT D'OBRA CORRECTAMENT EXECUTADA SEGONS PLÀNOLS DE PROJECTE I INDICACIONS DE LA DF.</t>
  </si>
  <si>
    <t>TOTAL</t>
  </si>
  <si>
    <t>02</t>
  </si>
  <si>
    <t>PAVIMENTACIÓ</t>
  </si>
  <si>
    <t>Titol 4 (1)</t>
  </si>
  <si>
    <t>PAS ELEVAT MESCLA BITUMINOSA</t>
  </si>
  <si>
    <t>01.04.01.01.02.01</t>
  </si>
  <si>
    <t>P9H5-E86N</t>
  </si>
  <si>
    <t>T</t>
  </si>
  <si>
    <t>PAVIMENT DE MESCLA BITUMINOSA CONTÍNUA EN CALENT TIPUS AC 22 BIN B 35/50 D, AMB BETUM ASFÀLTIC DE PENETRACIÓ, DE GRANULOMETRIA DENSA PER A CAPA INTERMÈDIA I GRANULAT CALCARI, ESTESA I COMPACTADA</t>
  </si>
  <si>
    <t>P9H5-E82U</t>
  </si>
  <si>
    <t>PAVIMENT DE MESCLA BITUMINOSA CONTÍNUA EN CALENT PER A CAPA DE RODADURA DE 5 CM
PAVIMENT DE MESCLA BITUMINOSA CONTÍNUA EN CALENT PER A CAPA DE RODADURA DE 5 CM, TIPUS AC 16 SURF B 35/50 D, AMB BETUM ASFÀLTIC DE PENETRACIÓ, DE GRANULOMETRIA DENSA PER A CAPA DE TRÀNSIT I GRANULAT CALCARI, ESTESA I COMPACTADA.
INCLOU NETEJA DE LA SUPERFÍCIE PER LA CORRECTA APLICACIÓ DEL REG D'ADHERÈNCIA.
LA PARTIDA INCLOU TOTES LES FEINES I ELEMENTS AUXILIARS PER A DEIXAR ELS TREBALLS CORRECTAMENT EXECUTATS SEGONS PLÀNOLS DE PROJECTE I INDICACIONS DE LA DF.</t>
  </si>
  <si>
    <t>P9L1-E98C</t>
  </si>
  <si>
    <t>REG D'ADHERÈNCIA AMB EMULSIÓ BITUMINOSA CATIÒNICA TIPUS C60B3/B2 ADH, AMB DOTACIÓ 0,5 KG/M2
LA PARTIDA INCLOU TOTES LES FEINES I ELEMENTS AUXILIARS PER A DEIXAR ELS TREBALLS CORRECTAMENT EXECUTATS SEGONS PLÀNOLS DE PROJECTE I INDICACIONS DE LA DF.</t>
  </si>
  <si>
    <t>P9L1-E97Z</t>
  </si>
  <si>
    <t>REG D'IMPRIMACIÓ AMB EMULSIÓ BITUMINOSA CATIÒNICA TIPUS C50BF4 IMP, AMB DOTACIÓ 1 KG/M2</t>
  </si>
  <si>
    <t>CUNETA DE FORMIGÓ</t>
  </si>
  <si>
    <t>01.04.01.01.02.02</t>
  </si>
  <si>
    <t>P2241-BR01</t>
  </si>
  <si>
    <t>REPÀS I PICONATGE DE CAIXA DE PAVIMENT 98%PM
REPÀS I PICONATGE DE CAIXA DE PAVIMENT, AMB MITJANS NECESSARIS I ADEQUATS, AMB COMPACTACIÓ DEL 98% DEL PM.
LA PARTIDA INCLOU TOTES LES FEINES I ELEMENTS AUXILIARS NECESSARIS PER A DEIXAR LA UNITAT D'OBRA CORRECTAMENT EXECUTADA SEGONS PLÀNOLS DE PROJECTE I INDICACIONS DE LA DF.</t>
  </si>
  <si>
    <t>P2242-53CC</t>
  </si>
  <si>
    <t>ACABAT I ANIVELLAMENT DE TERRENY
ACABAT I ANIVELLAMENT DE TERRENY, AMB MITJANS MITJANS NECESSARIS I ADEQUATS.
LA PARTIDA INCLOU TOTES LES FEINES I ELEMENTS AUXILIARS NECESSARIS PER A DEIXAR LA UNITAT D'OBRA CORRETAMENT EXECUTADA SEGONS PLÀNOLS DE PROJECTE I INDICACIONS DE LA DF.</t>
  </si>
  <si>
    <t>PD5F-WCHX</t>
  </si>
  <si>
    <t>CUNETA DE FORMIGÓ EN 'V'
FORMACIÓ DE CUNETA DE FORMIGÓ DE SECCIÓ EN 'V', DE 120 CM D'AMPLÀRIA, AMB UN REVESTIMENT MÍNIM DE 15 CM DE FORMIGÓ D'ÚS NO ESTRUCTURAL HNE-20/B/20 DE RESISTÈNCIA A COMPRESSIÓ 20 N/MM2, CONSISTÈNCIA TOVA I GRANDÀRIA MÀXIMA DEL GRANULAT 20 MM. INCLOU   ESTESA I VIBRATGE AMB ELS MATERIALS NECESSARIS I ADEQUATS. INCLOU ACABAT REGLEJAT SUPERFICIAL. 
INCLOU NETEJA DE LA SUPERFÍCIE DE CUNETES EXISTENTS PER FORMALITZAR LA UNIÓ,  PART PROPORCIONAL DE FORMIGONAT EN TROBADES AMB CUNETES EXISTENTS, REPLANTEIG DE L'ENCOFRAT, FORMACIÓ DE JUNTES DE RETRACCIÓ AMB TALL AMB DISC PER EVITAR FISSURACIÓ.  TOT SEGONS PLÀNOLS DE PROJECTE. ES TINDRAN EN COMPTE ELS DETALLS DE PROJECTE PER A REALITZAR LA SECCIÓ TAL I COM S'INDICA. TOTALMENT ACABAT.
INCLOU ABOCAT, ESTESA I VIBRATGE AMB ELS MITJANS NECESSARIS I ADEQUTAS PER ACONSEGUIR UN CORRECTE ACABAT I EVITAR COQUERES ALS REMATS VERTICALS.
LA PARTIDA INCLOU TOTES LES FEINES I ELEMENTS AUXILIARS NECESSARIS PER A DEIXAR LA UNITAT D'OBRA CORRECTAMENT EXECUTADA SEGINS PLÀNOLS DE PROJECTE I INDICACIONS DE LA DF.</t>
  </si>
  <si>
    <t>03</t>
  </si>
  <si>
    <t>SENYALITZACIÓ</t>
  </si>
  <si>
    <t>SENYALITZACIÓ VERTICAL</t>
  </si>
  <si>
    <t>01.04.01.01.03.01</t>
  </si>
  <si>
    <t>PBBM-BR00</t>
  </si>
  <si>
    <t>SUPORT PER A SENYAL VERTICAL CIRCULAR DE TUB D'ALUMINI ESTRIAT DE DIÀMETRE 60 MM, COL·LOCAT A TERRA FORMIGONAT, EN ENTORN URBÀ AMB DIFICULTAT DE MOBILITAT, EN VORERES &gt; 5 M D'AMPLÀRIA O CALÇADA/PLATAFORMA ÚNICA &gt; 12 M D'AMPLÀRIA, SENSE AFECTACIÓ PER SERVEIS O ELEMENTS DE MOBILIARI URBÀ, EN ACTUACIONS DE 10 A 100 M. PINTAT AMB PINTURA DE POLS DE POLIÈSTER AMB COLOR RAL 7037.</t>
  </si>
  <si>
    <t>PBBD-BR01</t>
  </si>
  <si>
    <t>SENYAL D'ALUMINI AMB DOBLE PESTANYA, HI (HIGH INTENSITY PRISMATIC) NIVELL II DE RETROREFLEXIVITAT 250/300 CD/M2, DE 2 MM D'ESPESSOR. TERMOLACADA DE 60 CM DE DIÀMETRE, COL·LOCADA SOBRE EL MATEIX PAL I ACOMPANYADA DE SENYALS COMPLEMENTÀRIES EN CAS NECESSARI.</t>
  </si>
  <si>
    <t>FQ22BR03</t>
  </si>
  <si>
    <t>RECOL·LOCACIÓ DE SENYAL SOBRE SUPORT
SUBMINISTRAMENT I COL·LOCACIÓ DE SENYAL SOBRE SUPORT VERTICAL  EXISTENT DE LA MATEIXA OBRA, ANCORADA AMB DAU DE FORMIGÓ, COL·LOCADA AMB ELS MITJANS NECESSARIS I ADEQUATS.
LA PARTIDA INCLOU TOTES LES FEINES I ELEMENTS AUXILIARS NECESSARIS PER A DEIXAR ELS TREBALLS CORRECTAMENT EXECUTATS SEGONS PLÀNOLS DE PROJECTE I INDICACIONS DE LA DF.</t>
  </si>
  <si>
    <t>SENYALITZACIÓ HORITZONTAL</t>
  </si>
  <si>
    <t>01.04.01.01.03.02</t>
  </si>
  <si>
    <t>P9Z8-BR01</t>
  </si>
  <si>
    <t>PINTAT DE PAVIMENT DE MESCLA BITUMINOSA
PINTAT DE PAVIMENT DE MESCLA BITUMINOSA AMB 2 CAPES DE PINTURA, PER A ÚS PERMANENT I RETRORREFLECTANT EN SEC, AMB HUMITAT I AMB PLUJA, TIPUS P-RR, AMB TERMOPLÀSTIC D'APLICACIÓ EN CALENT DE COLOR A DEFINIR PER LA DF I MICROESFERES DE VIDRE, APLICADA MECÀNICAMENT MITJANÇANT POLVORITZACIÓ, AMB ELS MITJANS NECESSARIS I ADEQUATS.
INCLOU NETEJA PRÈVIA DE LA SUPERFÍCIE ASFÀLTICA PER L'APLICACIÓ DE L'IMPRIMACIÓ.
LA PARTIDA INCLOU TOTES LES FEINE SI ELEMENTS AUXILIARS NECESSARIS PER A DEIXAR LA UNITAT D'OBRA CORRECTAMENT EXECUTADA SEGONS PLÀNOLS DE PROJECTE I INDICACIONS DE LA DF.</t>
  </si>
  <si>
    <t>FBA2UA01</t>
  </si>
  <si>
    <t>DESPLAÇAMENT, MUNTATGE A L'OBRA I RETIRADA DE L'EQUIP DE SENYALITZACIÓ VERTICAL I HORITZONTAL.
LA PARTIDA INCLOU TOTES LES FEINES I ELEMENTS AUXILIARS NECESSARIS PER A DEIXAR ELS TREBALLS CORRECTAMENT EXECUTATS SEGONS PLÀNOLS DE PROJECTE I INDICACIONS DE LA DF.</t>
  </si>
  <si>
    <t>DRENATGE</t>
  </si>
  <si>
    <t>01.04.01.01.04</t>
  </si>
  <si>
    <t>PD5T-BR01</t>
  </si>
  <si>
    <t>REIXA DE DRENATGE; 400X400MM
SUMINISTRAMENT I COL·LOCACIÓ DE REIXA DE DRENATGE D'ACER INOXIDABLE 1.4404 (AISI 316), DE DIMENSIONS 400MM D'APLÀRIA I 400MM DE LLARGÀRIA, DE 25 MM DE GRUIX, RECOLZADA VERTICALMENT EN CANAL EXISTENT DE FORMIGÓ.
INCLOU REPLANTEIG DE L'OBERTURA DEL CANAL DE FORMIGÓ EXISTENT, MATERIALS AUXILIARS PER A LA SEVA FIXACIÓ I FORMACIÓ DE REGISTRE, NETEJA DEL CANAL EXISTENT I PREPARACIÓ TROBADA DEL LÍMIT AMB LA REIXA. TOTALMENT ACABAT I CORRECTAMENT COL·LOCAT SEGONS PLÀNOLS DE DETALLS DE PROJECTE.
LA PARTIDA INCLOU TOTES LES FEINE SI ELEMENTS AUXILIARS NECESSARIS PER A DEIXAR LA UNITAT D'OBRA CORRECTAMENT ACABADA SEGONS PLÀNOLS DE PROJECTE I INDICACIONS DE LA DF.</t>
  </si>
  <si>
    <t>PD5T-BR02</t>
  </si>
  <si>
    <t>REIXA DE DRENATGE; 400X800MM
SUMINISTRAMENT I COL·LOCACIÓ DE REIXA DE DRENATGE D'ACER INOXIDABLE 1.4404 (AISI 316), DE DIMENSIONS 400MM D'APLÀRIA I 800MM DE LLARGÀRIA, DE 25 MM DE GRUIX, RECOLZADA VERTICALMENT EN CANAL EXISTENT DE FORMIGÓ.
INCLOU REPLANTEIG DE L'OBERTURA DEL CANAL DE FORMIGÓ EXISTENT, MATERIALS AUXILIARS PER A LA SEVA FIXACIÓ I FORMACIÓ DE REGISTRE, NETEJA DEL CANAL EXISTENT I PREPARACIÓ TROBADA DEL LÍMIT AMB LA REIXA. TOTALMENT ACABAT I CORRECTAMENT COL·LOCAT SEGONS PLÀNOLS DE DETALLS DE PROJECTE.
LA PARTIDA INCLOU TOTES LES FEINE SI ELEMENTS AUXILIARS NECESSARIS PER A DEIXAR LA UNITAT D'OBRA CORRECTAMENT ACABADA SEGONS PLÀNOLS DE PROJECTE I INDICACIONS DE LA DF.</t>
  </si>
  <si>
    <t>PD5T-BR03</t>
  </si>
  <si>
    <t>REIXA DE DRENATGE; 400X1000MM
SUMINISTRAMENT I COL·LOCACIÓ DE REIXA DE DRENATGE D'ACER INOXIDABLE 1.4404 (AISI 316), DE DIMENSIONS 400MM D'APLÀRIA I 1000MM DE LLARGÀRIA, DE 25 MM DE GRUIX, RECOLZADA VERTICALMENT EN CANAL EXISTENT DE FORMIGÓ.
INCLOU REPLANTEIG DE L'OBERTURA DEL CANAL DE FORMIGÓ EXISTENT, MATERIALS AUXILIARS PER A LA SEVA FIXACIÓ I FORMACIÓ DE REGISTRE, NETEJA DEL CANAL EXISTENT I PREPARACIÓ TROBADA DEL LÍMIT AMB LA REIXA. TOTALMENT ACABAT I CORRECTAMENT COL·LOCAT SEGONS PLÀNOLS DE DETALLS DE PROJECTE.
LA PARTIDA INCLOU TOTES LES FEINE SI ELEMENTS AUXILIARS NECESSARIS PER A DEIXAR LA UNITAT D'OBRA CORRECTAMENT ACABADA SEGONS PLÀNOLS DE PROJECTE I INDICACIONS DE LA DF.</t>
  </si>
  <si>
    <t>PD5T-BR04</t>
  </si>
  <si>
    <t>REIXA DE DRENATGE; 400X1200MM
SUMINISTRAMENT I COL·LOCACIÓ DE REIXA DE DRENATGE D'ACER INOXIDABLE 1.4404 (AISI 316), DE DIMENSIONS 400MM D'APLÀRIA I 1200MM DE LLARGÀRIA, DE 30 MM DE GRUIX, RECOLZADA VERTICALMENT EN CANAL EXISTENT DE FORMIGÓ.
INCLOU REPLANTEIG DE L'OBERTURA DEL CANAL DE FORMIGÓ EXISTENT, MATERIALS AUXILIARS PER A LA SEVA FIXACIÓ I FORMACIÓ DE REGISTRE, NETEJA DEL CANAL EXISTENT I PREPARACIÓ TROBADA DEL LÍMIT AMB LA REIXA. TOTALMENT ACABAT I CORRECTAMENT COL·LOCAT SEGONS PLÀNOLS DE DETALLS DE PROJECTE.
LA PARTIDA INCLOU TOTES LES FEINE SI ELEMENTS AUXILIARS NECESSARIS PER A DEIXAR LA UNITAT D'OBRA CORRECTAMENT ACABADA SEGONS PLÀNOLS DE PROJECTE I INDICACIONS DE LA DF.</t>
  </si>
  <si>
    <t>PD5T-BR00</t>
  </si>
  <si>
    <t>REIXA DE DRENATGE TRAMEX PER PAS DE VIANANTS
SUMINISTRAMENT I COL·LOCACIÓ DE REIXA DE DRENATGE TRAMEX D'ACER GALVANITZAT PER PAS DE VIANANTS, DE DIMENSIONS SEGONS PLÀNOLS DE PROJECTE, AMB PAS DE MALLA CONFIGURADA SEGONS DETALLS, RECOBERTA AMB UNA CAPA DE SINC PER EVITAR LA CORROSIÓ, ABRASIONS I COPS. COL·LOCADA PERPENDICULARMENT DE FORMA VERTICAL EN L'OBERTURA EXISTENT DEL CANAL DE FORMIGÓ.
INCLOU REPLANTEIG DE L'OBERTURA DEL CANAL DE FORMIGÓ EXISTENT, MATERIALS AUXILIARS PER A LA SEVA FIXACIÓ I FORMACIÓ DE REGISTRE, NETEJA DEL CANAL EXISTENT I PREPARACIÓ TROBADA DEL LÍMIT AMB LA REIXA. TOTALMENT ACABAT I CORRECTAMENT COL·LOCAT SEGONS PLÀNOLS DE DETALLS DE PROJECTE.
LA PARTIDA INCLOU TOTES LES FEINE SI ELEMENTS AUXILIARS NECESSARIS PER A DEIXAR LA UNITAT D'OBRA CORRECTAMENT ACABADA SEGONS PLÀNOLS DE PROJECTE I INDICACIONS DE LA DF.</t>
  </si>
  <si>
    <t>BD5T-BR10</t>
  </si>
  <si>
    <t xml:space="preserve">ADEQUACIÓ DE CANAL EXISTENT DE FORMIGÓ 
ADEQUACIÓ DE CANAL EXISTENT DE FOPRMIGÓ PER LA RECEPCIÓ DE LA REIXA DE DRENATGE, AMB PRÈVIA NETEJA DEL SEU INTERIOR, SUPERFÍCIE EXTERIORS I L'ENVOLVENT DE LA RECEPCIÓ DE LA REIXA, PREPARACIÓ DE SUPERFÍCIE PER A REBRE LES REIXES DE DRENATGES, TOT SEGONS PLÀNOLS D EPROJECTE I AMB ELS MITJANS NECESSARIS I ADEQUATS.
INCLOU COL·LOCACIÓ DE PERFIL L'ATERA PER A LA CORRECTA ADEQUACIÓ EN CAS NECESSARIS I FIXACIONS AMB CARGOLS.
INCLOU ADEQUACIÓ DE LA SUPERFÍCIE I RECRESCUT DE FORMIGÓ PER A PODER REBRE CORRECTAMENT LA REIXA DE DRENATGE.
LA PARTIDA INCLOU TOTES LES FEINE SI ELEMENTS AUXILIARS NECESSARIS PER A DEIXAR LA UNITAT D'OBRA CORRECTAMENT EXECUTADA SEGONS PLÀNOLS DE PROJECTE I INDICACIONS DE LA DF. </t>
  </si>
  <si>
    <t>05</t>
  </si>
  <si>
    <t>PROTECCIONS</t>
  </si>
  <si>
    <t>01.04.01.01.05</t>
  </si>
  <si>
    <t>PB17-BR02</t>
  </si>
  <si>
    <t>M</t>
  </si>
  <si>
    <t>BARANA FUSTA PI; H=90 CM
SUBMINISTRAMENT I COL·LOCACIÓ DE BARANA DE FUSTA DE PI CUPERITZAT, ACABAT LASURAT A L'AIGUA COLOR A DEFINIR PER LA DF, COMPOSTA PER PASSAMÀ DE FUSTA DE PI DE SECCIÓ 150X90 MM DE SECCIÓ QUADRADA, MUNTANTS DE 150X90CM DE SECCIÓ QUADRADA, COL·LOCATS CADA 130 CM.
ANCORATGE DE MUNTANTS MITJANÇANT;
- FONAMENT DE FORMIGÓ SOBRE BASE DE SORRA PER AOCNSEGUIR QUE L'ELEMENT DE FUSTA SIGUI PASSANT. FONAMENT DE 70 CM DE PROFUNDITAT. INCLOU EXCAVACIÓ I REPLANTEIG DELS FONAMENTS.
TOTS ELS ELEMENTS DE FIXACIÓ ES CONTEMPLEN EN AQUESTA MATEIXA PARTIDA D'OBRA.
INCLOU PINTAT DE LA CARA INTERIOR  AMB PINTURA REFLECTANT COLOR BLANC. 
S'INCLOU LA CARGOLERIA NECESSÀRIA PER AL MUNTATGE, ADAPTACIÓ DE L'ALTURA PUNTUAL DE LA BARANA EN ELS CANVIS DE RASANT COM GUALS O DESNIVELLS, TOT SEGONS DETALLS DE PROJECTE.
DISPOSARÀ DE CERTIFICAT DE FUSTA SOSTENIBLE EN ORIGEN FSC, O EN EL SEU DEFECTE PFEC O ALTRES EQUIVALENTS.
FUSTA TRACTADA A L'AUTOCLAU CLASSE IV AMB TINT COLOR A DEFINIR PER LA DF.
LA PARTIDA INCLOU TOTES LES FEINES I ELEMENTS AUXILIARS NECESSARIS PER A DEIXAR LA UNITAT D'OBRA CORRECTAMENT EXECUTADA SEGONS PLÀNOLS DE PROJECTE I INDICACIONS DE LA DF.</t>
  </si>
  <si>
    <t>PB17-BR01</t>
  </si>
  <si>
    <t>PILONA DE FUSTA PI; H=81 CM
SUBMINISTRAMENT I COL·LOCACIÓ DE PILONA DE FUSTA DE PI CUPERITZAT, ACABAT LASURAT A L'AIGUA COLOR A DEFINIR PER LA DF, AMB MUNTANTS DE 150X90CM DE SECCIÓ QUADRADA, COL·LOCATS CADA 260 CM. INCLOU TALL INCLINAT DE LA PART SUPERIOR DEL MONTANT PER AFAVORIR LA CIRCULACIÓ DE L'AIGUA
ANCORATGE DE MUNTANTS MITJANÇANT;
- FONAMENT DE FORMIGÓ SOBRE BASE DE SORRA PER AOCNSEGUIR QUE L'ELEMENT DE FUSTA SIGUI PASSANT. FONAMENT DE 70 CM DE PROFUNDITAT. INCLOU EXCAVACIÓ I REPLANTEIG DELS FONAMENTS.
TOTS ELS ELEMENTS DE FIXACIÓ ES CONTEMPLEN EN AQUESTA MATEIXA PARTIDA D'OBRA.
INCLOU PINTAT DE LA CARA INTERIOR I TESTA AMB PINTURA REFLECTANT COLOR BLANC. 
S'INCLOU LA CARGOLERIA NECESSÀRIA PER AL MUNTATGE, ADAPTACIÓ DE L'ALTURA PUNTUAL DE LA PILONA EN ELS CANVIS DE RASANT COM GUALS O DESNIVELLS, TOT SEGONS DETALLS DE PROJECTE.
DISPOSARÀ DE CERTIFICAT DE FUSTA SOSTENIBLE EN ORIGEN FSC, O EN EL SEU DEFECTE PFEC O ALTRES EQUIVALENTS.
FUSTA TRACTADA A L'AUTOCLAU CLASSE IV AMB TINT COLOR A DEFINIR PER LA DF.
LA PARTIDA INCLOU TOTES LES FEINES I ELEMENTS AUXILIARS NECESSARIS PER A DEIXAR LA UNITAT D'OBRA CORRECTAMENT EXECUTADA SEGONS PLÀNOLS DE PROJECTE I INDICACIONS DE LA DF.</t>
  </si>
  <si>
    <t>ID 4.1 - ACCÉS FORNELLS</t>
  </si>
  <si>
    <t>01.04.01.02.01</t>
  </si>
  <si>
    <t>P21B0-BR01</t>
  </si>
  <si>
    <t>ELIMINACIÓ DE MARCA VIAL DE PINTURA AMB MICROFRESATGE H=1-2CM
ELIMINACIÓ DE MARCA VIAL DE PINTURA AMB MICROFRESATGE D'1 A 2 CM, AMB ELS MITJANS NECESSARIS I ADEQUATS I CÀRREGA DE RUNA SOBRE CAMIÓ O CONTENIDOR.
LA PARTIDA INCLOU TOTES LES FEINES I ELEMENTS AUXILIARS NECESSARIS PER A DEIXAR LA UNITAT D'OBRA CORRECTAMENT EXECUTADA SEGONS PLÀNOLS DE PROJECTE I INDICACIONS DE LA DF.</t>
  </si>
  <si>
    <t>01.04.01.02.02.01</t>
  </si>
  <si>
    <t>01.04.01.02.02.02</t>
  </si>
  <si>
    <t>FBA2NV15</t>
  </si>
  <si>
    <t>PINTAT DE FAIXA DE 40 CM D'AMPLÀRIA 
PINTAT DE FAIXA DE 40 CM D'AMPLÀRIA SOBRE AGLOMERAT NOU AMB PINTURA EN BASE D’AIGUA (SENSE DISSOLVENTS), DOSIFICACIÓ MÍNIMA 720 GR/M2 I ADDICIÓ DE PARTÍCULES DE VIDRE DE CANTELLS ANGULOSOS (TIPUS VARILUX O SIMILAR) AMB DOSIFICACIÓ DE 300 GR/M2 EN PASSOS ZEBRATS, FLETXES I SÍMBOLS, PER TAL D’INCREMENTAR EL COEFICIENT DE LLISCAMENT A UN MÍNIM DE 0,60 SRT SEGONS LA NORMA NLT-175.
LA PARTIDA INCLOU TOTES LES FEINES I ELEMENTS AUXILIARS NECESSARIS PER A DEIXAR LA UNITAT D'OBRA CORRECTAMENT EXECUTADA SEGONS PLÀNOLS DE PROJECTE I INDICACIONS DE LA DF.</t>
  </si>
  <si>
    <t>FBA3UV51</t>
  </si>
  <si>
    <t>PINTAT DE SÍMBOL ´´STOP´´
PINTAT DE SÍMBOL ´´STOP´´, AMB PINTURA ACRÍLICA AMB UNA DOSIFICACIÓ MÍNIMA DE 900 G/M2, AMB EL PREMARCATGE INCLÒS.
LA PARTIDA INCLOU TOTES LES FEINE SI ELEMENTS AUXILIARS NECESSARIS PER A DEIXAR LA UNITAT D'OBRA CORRECTAMENT EXECUTADA SEGONS PLÀNOLS DE PROJECTE I INDICACIONS D ELA DF.</t>
  </si>
  <si>
    <t>PBA2-BR02</t>
  </si>
  <si>
    <t>MARCA VIAL SÍMBOL 'CEDIR EL PAS'
PINTAT SOBRE PAVIMENT DE MARCA VIAL SUPERFICIAL SÍMBOL 'CEDIR EL PAS' PER A ÚS PERMANENT I RETRORREFLECTANT EN SEC, AMB HUMITAT I AMB PLUJA, TIPUS P-RR, AMB TERMOPLÀSTIC D'APLICACIÓ EN CALENT DE COLOR A DEFINIR EN PLÀNOLS DE PROJECTE I MICROESFERES DE VIDRE, APLICADA AMB MÀQUINA D'ACCIONAMENT MANUAL
LA PARTIDA INCLOU TOTES LES FEINES I ELEMENTS AUXILIARS NECESSARIS PER A DEIXAR LA UNITAT D'OBRA CORRECTAMENT EXECUTADA SEGONS PLÀNOLS DE PROJECTE I INDICACIONS DE LA DF.</t>
  </si>
  <si>
    <t>PBA3-DXQH</t>
  </si>
  <si>
    <t>MARCA VIAL LONGITUDINAL DISCONTÍNUA, E=40CM; BLANC
PINTAT SOBRE PAVIMENT DE MARCA VIAL LONGITUDINAL DISCONTÍNUA PER A ÚS PERMANENT I RETRORREFLECTANT EN SEC, AMB HUMITAT I AMB PLUJA, TIPUS P-RR, DE 40 CM D'AMPLÀRIA I 1/1 DE RELACIÓ PINTAT/NO PINTAT, AMB TERMOPLÀSTIC D'APLICACIÓ EN CALENT DE COLOR BLANC I MICROESFERES DE VIDRE, APLICADA MECÀNICAMENT MITJANÇANT POLVORITZACIÓ
LA PARTIDA INCLOU TOTES LES FEINES I ELEMENTS AUXILIARS NECESSARIS PER A DEIXAR LA UNITAT D'OBRA CORRECTAMENT EXECUTADA SEGONS PLÀNOLS DE PROJECTE I INDICACIONS DE LA DF.</t>
  </si>
  <si>
    <t>PBA3-DXQ6</t>
  </si>
  <si>
    <t>MARCA VIAL LONGITUDINAL CONTÍNUA, E=40CM; BLANC
PINTAT SOBRE PAVIMENT DE MARCA VIAL LONGITUDINAL CONTÍNUA PER A ÚS PERMANENT I RETRORREFLECTANT EN SEC, AMB HUMITAT I AMB PLUJA, TIPUS P-RR, DE 40 CM D'AMPLÀRIA, AMB TERMOPLÀSTIC D'APLICACIÓ EN CALENT DE COLOR BLANC I MICROESFERES DE VIDRE, APLICADA MECÀNICAMENT MITJANÇANT POLVORITZACIÓ
LA PARTIDA INCLOU TOTES LES FEINES I ELEMENTS AUXILIARS NECESSARIS PER A DEIXAR LA UNITAT D'OBRA CORRECTAMENT EXECUTADA SEGONS PLÀNOLS DE PROJECTE I INDICACIONS DE LA DF.</t>
  </si>
  <si>
    <t>01.04.01.02.03</t>
  </si>
  <si>
    <t>ID 4.1 - SORTIDA FORNELLS</t>
  </si>
  <si>
    <t>01.04.01.03.01</t>
  </si>
  <si>
    <t>P21B0-HBQS</t>
  </si>
  <si>
    <t>RETIRADA DE PLACA DE SENYALITZACIÓ VERTICAL
RETIRADA DE PLACA DE SENYALITZACIÓ VERTICAL MUNTADA SOBRE SUPORT DE PEU O SOBRE PARAMENTS VERTICALS, DE QUALSEVOL SUPERFÍCIE, A UNA ALÇÀRIA DE 3 M COM A MÀXIM AMB MITJANS NECESSARIS I ADEQUATS I CÀRREGA MANUAL DE RUNA SOBRE CAMIÓ O CONTENIDOR.
LA PARTIDA INCLOU TOTES LES FEINES I ELEMENTS AUXILIARS NECESSARIS PER A DEIXAR LA UNITAT D'OBRA CORRECTAMENT EXECUTADA SEGONS PLÀNOLS DE PROJECTE I INDICACIONS DE LA DF.</t>
  </si>
  <si>
    <t>01.04.01.03.02.01</t>
  </si>
  <si>
    <t>01.04.01.03.03.01</t>
  </si>
  <si>
    <t>01.04.01.03.03.02</t>
  </si>
  <si>
    <t>PBA3-DXJA</t>
  </si>
  <si>
    <t>MARCA VIAL LONGITUDINAL CONTÍNUA, E=10CM; BLANC
PINTAT SOBRE PAVIMENT DE MARCA VIAL LONGITUDINAL CONTÍNUA PER A ÚS PERMANENT I RETRORREFLECTANT EN SEC, AMB HUMITAT I AMB PLUJA, TIPUS P-RR, DE 10 CM D'AMPLÀRIA, AMB TERMOPLÀSTIC D'APLICACIÓ EN CALENT DE COLOR BLANC I MICROESFERES DE VIDRE, APLICADA MECÀNICAMENT MITJANÇANT POLVORITZACIÓ.
LA PARTIDA INCLOU TOTES LES FEINES I ELEMENTS AUXILIARS NECESSARIS PER A DEIXAR LA UNITAT D'OBRA CORRECTAMENT EXECUTADA SEGONS PLÀNOLS DE PROJECTE I INDICACIONS DE LA DF.</t>
  </si>
  <si>
    <t>01.04.01.03.04</t>
  </si>
  <si>
    <t>SEGURETAT I SALUT</t>
  </si>
  <si>
    <t>01.04.01.04</t>
  </si>
  <si>
    <t>SISOID41</t>
  </si>
  <si>
    <t>PA</t>
  </si>
  <si>
    <t>PARTIDA ALÇADA DE SEGURETAT I SALUT - ID4.1
PARTIDA ALÇADA EN CONCEPTE DE TOTES LES ACTIVITATS I MATERIALS CORRESPONENTS A LA SEGURETAT I SALUT DE LA OBRA SEGONS EL PLA DE SEGURETAT I SALUT EXECUTAT PEL CONTRACTISTA I APROVAT PEL COORDINADOR DE SEGURETAT I SALUT I D'APLICACIÓ EN OBRA DE TOTES LES MESURES NECESSÀRIES AL COMPLIMENT DE LES NORMES D'ESTUDI BÀSIC O ESTUDI DE SEGURETAT I SALUT, TOT SEGONS EL REIAL DECRET 1672/1997 DE 24 D'OCTUBRE DE 1.997.</t>
  </si>
  <si>
    <t>GESTIÓ DE RESIDUS</t>
  </si>
  <si>
    <t>01.04.01.05</t>
  </si>
  <si>
    <t>P2R5-DT0Y</t>
  </si>
  <si>
    <t>M3</t>
  </si>
  <si>
    <t>TRANSPORT DE RESIDUS A INSTAL·LACIÓ AUTORITZADA DE GESTIÓ DE RESIDUS, AMB CAMIÓ DE 12 T I TEMPS D'ESPERA PER A LA CÀRREGA A MÀQUINA, AMB UN RECORREGUT DE MÉS DE 15 I FINS A 20 KM</t>
  </si>
  <si>
    <t>P2RA-IQFL</t>
  </si>
  <si>
    <t>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t>
  </si>
  <si>
    <t>P2RA-M8VT</t>
  </si>
  <si>
    <t>DISPOSICIÓ CONTROLADA EN DIPÒSIT AUTORITZAT INCLÒS EL CÀNON SOBRE LA DEPOSICIÓ CONTROLADA DELS RESIDUS DE LA CONSTRUCCIÓ, SEGONS LA LLEI 8/2008, DE RESIDUS D'AGLOMERAT ASFÀLTIC NO PERILLOSOS AMB UNA DENSITAT 1,45 T/M3, PROCEDENTS DE CONSTRUCCIÓ O DEMOLICIÓ, AMB CODI 17 03 02 SEGONS LA LLISTA EUROPEA DE RESIDUS</t>
  </si>
  <si>
    <t>P2RA-EU76</t>
  </si>
  <si>
    <t>DISPOSICIÓ CONTROLADA EN PLANTA DE COMPOSTAGE DE RESIDUS VEGETALS BRUTS BARREJATS AMB TERRA O ALTRES RESIDUS NO VEGETALS NO PERILLOSOS AMB UNA DENSITAT 0,75 T/M3, PROCEDENTS DE PODA O SEGA, AMB CODI 20 02 01 SEGONS LA LLISTA EUROPEA DE RESIDUS</t>
  </si>
  <si>
    <t>P2RA-EU73</t>
  </si>
  <si>
    <t>DISPOSICIÓ CONTROLADA EN PLANTA DE COMPOSTAGE DE RESIDUS VEGETALS NETS NO PERILLOSOS AMB UNA DENSITAT 0,5 T/M3, PROCEDENTS DE PODA O SEGA, AMB CODI 20 02 01 SEGONS LA LLISTA EUROPEA DE RESIDUS</t>
  </si>
  <si>
    <t>GR00ID41</t>
  </si>
  <si>
    <t>GESTIÓ DE RESIDUS ID4.1</t>
  </si>
  <si>
    <t xml:space="preserve">IMPORT TOTAL DEL PRESSUPOST : </t>
  </si>
  <si>
    <t>Justificació d'elements</t>
  </si>
  <si>
    <t>Nº</t>
  </si>
  <si>
    <t>Codi</t>
  </si>
  <si>
    <t>U.A.</t>
  </si>
  <si>
    <t>Descripció</t>
  </si>
  <si>
    <t>Descripció curta</t>
  </si>
  <si>
    <t>Element compost</t>
  </si>
  <si>
    <t>B06D-0L92</t>
  </si>
  <si>
    <t>FORMIGÓ DE 150 KG/M3, AMB UNA PROPORCIÓ EN VOLUM 1:4:8, AMB CIMENT PÒRTLAND AMB FILLER CALCARI CEM II/B-L 32,5 R I GRANULAT DE PEDRA GRANÍTICA DE GRANDÀRIA MÀXIMA 20 MM, ELABORAT A L'OBRA AMB FORMIGONERA DE 250 L</t>
  </si>
  <si>
    <t>Rend.:</t>
  </si>
  <si>
    <t>FORMIGÓ 150KG/M3,1:4:8,CIMENT PÒRTLAND+FILL.CALC. CEM II/B-L 32,5R+PEDRA GRANIT. GRANDÀRIA MÀXIMA 20</t>
  </si>
  <si>
    <t>Mà d'obra</t>
  </si>
  <si>
    <t>A0E-000A</t>
  </si>
  <si>
    <t>H</t>
  </si>
  <si>
    <t>MANOBRE ESPECIALISTA</t>
  </si>
  <si>
    <t>/R</t>
  </si>
  <si>
    <t>x</t>
  </si>
  <si>
    <t>=</t>
  </si>
  <si>
    <t>Subtotal mà d'obra</t>
  </si>
  <si>
    <t>Maquinària</t>
  </si>
  <si>
    <t>C176-00FW</t>
  </si>
  <si>
    <t>FORMIGONERA DE 250 L</t>
  </si>
  <si>
    <t>Subtotal maquinària</t>
  </si>
  <si>
    <t>Material</t>
  </si>
  <si>
    <t>B055-067M</t>
  </si>
  <si>
    <t>CIMENT PÒRTLAND AMB FILLER CALCARI CEM II/B-L 32,5 R SEGONS UNE-EN 197-1, EN SACS</t>
  </si>
  <si>
    <t>B03L-05MS</t>
  </si>
  <si>
    <t>SORRA DE PEDRERA DE PEDRA GRANÍTICA PER A FORMIGONS</t>
  </si>
  <si>
    <t>B03J-0K88</t>
  </si>
  <si>
    <t>GRAVA DE PEDRERA DE PEDRA GRANÍTICA, DE GRANDÀRIA MÀXIMA 20 MM, PER A FORMIGONS</t>
  </si>
  <si>
    <t>B011-05ME</t>
  </si>
  <si>
    <t>AIGUA</t>
  </si>
  <si>
    <t>Subtotal material</t>
  </si>
  <si>
    <t>Cost directe</t>
  </si>
  <si>
    <t>Despeses auxiliars</t>
  </si>
  <si>
    <t>%</t>
  </si>
  <si>
    <t>Total</t>
  </si>
  <si>
    <t>D060M022</t>
  </si>
  <si>
    <t>FORMIGÓ DE 150 KG/M3, AMB UNA PROPORCIÓ EN VOLUM 1:4:8, AMB CIMENT PÒRTLAND AMB FILLER CALCARI CEM II/B-L 32,5 R I GRANULAT DE PEDRA CALCÀRIA DE GRANDÀRIA MÀXIMA 20 MM, ELABORAT A L'OBRA AMB FORMIGONERA DE 250 L</t>
  </si>
  <si>
    <t>FORMIGÓ 150KG/M3,1:4:8,CIMENT PÒRTLAND+FILL.CALC. CEM II/B-L 32,5R+PEDRA CALC. GRANDÀRIA MÀXIMA 20MM</t>
  </si>
  <si>
    <t>A0150000</t>
  </si>
  <si>
    <t>C1705700</t>
  </si>
  <si>
    <t>B0311010</t>
  </si>
  <si>
    <t>SORRA DE PEDRERA DE PEDRA CALCÀRIA PER A FORMIGONS</t>
  </si>
  <si>
    <t>B0111000</t>
  </si>
  <si>
    <t>B0512401</t>
  </si>
  <si>
    <t>B0331Q10</t>
  </si>
  <si>
    <t>GRAVA DE PEDRERA DE PEDRA CALCÀRIA, DE GRANDÀRIA MÀXIMA 20 MM, PER A FORMIGONS</t>
  </si>
  <si>
    <t>D060M0B2</t>
  </si>
  <si>
    <t>B0312010</t>
  </si>
  <si>
    <t>B0332Q10</t>
  </si>
  <si>
    <t>Partida d'obra</t>
  </si>
  <si>
    <t>P-1</t>
  </si>
  <si>
    <t xml:space="preserve">ADEQUACIÓ DE CANAL EXISTENT DE FORMIGÓ </t>
  </si>
  <si>
    <t>A0D-0007</t>
  </si>
  <si>
    <t>MANOBRE</t>
  </si>
  <si>
    <t>A0F-000S</t>
  </si>
  <si>
    <t>OFICIAL 1A D'OBRA PÚBLICA</t>
  </si>
  <si>
    <t>B069-I4H8</t>
  </si>
  <si>
    <t>FORMIGÓ D'ÚS NO ESTRUCTURAL HNE-20/P/20 DE RESISTÈNCIA A COMPRESSIÓ 20 N/MM2, CONSISTÈNCIA PLÀSTICA I GRANDÀRIA MÀXIMA DEL GRANULAT 20 MM</t>
  </si>
  <si>
    <t>P-2</t>
  </si>
  <si>
    <t xml:space="preserve">PINTAT DE FAIXA DE 40 CM D'AMPLÀRIA </t>
  </si>
  <si>
    <t>A0121000</t>
  </si>
  <si>
    <t>OFICIAL 1A</t>
  </si>
  <si>
    <t>A0140000</t>
  </si>
  <si>
    <t>C150V060</t>
  </si>
  <si>
    <t>FURGÓ AMB CAIXA PER A UNA CÀRREGA MÀXIMA DE 3.500 KP AMB PLATAFORMA ELEVADORA INCORPORADA</t>
  </si>
  <si>
    <t>C1B02A00</t>
  </si>
  <si>
    <t>MÀQUINA PER A PINTAR BANDES DE VIAL, AUTOPROPULSADA</t>
  </si>
  <si>
    <t>BBA1UU02</t>
  </si>
  <si>
    <t>KG</t>
  </si>
  <si>
    <t>MICROPARTÍCULES DE VIDRE EN POLS AMB CANTELLS ANGULOSOS</t>
  </si>
  <si>
    <t>BBA5U100</t>
  </si>
  <si>
    <t>PINTURA ACRÍLICA EN SOLUCIÓ AQUOSA O AMB DISSOLVENT, PER A MARQUES VIALS</t>
  </si>
  <si>
    <t>P-3</t>
  </si>
  <si>
    <t>DESPLAÇAMENT, MUNTATGE A L'OBRA I RETIRADA DE L'EQUIP DE SENYALITZACIÓ VERTICAL I HORITZONTAL</t>
  </si>
  <si>
    <t>A0112000</t>
  </si>
  <si>
    <t>CAP DE COLLA</t>
  </si>
  <si>
    <t>C1501700</t>
  </si>
  <si>
    <t>CAMIÓ PER A TRANSPORT DE 7 T</t>
  </si>
  <si>
    <t>C1503000</t>
  </si>
  <si>
    <t>CAMIÓ GRUA</t>
  </si>
  <si>
    <t>C1501800</t>
  </si>
  <si>
    <t>CAMIÓ PER A TRANSPORT DE 12 T</t>
  </si>
  <si>
    <t>P-4</t>
  </si>
  <si>
    <t>PINTAT DE SÍMBOL ´´STOP´´</t>
  </si>
  <si>
    <t>P-5</t>
  </si>
  <si>
    <t>RECOL·LOCACIÓ DE SENYAL SOBRE SUPORT</t>
  </si>
  <si>
    <t>Subtotal element compost</t>
  </si>
  <si>
    <t>P-6</t>
  </si>
  <si>
    <t>P-7</t>
  </si>
  <si>
    <t>FRESATGE MECÀNIC DE PAVIMENTS DE MESCLES BITUMINOSES PER CADA CM DE GRUIX</t>
  </si>
  <si>
    <t>C113-00JJ</t>
  </si>
  <si>
    <t>FRESADORA PER A PAVIMENT AMB CÀRREGA AUTOMÀTICA</t>
  </si>
  <si>
    <t>C174-00GD</t>
  </si>
  <si>
    <t>ESCOMBRADORA AUTOPROPULSADA</t>
  </si>
  <si>
    <t>C111-0056</t>
  </si>
  <si>
    <t>COMPRESSOR AMB DOS MARTELLS PNEUMÀTICS</t>
  </si>
  <si>
    <t>P-8</t>
  </si>
  <si>
    <t>ELIMINACIÓ DE MARCA VIAL DE PINTURA AMB MICROFRESATGE H=1-2CM</t>
  </si>
  <si>
    <t>C1B0-H4LE</t>
  </si>
  <si>
    <t>MÀQUINA PER FRESAT DE PINTURES DE MARCA VIAL D'ACCIONAMENT MANUAL</t>
  </si>
  <si>
    <t>P-9</t>
  </si>
  <si>
    <t>RETIRADA DE PLACA DE SENYALITZACIÓ VERTICAL</t>
  </si>
  <si>
    <t>A0F-000B</t>
  </si>
  <si>
    <t>P-10</t>
  </si>
  <si>
    <t>RETIRADA DE PLACA DE SENYALITZACIÓ VERTICAL + SUPORT PER A RECOL·LOCACIÓ</t>
  </si>
  <si>
    <t>A01-FEPH</t>
  </si>
  <si>
    <t>AJUDANT MUNTADOR</t>
  </si>
  <si>
    <t>A0F-000R</t>
  </si>
  <si>
    <t>OFICIAL 1A MUNTADOR</t>
  </si>
  <si>
    <t>P-11</t>
  </si>
  <si>
    <t>REPÀS I PICONATGE DE CAIXA DE PAVIMENT 98%PM</t>
  </si>
  <si>
    <t>C131-005G</t>
  </si>
  <si>
    <t>CORRÓ VIBRATORI AUTOPROPULSAT, DE 12 A 14 T</t>
  </si>
  <si>
    <t>C136-00F4</t>
  </si>
  <si>
    <t>MOTOANIVELLADORA PETITA</t>
  </si>
  <si>
    <t>P-12</t>
  </si>
  <si>
    <t>ACABAT I ANIVELLAMENT DE TERRENY</t>
  </si>
  <si>
    <t>C139-00LI</t>
  </si>
  <si>
    <t>PALA EXCAVADORA GIRATÒRIA SOBRE CADENES DE 21 A 30 T</t>
  </si>
  <si>
    <t>P-13</t>
  </si>
  <si>
    <t>NETEJA I ESBROSSADA DEL TERRENY; E=10CM</t>
  </si>
  <si>
    <t>C138-00KQ</t>
  </si>
  <si>
    <t>PALA CARREGADORA SOBRE PNEUMÀTICS DE 15 A 20 T</t>
  </si>
  <si>
    <t>P-14</t>
  </si>
  <si>
    <t>TRANSPORT RESIDUS,INSTAL.GESTIÓ RESIDUS,CAMIÓ 12T,CÀRREGA MEC.,REC.MÉS DE 15 I FINS A 20KM</t>
  </si>
  <si>
    <t>C154-003M</t>
  </si>
  <si>
    <t>P-15</t>
  </si>
  <si>
    <t>DISPOSICIÓ CONTROLADA PLANTA COMPOST.,RESIDUS VEGETALS NETS NO PERILLOSOS,0,5T/M3,LER 20 02 01</t>
  </si>
  <si>
    <t>B2RA-28U0</t>
  </si>
  <si>
    <t>P-16</t>
  </si>
  <si>
    <t>DISPOSICIÓ CONTROLADA PLANTA COMPOST.,RESIDUS VEGETALS BRUTS NO PERILLOSOS,0,75T/M3,LER 20 02 01</t>
  </si>
  <si>
    <t>B2RA-28U1</t>
  </si>
  <si>
    <t>P-17</t>
  </si>
  <si>
    <t xml:space="preserve">DISPOSICIÓ CONTROLADA DIPÒSIT AUTORITZAT INCLÒS EL CÀNON SOBRE LA DEPOSICIÓ CONTROLADA DELS RESIDUS </t>
  </si>
  <si>
    <t>B2RA-28UQ</t>
  </si>
  <si>
    <t>P-18</t>
  </si>
  <si>
    <t>B2RA-M8VV</t>
  </si>
  <si>
    <t>P8A0-HYQX</t>
  </si>
  <si>
    <t>ENVERNISSAT DE PASSAMÀ DE FUSTA, AMB VERNÍS SINTÈTIC D'UN COMPONENT, PER A FUSTA, AMB UNA CAPA DE PROTECTOR QUÍMIC INSECTICIDA-FUNGICIDA, I DUES D'ACABAT MAT</t>
  </si>
  <si>
    <t>ENVERNISSAT PASSAMÀ FUSTA,VERNÍS SINT.,UN COMP.,P/FUSTA,1PROTECTOR,+2ACAB. MAT</t>
  </si>
  <si>
    <t>A01-FEP9</t>
  </si>
  <si>
    <t>AJUDANT PINTOR</t>
  </si>
  <si>
    <t>A0F-000V</t>
  </si>
  <si>
    <t>OFICIAL 1A PINTOR</t>
  </si>
  <si>
    <t>B8ZK-0P39</t>
  </si>
  <si>
    <t>L</t>
  </si>
  <si>
    <t>PROTECTOR QUÍMIC INSECTICIDA-FUNGICIDA PER A FUSTA (TP8)</t>
  </si>
  <si>
    <t>B8A1-0P13</t>
  </si>
  <si>
    <t>VERNÍS SINTÈTIC D'UN COMPONENT, PER A FUSTA</t>
  </si>
  <si>
    <t>P-19</t>
  </si>
  <si>
    <t>PAVIMENT DE MESCLA BITUMINOSA CONTÍNUA EN CALENT PER A CAPA DE RODADURA DE 5 CM</t>
  </si>
  <si>
    <t>C173-005K</t>
  </si>
  <si>
    <t>CORRÓ VIBRATORI PER A FORMIGONS I BETUMS AUTOPROPULSAT PNEUMÀTIC</t>
  </si>
  <si>
    <t>C175-00G4</t>
  </si>
  <si>
    <t>ESTENEDORA PER A PAVIMENTS DE MESCLA BITUMINOSA</t>
  </si>
  <si>
    <t>B9H1-0HS6</t>
  </si>
  <si>
    <t>MESCLA BITUMINOSA CONTÍNUA EN CALENT TIPUS AC 16 SURF B 35/50 D, AMB BETUM ASFÀLTIC DE PENETRACIÓ, DE GRANULOMETRIA DENSA PER A CAPA DE TRÀNSIT I GRANULAT CALCARI</t>
  </si>
  <si>
    <t>P-20</t>
  </si>
  <si>
    <t>PAVIMENT MESC.BIT.AC 22 BIN B 35/50D,GRANUL.CALCARI EST-COMPACT.</t>
  </si>
  <si>
    <t>B9H1-0HSK</t>
  </si>
  <si>
    <t>MESCLA BITUMINOSA CONTÍNUA EN CALENT TIPUS AC 22 BIN B 35/50 D, AMB BETUM ASFÀLTIC DE PENETRACIÓ, DE GRANULOMETRIA DENSA PER A CAPA INTERMÈDIA I GRANULAT CALCARI</t>
  </si>
  <si>
    <t>P-21</t>
  </si>
  <si>
    <t>DESPLAÇAMENT+MUNT.+DESMUNT. D'EQUIP ESTESA/FRESAT, MESCLA BITUM.CALENT</t>
  </si>
  <si>
    <t>C17H-HOSB</t>
  </si>
  <si>
    <t>P-22</t>
  </si>
  <si>
    <t>REG IMPRIM.,EMUL.BITUM.CATIÒNICA C50BF4 IMP, 1KG/M2</t>
  </si>
  <si>
    <t>C170-0036</t>
  </si>
  <si>
    <t>CAMIÓ CISTERNA PER A REG ASFÀLTIC</t>
  </si>
  <si>
    <t>B057-06IH</t>
  </si>
  <si>
    <t>EMULSIÓ BITUMINOSA CATIÒNICA AMB UN 50% DE BETUM ASFÀLTIC, PER A REG D'IMPRIMACIÓ TIPUS C50BF4 IMP AMB UN CONTINGUT DE FLUIDIFICANT &gt;3%, SEGONS UNE-EN 13808</t>
  </si>
  <si>
    <t>P-23</t>
  </si>
  <si>
    <t>REG D'ADHERÈNCIA AMB EMULSIÓ BITUMINOSA CATIÒNICA TIPUS C60B3/B2 ADH, AMB DOTACIÓ 0,5 KG/M2</t>
  </si>
  <si>
    <t>B057-06IQ</t>
  </si>
  <si>
    <t>EMULSIÓ BITUMINOSA CATIÒNICA AMB UN 60% DE BETUM ASFÀLTIC, PER A REG D'ADHERÈNCIA TIPUS C60B3/B2 ADH, SEGONS UNE-EN 13808</t>
  </si>
  <si>
    <t>P-24</t>
  </si>
  <si>
    <t>PINTAT DE PAVIMENT DE MESCLA BITUMINOSA</t>
  </si>
  <si>
    <t>BBA0-0SD5</t>
  </si>
  <si>
    <t>MICROESFERES DE VIDRE PER A SENYALITZACIÓ PER A MARQUES VIALS RETRORREFLECTANTS EN SEC, AMB HUMITAT I AMB PLUJA</t>
  </si>
  <si>
    <t>BBA1-2XWS</t>
  </si>
  <si>
    <t>TERMOPLÀSTIC EN CALENT APLICABLE PER POLVORITZACIÓ DE COLOR BLANC, PER A MARQUES VIALS</t>
  </si>
  <si>
    <t>P-27</t>
  </si>
  <si>
    <t>MARCA VIAL SÍMBOL 'CEDIR EL PAS'</t>
  </si>
  <si>
    <t>C1B0-006D</t>
  </si>
  <si>
    <t>MÀQUINA PER A PINTAR BANDES DE VIAL, D'ACCIONAMENT MANUAL</t>
  </si>
  <si>
    <t>BBA0-0SD6</t>
  </si>
  <si>
    <t>MICROESFERES DE VIDRE PER A SENYALITZACIÓ PER A MARQUES VIALS RETRORREFLECTANTS EN SEC</t>
  </si>
  <si>
    <t>P-28</t>
  </si>
  <si>
    <t>MARCA VIAL LONGITUDINAL CONTÍNUA, E=10CM; BLANC</t>
  </si>
  <si>
    <t>C1B0-006C</t>
  </si>
  <si>
    <t>P-29</t>
  </si>
  <si>
    <t>MARCA VIAL LONGITUDINAL CONTÍNUA, E=40CM; BLANC</t>
  </si>
  <si>
    <t>P-30</t>
  </si>
  <si>
    <t>MARCA VIAL LONGITUDINAL DISCONTÍNUA, E=40CM; BLANC</t>
  </si>
  <si>
    <t>P-31</t>
  </si>
  <si>
    <t>SENYAL D'ALUMINI. PESTANYA DOB. HI. N,II, ESP. 2MM</t>
  </si>
  <si>
    <t>A0D-0009</t>
  </si>
  <si>
    <t>MANOBRE PER A SEGURETAT I SALUT</t>
  </si>
  <si>
    <t>BBB8-BR01</t>
  </si>
  <si>
    <t>SENYAL DE PROHIBICIÓ DE PAS DE VEHICLES EXCEPTE VEÏNS I PAS D'EMERGÈNCIES D'ALUMINI AMB DOBLE PESTANYA, HI (HIGH INTENSITY PRISMATIC) NIVELL II DE RETROREFLEXIVITAT 250/300 CD/M2, DE 2 MM D'ESPESSOR.</t>
  </si>
  <si>
    <t>P-32</t>
  </si>
  <si>
    <t>SUPORT RECT. VERT.,TUB ALUM. EST.60MM,FORMIGONAT,ENTORN URBA DIF.MOB.VORERES A&gt; 5M,S/AFECT.SERV./MOB</t>
  </si>
  <si>
    <t>A0122000</t>
  </si>
  <si>
    <t>OFICIAL 1A PALETA</t>
  </si>
  <si>
    <t>BBMZBR01</t>
  </si>
  <si>
    <t>SUPORT DE TUB D'ALUMINI ESTRIAT DE DIÀMETRE 60 MM, 4 MM D'ESPESSOR, PER A SENYALITZACIÓ VERTICAL</t>
  </si>
  <si>
    <t>B8B2-BR01</t>
  </si>
  <si>
    <t>PINTURA DE POLS DE POLIÈSTER, COLOR RAL 7037.</t>
  </si>
  <si>
    <t>P-33</t>
  </si>
  <si>
    <t>CUNETA DE FORMIGÓ EN 'V'</t>
  </si>
  <si>
    <t>B0AM-078F</t>
  </si>
  <si>
    <t>FILFERRO RECUIT 1,3 MM</t>
  </si>
  <si>
    <t>B0DZ1-0ZLZ</t>
  </si>
  <si>
    <t>DESENCOFRANT</t>
  </si>
  <si>
    <t>B0D21-07OY</t>
  </si>
  <si>
    <t>TAULÓ DE FUSTA DE PI PER A 10 USOS</t>
  </si>
  <si>
    <t>B0AK-07AS</t>
  </si>
  <si>
    <t>CLAU ACER</t>
  </si>
  <si>
    <t>B069-I4L6</t>
  </si>
  <si>
    <t>FORMIGÓ D'ÚS NO ESTRUCTURAL HNE-20/B/20 DE RESISTÈNCIA A COMPRESSIÓ 20 N/MM2, CONSISTÈNCIA TOVA I GRANDÀRIA MÀXIMA DEL GRANULAT 20 MM</t>
  </si>
  <si>
    <t>B0D31-07P4</t>
  </si>
  <si>
    <t>LLATA DE FUSTA DE PI</t>
  </si>
  <si>
    <t>P-34</t>
  </si>
  <si>
    <t>REIXA DE DRENATGE TRAMEX</t>
  </si>
  <si>
    <t>A0F-000T</t>
  </si>
  <si>
    <t>BD5J-BR00</t>
  </si>
  <si>
    <t>REIXA DE DRENATGE TRAMEX D'ACER GALVANITZAT AMB CAPA DE ZINC</t>
  </si>
  <si>
    <t>P-35</t>
  </si>
  <si>
    <t>REIXA DE DRENATGE; 400X400MM</t>
  </si>
  <si>
    <t>BD5J-BR01</t>
  </si>
  <si>
    <t>REIXA PERFORADA FIXA D'ACER INOXIDABLE 1.4404 (AISI 316L), PER A CANAL DE DRENATGE DE 400 MM D'AMPLÀRIA, DE 400 MM DE LLARGÀRIA, 25 MM DE GRUIX.</t>
  </si>
  <si>
    <t>P-36</t>
  </si>
  <si>
    <t>REIXA DE DRENATGE; 400X800MM</t>
  </si>
  <si>
    <t>BD5J-BR02</t>
  </si>
  <si>
    <t>REIXA PERFORADA FIXA D'ACER INOXIDABLE 1.4404 (AISI 316L), PER A CANAL DE DRENATGE DE 400 MM D'AMPLÀRIA, DE 800 MM DE LLARGÀRIA, 25 MM DE GRUIX.</t>
  </si>
  <si>
    <t>P-37</t>
  </si>
  <si>
    <t>REIXA DE DRENATGE; 400X1000MM</t>
  </si>
  <si>
    <t>BD5J-BR03</t>
  </si>
  <si>
    <t>REIXA PERFORADA FIXA D'ACER INOXIDABLE 1.4404 (AISI 316L), PER A CANAL DE DRENATGE DE 400 MM D'AMPLÀRIA, DE 1000 MM DE LLARGÀRIA, 25 MM DE GRUIX.</t>
  </si>
  <si>
    <t>P-38</t>
  </si>
  <si>
    <t>REIXA DE DRENATGE; 400X1200MM</t>
  </si>
  <si>
    <t>BD5J-BR04</t>
  </si>
  <si>
    <t>REIXA PERFORADA FIXA D'ACER INOXIDABLE 1.4404 (AISI 316L), PER A CANAL DE DRENATGE DE 400 MM D'AMPLÀRIA, DE 1200 MM DE LLARGÀRIA, 30 MM DE GRUIX.</t>
  </si>
  <si>
    <t>P-39</t>
  </si>
  <si>
    <t>PODA D'ARBUSTIVA</t>
  </si>
  <si>
    <t>A0F-0011</t>
  </si>
  <si>
    <t>OFICIAL 1A JARDINER ESPECIALISTA EN ARBORICULTURA</t>
  </si>
  <si>
    <t>A01-FEPJ</t>
  </si>
  <si>
    <t>AJUDANT JARDINER</t>
  </si>
  <si>
    <t>CRE0-00C0</t>
  </si>
  <si>
    <t>MOTOSERRA</t>
  </si>
  <si>
    <t>CRE2-00BZ</t>
  </si>
  <si>
    <t>TISORES PNEUMÀTIQUES, AMB PART PROPORCIONAL DE COMPRESSOR</t>
  </si>
  <si>
    <t>P-40</t>
  </si>
  <si>
    <t>PARTIDA ALÇADA DE SEGURETAT I SALUT - ID4.1</t>
  </si>
  <si>
    <t>P-25</t>
  </si>
  <si>
    <t>PILONA DE FUSTA PI; H=81 CM</t>
  </si>
  <si>
    <t>A0F-000K</t>
  </si>
  <si>
    <t>OFICIAL 1A FUSTER</t>
  </si>
  <si>
    <t>A01-FEP6</t>
  </si>
  <si>
    <t>AJUDANT FUSTER</t>
  </si>
  <si>
    <t>BB15-BR01</t>
  </si>
  <si>
    <t>PILONA DE FUSTA DE PI COLOR A DEFINIR PER LA DF, AMB MUNTANTS DE 150X90 MM COL·LOCATS CADA 260CM</t>
  </si>
  <si>
    <t>Subtotal partida d'obra</t>
  </si>
  <si>
    <t>P-26</t>
  </si>
  <si>
    <t>BARANA FUSTA PI; H=90 CM</t>
  </si>
  <si>
    <t>B0AP-07IX</t>
  </si>
  <si>
    <t>TAC D'ACER DE D 10 MM, AMB CARGOL, VOLANDERA I FEMELLA</t>
  </si>
  <si>
    <t>BB15-BR02</t>
  </si>
  <si>
    <t>BARANA DE FUSTA DE PI COLOR A DEFINIR PER LA DF, COMPOSTA PER PASSAMÀ DE FUSTA DE PI DE FLANDES 150X90 MM, MUNTANTS DE 150X90 MM COL·LOCATS CADA 130 CM.</t>
  </si>
  <si>
    <t>CO2eq (kg)</t>
  </si>
  <si>
    <t>MJ</t>
  </si>
  <si>
    <t>CAP COLLA</t>
  </si>
  <si>
    <t>MANOBRE P/SIS</t>
  </si>
  <si>
    <t>OFICIAL 1A JARDINER ESPECIAL.ARBORICULT.</t>
  </si>
  <si>
    <t>COMPRESSOR+DOS MARTELLS PNEUMÀTICS</t>
  </si>
  <si>
    <t>FRESADORA PAVIM.,CÀRR.AUT.</t>
  </si>
  <si>
    <t>CORRÓ VIBRATORI AUTOPROPULSAT,12 A 14T</t>
  </si>
  <si>
    <t>PALA CARREGADORA S/PNEUMÀTICS 15 A 20T</t>
  </si>
  <si>
    <t>PALA EXCAVADORA GIRATÒRIA S/CADEN. 21 A 30T</t>
  </si>
  <si>
    <t>CAM.TRANSP. 7 T</t>
  </si>
  <si>
    <t>CAMIÓ P/TRANSPORT12 T</t>
  </si>
  <si>
    <t>FURGÓ+CAIXA, 3.500 KP+PLATAF.ELEV.S/CONDUCTOR</t>
  </si>
  <si>
    <t>CAMIÓ TRANSP.12 T</t>
  </si>
  <si>
    <t>FORMIGONERA 250L</t>
  </si>
  <si>
    <t>CAMIÓ CISTERNA P/REG ASF.</t>
  </si>
  <si>
    <t>CORRÓ VIBRATORI AUTOPROPULSAT PNEUMÀTIC</t>
  </si>
  <si>
    <t>ESTENEDORA P/PAVIMENT MESCLA BITUM.</t>
  </si>
  <si>
    <t>MÀQUINA PER A PINTAR BANDES DE VIAL,AUTOPROPULSADA</t>
  </si>
  <si>
    <t>MÀQUINA P/PINTAR BANDA VIAL,AUTOPROPULSADA</t>
  </si>
  <si>
    <t>MÀQUINA P/PINTAR BANDA VIAL,ACCIONAMENT MANUAL</t>
  </si>
  <si>
    <t>MÀQUINA P/FRESAT PINTURA VIAL ACCIONAMENT MANUAL</t>
  </si>
  <si>
    <t>TISORES PNEUMÀTIQUES+P.P.COMPRESSOR</t>
  </si>
  <si>
    <t>SORRA PEDRA CALC. P/FORMS.</t>
  </si>
  <si>
    <t>SORRA PEDRA GRANIT. P/FORMS.</t>
  </si>
  <si>
    <t>GRAVA PEDRA CALC.GRANDÀRIA MÀXIMA 20MM P/FORMS.</t>
  </si>
  <si>
    <t>GRAVA PEDRA GRANIT.GRANDÀRIA MÀXIMA 20MM P/FORMS.</t>
  </si>
  <si>
    <t>CIMENT PÒRTLAND AMB FILLER CALCARI CEM II/B-L 32,5 R,SACS</t>
  </si>
  <si>
    <t>CIMENT PÒRTLAND+FILL.CALC. CEM II/B-L 32,5R, &amp; SACS</t>
  </si>
  <si>
    <t>EMUL.BITUM.CATIÒNICA P/REG IMP.C50BF4 IMP,FLUID.&gt;3%</t>
  </si>
  <si>
    <t>EMUL.BITUM.CATIÒNICA P/REG ADH.C60B3/B2 ADH</t>
  </si>
  <si>
    <t>FORM.NO ESTRUCTURAL HNE-20/P/20</t>
  </si>
  <si>
    <t>FORM.NO ESTRUCTURAL HNE-20/B/20</t>
  </si>
  <si>
    <t>FILFERRO RECUIT,D=1,3MM</t>
  </si>
  <si>
    <t>TAC ACER D=10MM,CARG./VOLAND./FEM.</t>
  </si>
  <si>
    <t>TAULÓ FUSTA PI P/10 USOS</t>
  </si>
  <si>
    <t>LLATA FUSTA PI</t>
  </si>
  <si>
    <t>VERNÍS SINT.,UN COMP.,P/FUSTA</t>
  </si>
  <si>
    <t>PROTECTOR P/FUSTA (TP8)</t>
  </si>
  <si>
    <t>MESC.BIT.AC 16 SURF B 35/50D,GRANUL.CALCARI</t>
  </si>
  <si>
    <t>MESC.BIT.AC 22 BIN B 35/50D,GRANUL.CALCARI</t>
  </si>
  <si>
    <t>BARANA DE FUSTA DE PI, H=90CM</t>
  </si>
  <si>
    <t>MICROESFERES VIDRE P/RETRORREF.SEC+HUMIT.+PLUJA</t>
  </si>
  <si>
    <t>MICROESFERES VIDRE P/RETRORREF.SEC</t>
  </si>
  <si>
    <t>MICROPART.VIDRE EN POLS</t>
  </si>
  <si>
    <t>TERMOPLÀST.CALENT POLVORITZ. COLOR BLANC, P/MARQUES VIALS</t>
  </si>
  <si>
    <t>PINTURA ACRÍLICA EN SOLUCIÓ AQUOSA O AMB DISSOLVENT</t>
  </si>
  <si>
    <t>SENYAL DE PROHIBICIÓ DE PAS DE VEHICLES EXCEPTE VEÏNS I PAS D'EMERGÈNCIES D'ALUMINI AMB DOBLE PESTAN</t>
  </si>
  <si>
    <t>REIXA D'ACER INOXIDABLE (AISI 316) 400X400MM</t>
  </si>
  <si>
    <t>REIXA D'ACER INOXIDABLE (AISI 316) 400X800MM</t>
  </si>
  <si>
    <t>REIXA D'ACER INOXIDABLE (AISI 316) 400X1000MM</t>
  </si>
  <si>
    <t>REIXA D'ACER INOXIDABLE (AISI 316) 400X1200MM</t>
  </si>
  <si>
    <t>AMIDAMENTS</t>
  </si>
  <si>
    <t>N</t>
  </si>
  <si>
    <t>01.04.01.01.01.001</t>
  </si>
  <si>
    <t>PODA D'ARBUSTIVA
PODA D'ARBUSTIVA, AMB ELS MITJANS NECESSARIS I ADEQUATS, DE QUALSEVOL DIMENSIÓ, APLEC DE LA BROSSA GENERADA I CÀRREGA SOBRE CAMIÓ AMB ELS MITJANS NECESSARIS I ADEQUATS.
LA PARTIDA INCLOU TOTES LES FEINE SI ELEMENTS AUXILIARS NECESSARIS PER A DEIXAR LA UNITAT D'OBRA CORRECTAMENT EXECUTADA SEGONS PLÀNOLS DE PROJECTE I INDICACIONS DE LA DF.</t>
  </si>
  <si>
    <t>C</t>
  </si>
  <si>
    <t>Unitats</t>
  </si>
  <si>
    <t>01.04.01.01.01.002</t>
  </si>
  <si>
    <t>NETEJA I ESBROSSADA DEL TERRENY; E=10CM
NETEJA I ESBROSSADA DEL TERRENY, DE 10 CM D'ESPESSOR, REALITZADA AMB ELS MITJANS NECESSARIS I ADEQUATS I CÀRREGA MECÀNICA SOBRE CAMIÓ O CONTENIDOR.
INCLOU NETEJA I ESBROSSADA EN TERRENYS AMB PENDENT SUPERIOR AL 25%.
LA PARTIDA INCLOU TOTES LES FEINES I ELEMENTS AUXILIARS NECESSARIS PER A DEIXAR LA UNITAT D'OBRA CORRECTAMENT EXECUTADA SEGONS PLÀNOLS DE PROJECTE I INDICACIONS DE LA DF.</t>
  </si>
  <si>
    <t>m2</t>
  </si>
  <si>
    <t>Cuneta de formigó</t>
  </si>
  <si>
    <t>Ampliació cuneta</t>
  </si>
  <si>
    <t>Camí</t>
  </si>
  <si>
    <t>Drenatge</t>
  </si>
  <si>
    <t>01.04.01.01.01.003</t>
  </si>
  <si>
    <t>RETIRADA DE PLACA DE SENYALITZACIÓ VERTICAL + SUPORT PER A RECOL·LOCACIÓ
DESMUNTATGE DE PLACA DE SENYALITZACIÓ VERTICAL MUNTADA SOBRE SUPORT DE PEU O SOBRE PARAMENTS VERTICALS, SUPERFÍCIE FINS A 0,5-1 M2, A UNA ALÇÀRIA DE 3 M COM A MÀXIM AMB MITJANS MANUALS I APLEC PER A POSTERIOR RECOL·LOCACIÓ EN LA MATEIXA OBRA.
TRASLLAT A ACOPI PER A POSTERIOR REAPROFITAMENT DINS DE LA MATEIXA OBRA.
LA PARTIDA INCLOU TOTES LES FEINES I ELEMENTS AUXILIARS NECESSARIS PER A DEIXAR LA UNITAT D'OBRA CORRECTAMENT EXECUTADA SEGONS PLÀNOLS DE PROJECTE  I INDICACIONS DE LA DF.</t>
  </si>
  <si>
    <t>01.04.01.01.01.004</t>
  </si>
  <si>
    <t>01.04.01.01.01.005</t>
  </si>
  <si>
    <t>FRESATGE MECÀNIC DE PAVIMENTS DE MESCLES BITUMINOSES PER CADA CM DE GRUIX
FRESATGE MECÀNIC DE PAVIMENTS DE MESCLES BITUMINOSES PER CADA CM DE GRUIX, AMB UN GRUIX DE 0 A 6 CM I EN ENCAIXOS AILLATS, AMB FRESADORA PER A PAVIMENT AMB CÀRREGA, TALLS I ENTREGUES A TAPES I REIXES AMB ELS MITJANS NECESSARIS I ADEQUATS, CÀRREGA DE RUNA SOBRE CAMIÓ O CONTENIDOR I ESCOMBRAT I NETEJA DE LA SUPERFÍCIE FRESADA.
LA PARTIDA INCLOU TOTES LES FEINES I ELEMENTS AUXILIARS NECESSARIS PER A DEIXAR LA UNITAT D'OBRA CORRECTAMENT EXECUTADA SEGONS PLÀNOLS DE PROJECTE I INDICACIONS DE LA DF.</t>
  </si>
  <si>
    <t>Pas de vianants elevat</t>
  </si>
  <si>
    <t>01.04.01.01.02.01.001</t>
  </si>
  <si>
    <t>Altura</t>
  </si>
  <si>
    <t>Superfície</t>
  </si>
  <si>
    <t>Densitat</t>
  </si>
  <si>
    <t xml:space="preserve">Pas elevat </t>
  </si>
  <si>
    <t>01.04.01.01.02.01.002</t>
  </si>
  <si>
    <t>PAVIMENT DE MESCLA BITUMINOSA CONTÍNUA EN CALENT PER A CAPA DE RODADURA DE 5 CM
PAVIMENT DE MESCLA BITUMINOSA CONTÍNUA EN CALENT PER A CAPA DE RODADURA DE 5 CM, TIPUS AC 16 SURF B 35/50 D, AMB BETUM ASFÀLTIC DE PENETRACIÓ, DE GRANULOMETRIA DENSA PER A CAPA DE TRÀNSIT I GRANULAT CALCARI, ESTESA I COMPACTADA.
INCLOU NETEJA DE LA SUPERFÍCIE PER LA CORRECTA APLICACIÓ DEL REG D'ADHERÈNCIA.
LA PARTIDA INCLOU TOTES LES FEINES I ELEMENTS AUXILIARS PER A DEIXAR ELS TREBALLS CORRECTAMENT EXECUTATS SEGONS PLÀNOLS DE PROJECTE I INDICACIONS DE LA DF.</t>
  </si>
  <si>
    <t>01.04.01.01.02.01.003</t>
  </si>
  <si>
    <t>REG D'ADHERÈNCIA AMB EMULSIÓ BITUMINOSA CATIÒNICA TIPUS C60B3/B2 ADH, AMB DOTACIÓ 0,5 KG/M2
LA PARTIDA INCLOU TOTES LES FEINES I ELEMENTS AUXILIARS PER A DEIXAR ELS TREBALLS CORRECTAMENT EXECUTATS SEGONS PLÀNOLS DE PROJECTE I INDICACIONS DE LA DF.</t>
  </si>
  <si>
    <t>01.04.01.01.02.01.004</t>
  </si>
  <si>
    <t>01.04.01.01.02.02.001</t>
  </si>
  <si>
    <t>REPÀS I PICONATGE DE CAIXA DE PAVIMENT 98%PM
REPÀS I PICONATGE DE CAIXA DE PAVIMENT, AMB MITJANS NECESSARIS I ADEQUATS, AMB COMPACTACIÓ DEL 98% DEL PM.
LA PARTIDA INCLOU TOTES LES FEINES I ELEMENTS AUXILIARS NECESSARIS PER A DEIXAR LA UNITAT D'OBRA CORRECTAMENT EXECUTADA SEGONS PLÀNOLS DE PROJECTE I INDICACIONS DE LA DF.</t>
  </si>
  <si>
    <t>01.04.01.01.02.02.002</t>
  </si>
  <si>
    <t>ACABAT I ANIVELLAMENT DE TERRENY
ACABAT I ANIVELLAMENT DE TERRENY, AMB MITJANS MITJANS NECESSARIS I ADEQUATS.
LA PARTIDA INCLOU TOTES LES FEINES I ELEMENTS AUXILIARS NECESSARIS PER A DEIXAR LA UNITAT D'OBRA CORRETAMENT EXECUTADA SEGONS PLÀNOLS DE PROJECTE I INDICACIONS DE LA DF.</t>
  </si>
  <si>
    <t>01.04.01.01.02.02.003</t>
  </si>
  <si>
    <t>CUNETA DE FORMIGÓ EN 'V'
FORMACIÓ DE CUNETA DE FORMIGÓ DE SECCIÓ EN 'V', DE 120 CM D'AMPLÀRIA, AMB UN REVESTIMENT MÍNIM DE 15 CM DE FORMIGÓ D'ÚS NO ESTRUCTURAL HNE-20/B/20 DE RESISTÈNCIA A COMPRESSIÓ 20 N/MM2, CONSISTÈNCIA TOVA I GRANDÀRIA MÀXIMA DEL GRANULAT 20 MM. INCLOU   ESTESA I VIBRATGE AMB ELS MATERIALS NECESSARIS I ADEQUATS. INCLOU ACABAT REGLEJAT SUPERFICIAL. 
INCLOU NETEJA DE LA SUPERFÍCIE DE CUNETES EXISTENTS PER FORMALITZAR LA UNIÓ,  PART PROPORCIONAL DE FORMIGONAT EN TROBADES AMB CUNETES EXISTENTS, REPLANTEIG DE L'ENCOFRAT, FORMACIÓ DE JUNTES DE RETRACCIÓ AMB TALL AMB DISC PER EVITAR FISSURACIÓ.  TOT SEGONS PLÀNOLS DE PROJECTE. ES TINDRAN EN COMPTE ELS DETALLS DE PROJECTE PER A REALITZAR LA SECCIÓ TAL I COM S'INDICA. TOTALMENT ACABAT.
INCLOU ABOCAT, ESTESA I VIBRATGE AMB ELS MITJANS NECESSARIS I ADEQUTAS PER ACONSEGUIR UN CORRECTE ACABAT I EVITAR COQUERES ALS REMATS VERTICALS.
LA PARTIDA INCLOU TOTES LES FEINES I ELEMENTS AUXILIARS NECESSARIS PER A DEIXAR LA UNITAT D'OBRA CORRECTAMENT EXECUTADA SEGINS PLÀNOLS DE PROJECTE I INDICACIONS DE LA DF.</t>
  </si>
  <si>
    <t>Cuneta de formigó asimètrica</t>
  </si>
  <si>
    <t>Drenatge - cuneta de formigó en V</t>
  </si>
  <si>
    <t>01.04.01.01.03.01.001</t>
  </si>
  <si>
    <t>Pas a nivell</t>
  </si>
  <si>
    <t>Pas elevat</t>
  </si>
  <si>
    <t>Senyal vertical</t>
  </si>
  <si>
    <t>01.04.01.01.03.01.002</t>
  </si>
  <si>
    <t>01.04.01.01.03.01.003</t>
  </si>
  <si>
    <t>RECOL·LOCACIÓ DE SENYAL SOBRE SUPORT
SUBMINISTRAMENT I COL·LOCACIÓ DE SENYAL SOBRE SUPORT VERTICAL  EXISTENT DE LA MATEIXA OBRA, ANCORADA AMB DAU DE FORMIGÓ, COL·LOCADA AMB ELS MITJANS NECESSARIS I ADEQUATS.
LA PARTIDA INCLOU TOTES LES FEINES I ELEMENTS AUXILIARS NECESSARIS PER A DEIXAR ELS TREBALLS CORRECTAMENT EXECUTATS SEGONS PLÀNOLS DE PROJECTE I INDICACIONS DE LA DF.</t>
  </si>
  <si>
    <t>01.04.01.01.03.02.001</t>
  </si>
  <si>
    <t>PINTAT DE PAVIMENT DE MESCLA BITUMINOSA
PINTAT DE PAVIMENT DE MESCLA BITUMINOSA AMB 2 CAPES DE PINTURA, PER A ÚS PERMANENT I RETRORREFLECTANT EN SEC, AMB HUMITAT I AMB PLUJA, TIPUS P-RR, AMB TERMOPLÀSTIC D'APLICACIÓ EN CALENT DE COLOR A DEFINIR PER LA DF I MICROESFERES DE VIDRE, APLICADA MECÀNICAMENT MITJANÇANT POLVORITZACIÓ, AMB ELS MITJANS NECESSARIS I ADEQUATS.
INCLOU NETEJA PRÈVIA DE LA SUPERFÍCIE ASFÀLTICA PER L'APLICACIÓ DE L'IMPRIMACIÓ.
LA PARTIDA INCLOU TOTES LES FEINE SI ELEMENTS AUXILIARS NECESSARIS PER A DEIXAR LA UNITAT D'OBRA CORRECTAMENT EXECUTADA SEGONS PLÀNOLS DE PROJECTE I INDICACIONS DE LA DF.</t>
  </si>
  <si>
    <t>Pintura pas a nivell color vermell</t>
  </si>
  <si>
    <t>Pintura pas elevat color vermell</t>
  </si>
  <si>
    <t>Pintura pas a nivell color blanc</t>
  </si>
  <si>
    <t>Pintura pas elevat color blanc</t>
  </si>
  <si>
    <t>01.04.01.01.03.02.002</t>
  </si>
  <si>
    <t>DESPLAÇAMENT, MUNTATGE A L'OBRA I RETIRADA DE L'EQUIP DE SENYALITZACIÓ VERTICAL I HORITZONTAL.
LA PARTIDA INCLOU TOTES LES FEINES I ELEMENTS AUXILIARS NECESSARIS PER A DEIXAR ELS TREBALLS CORRECTAMENT EXECUTATS SEGONS PLÀNOLS DE PROJECTE I INDICACIONS DE LA DF.</t>
  </si>
  <si>
    <t xml:space="preserve">Desplaçament d'equip </t>
  </si>
  <si>
    <t>01.04.01.01.04.001</t>
  </si>
  <si>
    <t>REIXA DE DRENATGE; 400X400MM
SUMINISTRAMENT I COL·LOCACIÓ DE REIXA DE DRENATGE D'ACER INOXIDABLE 1.4404 (AISI 316), DE DIMENSIONS 400MM D'APLÀRIA I 400MM DE LLARGÀRIA, DE 25 MM DE GRUIX, RECOLZADA VERTICALMENT EN CANAL EXISTENT DE FORMIGÓ.
INCLOU REPLANTEIG DE L'OBERTURA DEL CANAL DE FORMIGÓ EXISTENT, MATERIALS AUXILIARS PER A LA SEVA FIXACIÓ I FORMACIÓ DE REGISTRE, NETEJA DEL CANAL EXISTENT I PREPARACIÓ TROBADA DEL LÍMIT AMB LA REIXA. TOTALMENT ACABAT I CORRECTAMENT COL·LOCAT SEGONS PLÀNOLS DE DETALLS DE PROJECTE.
LA PARTIDA INCLOU TOTES LES FEINE SI ELEMENTS AUXILIARS NECESSARIS PER A DEIXAR LA UNITAT D'OBRA CORRECTAMENT ACABADA SEGONS PLÀNOLS DE PROJECTE I INDICACIONS DE LA DF.</t>
  </si>
  <si>
    <t>01.04.01.01.04.002</t>
  </si>
  <si>
    <t>REIXA DE DRENATGE; 400X800MM
SUMINISTRAMENT I COL·LOCACIÓ DE REIXA DE DRENATGE D'ACER INOXIDABLE 1.4404 (AISI 316), DE DIMENSIONS 400MM D'APLÀRIA I 800MM DE LLARGÀRIA, DE 25 MM DE GRUIX, RECOLZADA VERTICALMENT EN CANAL EXISTENT DE FORMIGÓ.
INCLOU REPLANTEIG DE L'OBERTURA DEL CANAL DE FORMIGÓ EXISTENT, MATERIALS AUXILIARS PER A LA SEVA FIXACIÓ I FORMACIÓ DE REGISTRE, NETEJA DEL CANAL EXISTENT I PREPARACIÓ TROBADA DEL LÍMIT AMB LA REIXA. TOTALMENT ACABAT I CORRECTAMENT COL·LOCAT SEGONS PLÀNOLS DE DETALLS DE PROJECTE.
LA PARTIDA INCLOU TOTES LES FEINE SI ELEMENTS AUXILIARS NECESSARIS PER A DEIXAR LA UNITAT D'OBRA CORRECTAMENT ACABADA SEGONS PLÀNOLS DE PROJECTE I INDICACIONS DE LA DF.</t>
  </si>
  <si>
    <t>01.04.01.01.04.003</t>
  </si>
  <si>
    <t>REIXA DE DRENATGE; 400X1000MM
SUMINISTRAMENT I COL·LOCACIÓ DE REIXA DE DRENATGE D'ACER INOXIDABLE 1.4404 (AISI 316), DE DIMENSIONS 400MM D'APLÀRIA I 1000MM DE LLARGÀRIA, DE 25 MM DE GRUIX, RECOLZADA VERTICALMENT EN CANAL EXISTENT DE FORMIGÓ.
INCLOU REPLANTEIG DE L'OBERTURA DEL CANAL DE FORMIGÓ EXISTENT, MATERIALS AUXILIARS PER A LA SEVA FIXACIÓ I FORMACIÓ DE REGISTRE, NETEJA DEL CANAL EXISTENT I PREPARACIÓ TROBADA DEL LÍMIT AMB LA REIXA. TOTALMENT ACABAT I CORRECTAMENT COL·LOCAT SEGONS PLÀNOLS DE DETALLS DE PROJECTE.
LA PARTIDA INCLOU TOTES LES FEINE SI ELEMENTS AUXILIARS NECESSARIS PER A DEIXAR LA UNITAT D'OBRA CORRECTAMENT ACABADA SEGONS PLÀNOLS DE PROJECTE I INDICACIONS DE LA DF.</t>
  </si>
  <si>
    <t>01.04.01.01.04.004</t>
  </si>
  <si>
    <t>REIXA DE DRENATGE; 400X1200MM
SUMINISTRAMENT I COL·LOCACIÓ DE REIXA DE DRENATGE D'ACER INOXIDABLE 1.4404 (AISI 316), DE DIMENSIONS 400MM D'APLÀRIA I 1200MM DE LLARGÀRIA, DE 30 MM DE GRUIX, RECOLZADA VERTICALMENT EN CANAL EXISTENT DE FORMIGÓ.
INCLOU REPLANTEIG DE L'OBERTURA DEL CANAL DE FORMIGÓ EXISTENT, MATERIALS AUXILIARS PER A LA SEVA FIXACIÓ I FORMACIÓ DE REGISTRE, NETEJA DEL CANAL EXISTENT I PREPARACIÓ TROBADA DEL LÍMIT AMB LA REIXA. TOTALMENT ACABAT I CORRECTAMENT COL·LOCAT SEGONS PLÀNOLS DE DETALLS DE PROJECTE.
LA PARTIDA INCLOU TOTES LES FEINE SI ELEMENTS AUXILIARS NECESSARIS PER A DEIXAR LA UNITAT D'OBRA CORRECTAMENT ACABADA SEGONS PLÀNOLS DE PROJECTE I INDICACIONS DE LA DF.</t>
  </si>
  <si>
    <t>01.04.01.01.04.005</t>
  </si>
  <si>
    <t>REIXA DE DRENATGE TRAMEX PER PAS DE VIANANTS
SUMINISTRAMENT I COL·LOCACIÓ DE REIXA DE DRENATGE TRAMEX D'ACER GALVANITZAT PER PAS DE VIANANTS, DE DIMENSIONS SEGONS PLÀNOLS DE PROJECTE, AMB PAS DE MALLA CONFIGURADA SEGONS DETALLS, RECOBERTA AMB UNA CAPA DE SINC PER EVITAR LA CORROSIÓ, ABRASIONS I COPS. COL·LOCADA PERPENDICULARMENT DE FORMA VERTICAL EN L'OBERTURA EXISTENT DEL CANAL DE FORMIGÓ.
INCLOU REPLANTEIG DE L'OBERTURA DEL CANAL DE FORMIGÓ EXISTENT, MATERIALS AUXILIARS PER A LA SEVA FIXACIÓ I FORMACIÓ DE REGISTRE, NETEJA DEL CANAL EXISTENT I PREPARACIÓ TROBADA DEL LÍMIT AMB LA REIXA. TOTALMENT ACABAT I CORRECTAMENT COL·LOCAT SEGONS PLÀNOLS DE DETALLS DE PROJECTE.
LA PARTIDA INCLOU TOTES LES FEINE SI ELEMENTS AUXILIARS NECESSARIS PER A DEIXAR LA UNITAT D'OBRA CORRECTAMENT ACABADA SEGONS PLÀNOLS DE PROJECTE I INDICACIONS DE LA DF.</t>
  </si>
  <si>
    <t>01.04.01.01.04.006</t>
  </si>
  <si>
    <t xml:space="preserve">ADEQUACIÓ DE CANAL EXISTENT DE FORMIGÓ 
ADEQUACIÓ DE CANAL EXISTENT DE FOPRMIGÓ PER LA RECEPCIÓ DE LA REIXA DE DRENATGE, AMB PRÈVIA NETEJA DEL SEU INTERIOR, SUPERFÍCIE EXTERIORS I L'ENVOLVENT DE LA RECEPCIÓ DE LA REIXA, PREPARACIÓ DE SUPERFÍCIE PER A REBRE LES REIXES DE DRENATGES, TOT SEGONS PLÀNOLS D EPROJECTE I AMB ELS MITJANS NECESSARIS I ADEQUATS.
INCLOU COL·LOCACIÓ DE PERFIL L'ATERA PER A LA CORRECTA ADEQUACIÓ EN CAS NECESSARIS I FIXACIONS AMB CARGOLS.
INCLOU ADEQUACIÓ DE LA SUPERFÍCIE I RECRESCUT DE FORMIGÓ PER A PODER REBRE CORRECTAMENT LA REIXA DE DRENATGE.
LA PARTIDA INCLOU TOTES LES FEINE SI ELEMENTS AUXILIARS NECESSARIS PER A DEIXAR LA UNITAT D'OBRA CORRECTAMENT EXECUTADA SEGONS PLÀNOLS DE PROJECTE I INDICACIONS DE LA DF. </t>
  </si>
  <si>
    <t>01.04.01.01.05.001</t>
  </si>
  <si>
    <t>BARANA FUSTA PI; H=90 CM
SUBMINISTRAMENT I COL·LOCACIÓ DE BARANA DE FUSTA DE PI CUPERITZAT, ACABAT LASURAT A L'AIGUA COLOR A DEFINIR PER LA DF, COMPOSTA PER PASSAMÀ DE FUSTA DE PI DE SECCIÓ 150X90 MM DE SECCIÓ QUADRADA, MUNTANTS DE 150X90CM DE SECCIÓ QUADRADA, COL·LOCATS CADA 130 CM.
ANCORATGE DE MUNTANTS MITJANÇANT;
- FONAMENT DE FORMIGÓ SOBRE BASE DE SORRA PER AOCNSEGUIR QUE L'ELEMENT DE FUSTA SIGUI PASSANT. FONAMENT DE 70 CM DE PROFUNDITAT. INCLOU EXCAVACIÓ I REPLANTEIG DELS FONAMENTS.
TOTS ELS ELEMENTS DE FIXACIÓ ES CONTEMPLEN EN AQUESTA MATEIXA PARTIDA D'OBRA.
INCLOU PINTAT DE LA CARA INTERIOR  AMB PINTURA REFLECTANT COLOR BLANC. 
S'INCLOU LA CARGOLERIA NECESSÀRIA PER AL MUNTATGE, ADAPTACIÓ DE L'ALTURA PUNTUAL DE LA BARANA EN ELS CANVIS DE RASANT COM GUALS O DESNIVELLS, TOT SEGONS DETALLS DE PROJECTE.
DISPOSARÀ DE CERTIFICAT DE FUSTA SOSTENIBLE EN ORIGEN FSC, O EN EL SEU DEFECTE PFEC O ALTRES EQUIVALENTS.
FUSTA TRACTADA A L'AUTOCLAU CLASSE IV AMB TINT COLOR A DEFINIR PER LA DF.
LA PARTIDA INCLOU TOTES LES FEINES I ELEMENTS AUXILIARS NECESSARIS PER A DEIXAR LA UNITAT D'OBRA CORRECTAMENT EXECUTADA SEGONS PLÀNOLS DE PROJECTE I INDICACIONS DE LA DF.</t>
  </si>
  <si>
    <t>Longitud</t>
  </si>
  <si>
    <t>*</t>
  </si>
  <si>
    <t>01.04.01.01.05.002</t>
  </si>
  <si>
    <t>PILONA DE FUSTA PI; H=81 CM
SUBMINISTRAMENT I COL·LOCACIÓ DE PILONA DE FUSTA DE PI CUPERITZAT, ACABAT LASURAT A L'AIGUA COLOR A DEFINIR PER LA DF, AMB MUNTANTS DE 150X90CM DE SECCIÓ QUADRADA, COL·LOCATS CADA 260 CM. INCLOU TALL INCLINAT DE LA PART SUPERIOR DEL MONTANT PER AFAVORIR LA CIRCULACIÓ DE L'AIGUA
ANCORATGE DE MUNTANTS MITJANÇANT;
- FONAMENT DE FORMIGÓ SOBRE BASE DE SORRA PER AOCNSEGUIR QUE L'ELEMENT DE FUSTA SIGUI PASSANT. FONAMENT DE 70 CM DE PROFUNDITAT. INCLOU EXCAVACIÓ I REPLANTEIG DELS FONAMENTS.
TOTS ELS ELEMENTS DE FIXACIÓ ES CONTEMPLEN EN AQUESTA MATEIXA PARTIDA D'OBRA.
INCLOU PINTAT DE LA CARA INTERIOR I TESTA AMB PINTURA REFLECTANT COLOR BLANC. 
S'INCLOU LA CARGOLERIA NECESSÀRIA PER AL MUNTATGE, ADAPTACIÓ DE L'ALTURA PUNTUAL DE LA PILONA EN ELS CANVIS DE RASANT COM GUALS O DESNIVELLS, TOT SEGONS DETALLS DE PROJECTE.
DISPOSARÀ DE CERTIFICAT DE FUSTA SOSTENIBLE EN ORIGEN FSC, O EN EL SEU DEFECTE PFEC O ALTRES EQUIVALENTS.
FUSTA TRACTADA A L'AUTOCLAU CLASSE IV AMB TINT COLOR A DEFINIR PER LA DF.
LA PARTIDA INCLOU TOTES LES FEINES I ELEMENTS AUXILIARS NECESSARIS PER A DEIXAR LA UNITAT D'OBRA CORRECTAMENT EXECUTADA SEGONS PLÀNOLS DE PROJECTE I INDICACIONS DE LA DF.</t>
  </si>
  <si>
    <t>01.04.01.02.01.001</t>
  </si>
  <si>
    <t>01.04.01.02.01.002</t>
  </si>
  <si>
    <t>01.04.01.02.01.003</t>
  </si>
  <si>
    <t>ELIMINACIÓ DE MARCA VIAL DE PINTURA AMB MICROFRESATGE H=1-2CM
ELIMINACIÓ DE MARCA VIAL DE PINTURA AMB MICROFRESATGE D'1 A 2 CM, AMB ELS MITJANS NECESSARIS I ADEQUATS I CÀRREGA DE RUNA SOBRE CAMIÓ O CONTENIDOR.
LA PARTIDA INCLOU TOTES LES FEINES I ELEMENTS AUXILIARS NECESSARIS PER A DEIXAR LA UNITAT D'OBRA CORRECTAMENT EXECUTADA SEGONS PLÀNOLS DE PROJECTE I INDICACIONS DE LA DF.</t>
  </si>
  <si>
    <t>Eliminació línea contínua</t>
  </si>
  <si>
    <t xml:space="preserve">Eliminació de zebrejat </t>
  </si>
  <si>
    <t>01.04.01.02.02.01.001</t>
  </si>
  <si>
    <t>01.04.01.02.02.01.002</t>
  </si>
  <si>
    <t>01.04.01.02.02.01.003</t>
  </si>
  <si>
    <t>01.04.01.02.02.02.001</t>
  </si>
  <si>
    <t>Pintura zona peatonal vermella</t>
  </si>
  <si>
    <t>01.04.01.02.02.02.002</t>
  </si>
  <si>
    <t>PINTAT DE FAIXA DE 40 CM D'AMPLÀRIA 
PINTAT DE FAIXA DE 40 CM D'AMPLÀRIA SOBRE AGLOMERAT NOU AMB PINTURA EN BASE D’AIGUA (SENSE DISSOLVENTS), DOSIFICACIÓ MÍNIMA 720 GR/M2 I ADDICIÓ DE PARTÍCULES DE VIDRE DE CANTELLS ANGULOSOS (TIPUS VARILUX O SIMILAR) AMB DOSIFICACIÓ DE 300 GR/M2 EN PASSOS ZEBRATS, FLETXES I SÍMBOLS, PER TAL D’INCREMENTAR EL COEFICIENT DE LLISCAMENT A UN MÍNIM DE 0,60 SRT SEGONS LA NORMA NLT-175.
LA PARTIDA INCLOU TOTES LES FEINES I ELEMENTS AUXILIARS NECESSARIS PER A DEIXAR LA UNITAT D'OBRA CORRECTAMENT EXECUTADA SEGONS PLÀNOLS DE PROJECTE I INDICACIONS DE LA DF.</t>
  </si>
  <si>
    <t>Pas de vianants  sobre aglomerat nou</t>
  </si>
  <si>
    <t>01.04.01.02.02.02.003</t>
  </si>
  <si>
    <t>PINTAT DE SÍMBOL ´´STOP´´
PINTAT DE SÍMBOL ´´STOP´´, AMB PINTURA ACRÍLICA AMB UNA DOSIFICACIÓ MÍNIMA DE 900 G/M2, AMB EL PREMARCATGE INCLÒS.
LA PARTIDA INCLOU TOTES LES FEINE SI ELEMENTS AUXILIARS NECESSARIS PER A DEIXAR LA UNITAT D'OBRA CORRECTAMENT EXECUTADA SEGONS PLÀNOLS DE PROJECTE I INDICACIONS D ELA DF.</t>
  </si>
  <si>
    <t>01.04.01.02.02.02.004</t>
  </si>
  <si>
    <t>MARCA VIAL SÍMBOL 'CEDIR EL PAS'
PINTAT SOBRE PAVIMENT DE MARCA VIAL SUPERFICIAL SÍMBOL 'CEDIR EL PAS' PER A ÚS PERMANENT I RETRORREFLECTANT EN SEC, AMB HUMITAT I AMB PLUJA, TIPUS P-RR, AMB TERMOPLÀSTIC D'APLICACIÓ EN CALENT DE COLOR A DEFINIR EN PLÀNOLS DE PROJECTE I MICROESFERES DE VIDRE, APLICADA AMB MÀQUINA D'ACCIONAMENT MANUAL
LA PARTIDA INCLOU TOTES LES FEINES I ELEMENTS AUXILIARS NECESSARIS PER A DEIXAR LA UNITAT D'OBRA CORRECTAMENT EXECUTADA SEGONS PLÀNOLS DE PROJECTE I INDICACIONS DE LA DF.</t>
  </si>
  <si>
    <t>01.04.01.02.02.02.005</t>
  </si>
  <si>
    <t>MARCA VIAL LONGITUDINAL DISCONTÍNUA, E=40CM; BLANC
PINTAT SOBRE PAVIMENT DE MARCA VIAL LONGITUDINAL DISCONTÍNUA PER A ÚS PERMANENT I RETRORREFLECTANT EN SEC, AMB HUMITAT I AMB PLUJA, TIPUS P-RR, DE 40 CM D'AMPLÀRIA I 1/1 DE RELACIÓ PINTAT/NO PINTAT, AMB TERMOPLÀSTIC D'APLICACIÓ EN CALENT DE COLOR BLANC I MICROESFERES DE VIDRE, APLICADA MECÀNICAMENT MITJANÇANT POLVORITZACIÓ
LA PARTIDA INCLOU TOTES LES FEINES I ELEMENTS AUXILIARS NECESSARIS PER A DEIXAR LA UNITAT D'OBRA CORRECTAMENT EXECUTADA SEGONS PLÀNOLS DE PROJECTE I INDICACIONS DE LA DF.</t>
  </si>
  <si>
    <t>01.04.01.02.02.02.006</t>
  </si>
  <si>
    <t>MARCA VIAL LONGITUDINAL CONTÍNUA, E=40CM; BLANC
PINTAT SOBRE PAVIMENT DE MARCA VIAL LONGITUDINAL CONTÍNUA PER A ÚS PERMANENT I RETRORREFLECTANT EN SEC, AMB HUMITAT I AMB PLUJA, TIPUS P-RR, DE 40 CM D'AMPLÀRIA, AMB TERMOPLÀSTIC D'APLICACIÓ EN CALENT DE COLOR BLANC I MICROESFERES DE VIDRE, APLICADA MECÀNICAMENT MITJANÇANT POLVORITZACIÓ
LA PARTIDA INCLOU TOTES LES FEINES I ELEMENTS AUXILIARS NECESSARIS PER A DEIXAR LA UNITAT D'OBRA CORRECTAMENT EXECUTADA SEGONS PLÀNOLS DE PROJECTE I INDICACIONS DE LA DF.</t>
  </si>
  <si>
    <t>01.04.01.02.03.001</t>
  </si>
  <si>
    <t>01.04.01.02.03.002</t>
  </si>
  <si>
    <t>01.04.01.03.01.001</t>
  </si>
  <si>
    <t>Eliminació pintura</t>
  </si>
  <si>
    <t>Eliminació linea pintura blanca 10 cm</t>
  </si>
  <si>
    <t>01.04.01.03.01.002</t>
  </si>
  <si>
    <t>01.04.01.03.01.003</t>
  </si>
  <si>
    <t>RETIRADA DE PLACA DE SENYALITZACIÓ VERTICAL
RETIRADA DE PLACA DE SENYALITZACIÓ VERTICAL MUNTADA SOBRE SUPORT DE PEU O SOBRE PARAMENTS VERTICALS, DE QUALSEVOL SUPERFÍCIE, A UNA ALÇÀRIA DE 3 M COM A MÀXIM AMB MITJANS NECESSARIS I ADEQUATS I CÀRREGA MANUAL DE RUNA SOBRE CAMIÓ O CONTENIDOR.
LA PARTIDA INCLOU TOTES LES FEINES I ELEMENTS AUXILIARS NECESSARIS PER A DEIXAR LA UNITAT D'OBRA CORRECTAMENT EXECUTADA SEGONS PLÀNOLS DE PROJECTE I INDICACIONS DE LA DF.</t>
  </si>
  <si>
    <t>01.04.01.03.01.004</t>
  </si>
  <si>
    <t>01.04.01.03.02.01.001</t>
  </si>
  <si>
    <t>01.04.01.03.02.01.002</t>
  </si>
  <si>
    <t>01.04.01.03.02.01.003</t>
  </si>
  <si>
    <t>01.04.01.03.02.01.004</t>
  </si>
  <si>
    <t>01.04.01.03.03.01.001</t>
  </si>
  <si>
    <t>Senyal circulació</t>
  </si>
  <si>
    <t>01.04.01.03.03.01.002</t>
  </si>
  <si>
    <t>01.04.01.03.03.01.003</t>
  </si>
  <si>
    <t>01.04.01.03.03.02.001</t>
  </si>
  <si>
    <t>01.04.01.03.03.02.002</t>
  </si>
  <si>
    <t>01.04.01.03.03.02.003</t>
  </si>
  <si>
    <t>01.04.01.03.03.02.004</t>
  </si>
  <si>
    <t>01.04.01.03.03.02.005</t>
  </si>
  <si>
    <t>MARCA VIAL LONGITUDINAL CONTÍNUA, E=10CM; BLANC
PINTAT SOBRE PAVIMENT DE MARCA VIAL LONGITUDINAL CONTÍNUA PER A ÚS PERMANENT I RETRORREFLECTANT EN SEC, AMB HUMITAT I AMB PLUJA, TIPUS P-RR, DE 10 CM D'AMPLÀRIA, AMB TERMOPLÀSTIC D'APLICACIÓ EN CALENT DE COLOR BLANC I MICROESFERES DE VIDRE, APLICADA MECÀNICAMENT MITJANÇANT POLVORITZACIÓ.
LA PARTIDA INCLOU TOTES LES FEINES I ELEMENTS AUXILIARS NECESSARIS PER A DEIXAR LA UNITAT D'OBRA CORRECTAMENT EXECUTADA SEGONS PLÀNOLS DE PROJECTE I INDICACIONS DE LA DF.</t>
  </si>
  <si>
    <t>01.04.01.03.04.001</t>
  </si>
  <si>
    <t>01.04.01.04.001</t>
  </si>
  <si>
    <t>PARTIDA ALÇADA DE SEGURETAT I SALUT - ID4.1
PARTIDA ALÇADA EN CONCEPTE DE TOTES LES ACTIVITATS I MATERIALS CORRESPONENTS A LA SEGURETAT I SALUT DE LA OBRA SEGONS EL PLA DE SEGURETAT I SALUT EXECUTAT PEL CONTRACTISTA I APROVAT PEL COORDINADOR DE SEGURETAT I SALUT I D'APLICACIÓ EN OBRA DE TOTES LES MESURES NECESSÀRIES AL COMPLIMENT DE LES NORMES D'ESTUDI BÀSIC O ESTUDI DE SEGURETAT I SALUT, TOT SEGONS EL REIAL DECRET 1672/1997 DE 24 D'OCTUBRE DE 1.997.</t>
  </si>
  <si>
    <t>01.04.01.05.001</t>
  </si>
  <si>
    <t>ID 4.1 Baixada Aiguablava</t>
  </si>
  <si>
    <t>Volum</t>
  </si>
  <si>
    <t>Poda arbustiva</t>
  </si>
  <si>
    <t>Neteja i desbrossada</t>
  </si>
  <si>
    <t>Dau formigó Senyal vertical sobre suport</t>
  </si>
  <si>
    <t>Fressat</t>
  </si>
  <si>
    <t>ID 4.1 Zoom Accés Fornellsornells</t>
  </si>
  <si>
    <t>ID 4.1 Zoom Sortida Fornells</t>
  </si>
  <si>
    <t xml:space="preserve">Esponjament </t>
  </si>
  <si>
    <t>01.04.01.05.002</t>
  </si>
  <si>
    <t>ID 4.1 Zoom Accés fornells</t>
  </si>
  <si>
    <t>Esponjament</t>
  </si>
  <si>
    <t>01.04.01.05.003</t>
  </si>
  <si>
    <t>01.04.01.05.004</t>
  </si>
  <si>
    <t>01.04.01.05.005</t>
  </si>
  <si>
    <t>01.04.01.05.006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</si>
</sst>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6" x14ac:knownFonts="1">
    <font>
      <sz val="11"/>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FK Grotesk Neue BIR"/>
      <family val="2"/>
    </font>
    <font>
      <sz val="8"/>
      <color rgb="FF000000"/>
      <name val="FK Grotesk Neue BIR"/>
      <family val="2"/>
    </font>
    <font>
      <b/>
      <sz val="14"/>
      <color rgb="FF000000"/>
      <name val="FK Grotesk Neue BIR"/>
      <family val="2"/>
    </font>
    <font>
      <b/>
      <sz val="8"/>
      <color rgb="FF000000"/>
      <name val="FK Grotesk Neue BIR"/>
      <family val="2"/>
    </font>
    <font>
      <b/>
      <sz val="11"/>
      <color rgb="FF000000"/>
      <name val="FK Grotesk Neue BIR"/>
      <family val="2"/>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00FFFF"/>
        <bgColor rgb="FF00FFFF"/>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50">
    <xf numFmtId="0" fontId="0" fillId="0" borderId="0" xfId="0"/>
    <xf numFmtId="0" fontId="10" fillId="0" borderId="0" xfId="0" applyFont="1" applyAlignment="1">
      <alignment horizontal="justify" vertical="top" wrapText="1"/>
    </xf>
    <xf numFmtId="0" fontId="8" fillId="2" borderId="0" xfId="0" applyFont="1" applyFill="1" applyAlignment="1">
      <alignment horizontal="center"/>
    </xf>
    <xf numFmtId="0" fontId="7" fillId="0" borderId="0" xfId="0" applyFont="1"/>
    <xf numFmtId="0" fontId="0" fillId="4" borderId="0" xfId="0" applyFill="1" applyAlignment="1" applyProtection="1">
      <alignment vertical="top"/>
      <protection locked="0"/>
    </xf>
    <xf numFmtId="165" fontId="3" fillId="4" borderId="0" xfId="0" applyNumberFormat="1" applyFont="1" applyFill="1" applyAlignment="1" applyProtection="1">
      <alignment horizontal="left" vertical="top"/>
      <protection locked="0"/>
    </xf>
    <xf numFmtId="0" fontId="0" fillId="0" borderId="0" xfId="0" applyAlignment="1">
      <alignment vertical="top"/>
    </xf>
    <xf numFmtId="0" fontId="0" fillId="0" borderId="0" xfId="0" applyAlignment="1">
      <alignment horizontal="justify" vertical="top" wrapText="1"/>
    </xf>
    <xf numFmtId="0" fontId="1" fillId="2" borderId="0" xfId="0" applyFont="1" applyFill="1" applyAlignment="1">
      <alignment horizontal="center"/>
    </xf>
    <xf numFmtId="0" fontId="4" fillId="0" borderId="0" xfId="0" applyFont="1"/>
    <xf numFmtId="0" fontId="3" fillId="0" borderId="0" xfId="0" applyFont="1"/>
    <xf numFmtId="0" fontId="5" fillId="2" borderId="0" xfId="0" applyFont="1" applyFill="1"/>
    <xf numFmtId="0" fontId="2" fillId="3" borderId="0" xfId="0" applyFont="1" applyFill="1" applyAlignment="1">
      <alignment horizontal="center"/>
    </xf>
    <xf numFmtId="0" fontId="3" fillId="0" borderId="0" xfId="0" applyFont="1" applyAlignment="1">
      <alignment vertical="top"/>
    </xf>
    <xf numFmtId="0" fontId="0" fillId="0" borderId="0" xfId="0" applyAlignment="1">
      <alignment vertical="top"/>
    </xf>
    <xf numFmtId="0" fontId="0" fillId="0" borderId="0" xfId="0" applyAlignment="1">
      <alignment horizontal="justify" vertical="top" wrapText="1"/>
    </xf>
    <xf numFmtId="165" fontId="3" fillId="0" borderId="0" xfId="0" applyNumberFormat="1" applyFont="1" applyAlignment="1">
      <alignment horizontal="center" vertical="top"/>
    </xf>
    <xf numFmtId="164" fontId="3"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4" borderId="0" xfId="0" applyFill="1" applyProtection="1">
      <protection locked="0"/>
    </xf>
    <xf numFmtId="0" fontId="0" fillId="0" borderId="0" xfId="0" applyAlignment="1">
      <alignment horizontal="right"/>
    </xf>
    <xf numFmtId="166" fontId="0" fillId="4" borderId="1" xfId="0" applyNumberFormat="1" applyFill="1" applyBorder="1" applyProtection="1">
      <protection locked="0"/>
    </xf>
    <xf numFmtId="165" fontId="0" fillId="0" borderId="0" xfId="0" applyNumberFormat="1"/>
    <xf numFmtId="0" fontId="9" fillId="0" borderId="0" xfId="0" applyFont="1"/>
    <xf numFmtId="49" fontId="9" fillId="0" borderId="0" xfId="0" applyNumberFormat="1" applyFont="1"/>
    <xf numFmtId="0" fontId="10" fillId="0" borderId="0" xfId="0" applyFont="1" applyAlignment="1">
      <alignment vertical="top"/>
    </xf>
    <xf numFmtId="49" fontId="10" fillId="0" borderId="0" xfId="0" applyNumberFormat="1" applyFont="1" applyAlignment="1">
      <alignment vertical="top"/>
    </xf>
    <xf numFmtId="165" fontId="10" fillId="0" borderId="0" xfId="0" applyNumberFormat="1" applyFont="1" applyAlignment="1">
      <alignment vertical="top"/>
    </xf>
    <xf numFmtId="0" fontId="6" fillId="5" borderId="0" xfId="0" applyFont="1" applyFill="1"/>
    <xf numFmtId="165" fontId="6" fillId="5" borderId="2" xfId="0" applyNumberFormat="1" applyFont="1" applyFill="1" applyBorder="1" applyAlignment="1">
      <alignment horizontal="right"/>
    </xf>
    <xf numFmtId="165" fontId="6" fillId="5" borderId="2" xfId="0" applyNumberFormat="1" applyFont="1" applyFill="1" applyBorder="1"/>
    <xf numFmtId="165" fontId="6" fillId="0" borderId="0" xfId="0" applyNumberFormat="1" applyFont="1"/>
    <xf numFmtId="165" fontId="6" fillId="0" borderId="2" xfId="0" applyNumberFormat="1" applyFont="1" applyBorder="1"/>
    <xf numFmtId="0" fontId="11" fillId="0" borderId="0" xfId="0" applyFont="1" applyAlignment="1">
      <alignment vertical="top"/>
    </xf>
    <xf numFmtId="0" fontId="12" fillId="0" borderId="0" xfId="0" applyFont="1" applyAlignment="1">
      <alignment vertical="top"/>
    </xf>
    <xf numFmtId="0" fontId="11" fillId="2" borderId="0" xfId="0" applyFont="1" applyFill="1" applyAlignment="1">
      <alignment vertical="top"/>
    </xf>
    <xf numFmtId="0" fontId="13" fillId="2" borderId="0" xfId="0" applyFont="1" applyFill="1" applyAlignment="1">
      <alignment horizontal="center" vertical="top"/>
    </xf>
    <xf numFmtId="0" fontId="14" fillId="3" borderId="0" xfId="0" applyFont="1" applyFill="1" applyAlignment="1">
      <alignment horizontal="right" vertical="top"/>
    </xf>
    <xf numFmtId="0" fontId="14" fillId="0" borderId="0" xfId="0" applyFont="1" applyAlignment="1">
      <alignment vertical="top"/>
    </xf>
    <xf numFmtId="49" fontId="14" fillId="0" borderId="0" xfId="0" applyNumberFormat="1" applyFont="1" applyAlignment="1">
      <alignment vertical="top"/>
    </xf>
    <xf numFmtId="49" fontId="12" fillId="0" borderId="0" xfId="0" applyNumberFormat="1" applyFont="1" applyAlignment="1">
      <alignment vertical="top"/>
    </xf>
    <xf numFmtId="0" fontId="12" fillId="0" borderId="0" xfId="0" applyFont="1" applyAlignment="1">
      <alignment vertical="top" wrapText="1"/>
    </xf>
    <xf numFmtId="164" fontId="12" fillId="4" borderId="0" xfId="0" applyNumberFormat="1" applyFont="1" applyFill="1" applyAlignment="1" applyProtection="1">
      <alignment vertical="top"/>
      <protection locked="0"/>
    </xf>
    <xf numFmtId="165" fontId="12" fillId="0" borderId="0" xfId="0" applyNumberFormat="1" applyFont="1" applyAlignment="1">
      <alignment vertical="top"/>
    </xf>
    <xf numFmtId="164" fontId="12" fillId="0" borderId="0" xfId="0" applyNumberFormat="1" applyFont="1" applyAlignment="1">
      <alignment vertical="top"/>
    </xf>
    <xf numFmtId="164" fontId="14" fillId="0" borderId="0" xfId="0" applyNumberFormat="1" applyFont="1" applyAlignment="1">
      <alignment vertical="top"/>
    </xf>
    <xf numFmtId="0" fontId="15" fillId="0" borderId="0" xfId="0" applyFont="1" applyAlignment="1">
      <alignment vertical="top"/>
    </xf>
    <xf numFmtId="164" fontId="15" fillId="0" borderId="0" xfId="0" applyNumberFormat="1"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4"/>
  <sheetViews>
    <sheetView tabSelected="1" zoomScale="85" zoomScaleNormal="85" workbookViewId="0">
      <pane ySplit="8" topLeftCell="A9" activePane="bottomLeft" state="frozenSplit"/>
      <selection pane="bottomLeft" sqref="A1:XFD1048576"/>
    </sheetView>
  </sheetViews>
  <sheetFormatPr baseColWidth="10" defaultColWidth="9.140625" defaultRowHeight="18.75" x14ac:dyDescent="0.25"/>
  <cols>
    <col min="1" max="1" width="13.42578125" style="35" bestFit="1" customWidth="1"/>
    <col min="2" max="2" width="1.85546875" style="35" bestFit="1" customWidth="1"/>
    <col min="3" max="3" width="9.5703125" style="35" bestFit="1" customWidth="1"/>
    <col min="4" max="4" width="3.140625" style="35" bestFit="1" customWidth="1"/>
    <col min="5" max="5" width="100.140625" style="35" customWidth="1"/>
    <col min="6" max="7" width="12.7109375" style="35" customWidth="1"/>
    <col min="8" max="8" width="13.7109375" style="35" customWidth="1"/>
    <col min="9" max="16384" width="9.140625" style="35"/>
  </cols>
  <sheetData>
    <row r="1" spans="1:8" x14ac:dyDescent="0.25">
      <c r="E1" s="36" t="s">
        <v>0</v>
      </c>
      <c r="F1" s="36"/>
      <c r="G1" s="36"/>
      <c r="H1" s="36"/>
    </row>
    <row r="2" spans="1:8" x14ac:dyDescent="0.25">
      <c r="E2" s="36" t="s">
        <v>1</v>
      </c>
      <c r="F2" s="36"/>
      <c r="G2" s="36"/>
      <c r="H2" s="36"/>
    </row>
    <row r="3" spans="1:8" x14ac:dyDescent="0.25">
      <c r="E3" s="36" t="s">
        <v>2</v>
      </c>
      <c r="F3" s="36"/>
      <c r="G3" s="36"/>
      <c r="H3" s="36"/>
    </row>
    <row r="4" spans="1:8" x14ac:dyDescent="0.25">
      <c r="E4" s="36"/>
      <c r="F4" s="36"/>
      <c r="G4" s="36"/>
      <c r="H4" s="36"/>
    </row>
    <row r="6" spans="1:8" ht="22.5" x14ac:dyDescent="0.25">
      <c r="A6" s="37"/>
      <c r="B6" s="37"/>
      <c r="C6" s="37"/>
      <c r="D6" s="37"/>
      <c r="E6" s="38" t="s">
        <v>3</v>
      </c>
      <c r="F6" s="37"/>
      <c r="G6" s="37"/>
      <c r="H6" s="37"/>
    </row>
    <row r="8" spans="1:8" x14ac:dyDescent="0.25">
      <c r="F8" s="39" t="s">
        <v>4</v>
      </c>
      <c r="G8" s="39" t="s">
        <v>5</v>
      </c>
      <c r="H8" s="39" t="s">
        <v>6</v>
      </c>
    </row>
    <row r="10" spans="1:8" x14ac:dyDescent="0.25">
      <c r="C10" s="40" t="s">
        <v>7</v>
      </c>
      <c r="D10" s="41" t="s">
        <v>8</v>
      </c>
      <c r="E10" s="40" t="s">
        <v>9</v>
      </c>
    </row>
    <row r="11" spans="1:8" x14ac:dyDescent="0.25">
      <c r="C11" s="40" t="s">
        <v>10</v>
      </c>
      <c r="D11" s="41" t="s">
        <v>11</v>
      </c>
      <c r="E11" s="40" t="s">
        <v>12</v>
      </c>
    </row>
    <row r="12" spans="1:8" x14ac:dyDescent="0.25">
      <c r="C12" s="40" t="s">
        <v>13</v>
      </c>
      <c r="D12" s="41" t="s">
        <v>8</v>
      </c>
      <c r="E12" s="40" t="s">
        <v>14</v>
      </c>
    </row>
    <row r="13" spans="1:8" x14ac:dyDescent="0.25">
      <c r="C13" s="40" t="s">
        <v>15</v>
      </c>
      <c r="D13" s="41" t="s">
        <v>8</v>
      </c>
      <c r="E13" s="40" t="s">
        <v>16</v>
      </c>
    </row>
    <row r="14" spans="1:8" x14ac:dyDescent="0.25">
      <c r="C14" s="40" t="s">
        <v>17</v>
      </c>
      <c r="D14" s="41" t="s">
        <v>8</v>
      </c>
      <c r="E14" s="40" t="s">
        <v>18</v>
      </c>
    </row>
    <row r="16" spans="1:8" ht="94.5" x14ac:dyDescent="0.25">
      <c r="A16" s="36" t="s">
        <v>19</v>
      </c>
      <c r="B16" s="36">
        <v>1</v>
      </c>
      <c r="C16" s="36" t="s">
        <v>20</v>
      </c>
      <c r="D16" s="42" t="s">
        <v>21</v>
      </c>
      <c r="E16" s="43" t="s">
        <v>22</v>
      </c>
      <c r="F16" s="44">
        <v>13.57</v>
      </c>
      <c r="G16" s="45">
        <v>143</v>
      </c>
      <c r="H16" s="46">
        <f>ROUND(ROUND(F16,2)*ROUND(G16,3),2)</f>
        <v>1940.51</v>
      </c>
    </row>
    <row r="17" spans="1:8" ht="121.5" x14ac:dyDescent="0.25">
      <c r="A17" s="36" t="s">
        <v>19</v>
      </c>
      <c r="B17" s="36">
        <v>2</v>
      </c>
      <c r="C17" s="36" t="s">
        <v>23</v>
      </c>
      <c r="D17" s="42" t="s">
        <v>21</v>
      </c>
      <c r="E17" s="43" t="s">
        <v>24</v>
      </c>
      <c r="F17" s="44">
        <v>3.95</v>
      </c>
      <c r="G17" s="45">
        <v>922.88</v>
      </c>
      <c r="H17" s="46">
        <f>ROUND(ROUND(F17,2)*ROUND(G17,3),2)</f>
        <v>3645.38</v>
      </c>
    </row>
    <row r="18" spans="1:8" ht="135" x14ac:dyDescent="0.25">
      <c r="A18" s="36" t="s">
        <v>19</v>
      </c>
      <c r="B18" s="36">
        <v>3</v>
      </c>
      <c r="C18" s="36" t="s">
        <v>25</v>
      </c>
      <c r="D18" s="42" t="s">
        <v>26</v>
      </c>
      <c r="E18" s="43" t="s">
        <v>27</v>
      </c>
      <c r="F18" s="44">
        <v>13.55</v>
      </c>
      <c r="G18" s="45">
        <v>1</v>
      </c>
      <c r="H18" s="46">
        <f>ROUND(ROUND(F18,2)*ROUND(G18,3),2)</f>
        <v>13.55</v>
      </c>
    </row>
    <row r="19" spans="1:8" x14ac:dyDescent="0.25">
      <c r="A19" s="36" t="s">
        <v>19</v>
      </c>
      <c r="B19" s="36">
        <v>4</v>
      </c>
      <c r="C19" s="36" t="s">
        <v>28</v>
      </c>
      <c r="D19" s="42" t="s">
        <v>26</v>
      </c>
      <c r="E19" s="36" t="s">
        <v>29</v>
      </c>
      <c r="F19" s="44">
        <v>4123.6499999999996</v>
      </c>
      <c r="G19" s="45">
        <v>1</v>
      </c>
      <c r="H19" s="46">
        <f>ROUND(ROUND(F19,2)*ROUND(G19,3),2)</f>
        <v>4123.6499999999996</v>
      </c>
    </row>
    <row r="20" spans="1:8" ht="121.5" x14ac:dyDescent="0.25">
      <c r="A20" s="36" t="s">
        <v>19</v>
      </c>
      <c r="B20" s="36">
        <v>5</v>
      </c>
      <c r="C20" s="36" t="s">
        <v>30</v>
      </c>
      <c r="D20" s="42" t="s">
        <v>21</v>
      </c>
      <c r="E20" s="43" t="s">
        <v>31</v>
      </c>
      <c r="F20" s="44">
        <v>1.23</v>
      </c>
      <c r="G20" s="45">
        <v>960</v>
      </c>
      <c r="H20" s="46">
        <f>ROUND(ROUND(F20,2)*ROUND(G20,3),2)</f>
        <v>1180.8</v>
      </c>
    </row>
    <row r="21" spans="1:8" x14ac:dyDescent="0.25">
      <c r="E21" s="40" t="s">
        <v>32</v>
      </c>
      <c r="F21" s="40"/>
      <c r="G21" s="40"/>
      <c r="H21" s="47">
        <f>SUM(H16:H20)</f>
        <v>10903.89</v>
      </c>
    </row>
    <row r="23" spans="1:8" x14ac:dyDescent="0.25">
      <c r="C23" s="40" t="s">
        <v>7</v>
      </c>
      <c r="D23" s="41" t="s">
        <v>8</v>
      </c>
      <c r="E23" s="40" t="s">
        <v>9</v>
      </c>
    </row>
    <row r="24" spans="1:8" x14ac:dyDescent="0.25">
      <c r="C24" s="40" t="s">
        <v>10</v>
      </c>
      <c r="D24" s="41" t="s">
        <v>11</v>
      </c>
      <c r="E24" s="40" t="s">
        <v>12</v>
      </c>
    </row>
    <row r="25" spans="1:8" x14ac:dyDescent="0.25">
      <c r="C25" s="40" t="s">
        <v>13</v>
      </c>
      <c r="D25" s="41" t="s">
        <v>8</v>
      </c>
      <c r="E25" s="40" t="s">
        <v>14</v>
      </c>
    </row>
    <row r="26" spans="1:8" x14ac:dyDescent="0.25">
      <c r="C26" s="40" t="s">
        <v>15</v>
      </c>
      <c r="D26" s="41" t="s">
        <v>8</v>
      </c>
      <c r="E26" s="40" t="s">
        <v>16</v>
      </c>
    </row>
    <row r="27" spans="1:8" x14ac:dyDescent="0.25">
      <c r="C27" s="40" t="s">
        <v>17</v>
      </c>
      <c r="D27" s="41" t="s">
        <v>33</v>
      </c>
      <c r="E27" s="40" t="s">
        <v>34</v>
      </c>
    </row>
    <row r="28" spans="1:8" x14ac:dyDescent="0.25">
      <c r="C28" s="40" t="s">
        <v>35</v>
      </c>
      <c r="D28" s="41" t="s">
        <v>8</v>
      </c>
      <c r="E28" s="40" t="s">
        <v>36</v>
      </c>
    </row>
    <row r="30" spans="1:8" x14ac:dyDescent="0.25">
      <c r="A30" s="36" t="s">
        <v>37</v>
      </c>
      <c r="B30" s="36">
        <v>1</v>
      </c>
      <c r="C30" s="36" t="s">
        <v>38</v>
      </c>
      <c r="D30" s="42" t="s">
        <v>39</v>
      </c>
      <c r="E30" s="36" t="s">
        <v>40</v>
      </c>
      <c r="F30" s="44">
        <v>79.33</v>
      </c>
      <c r="G30" s="45">
        <v>46.08</v>
      </c>
      <c r="H30" s="46">
        <f>ROUND(ROUND(F30,2)*ROUND(G30,3),2)</f>
        <v>3655.53</v>
      </c>
    </row>
    <row r="31" spans="1:8" ht="135" x14ac:dyDescent="0.25">
      <c r="A31" s="36" t="s">
        <v>37</v>
      </c>
      <c r="B31" s="36">
        <v>2</v>
      </c>
      <c r="C31" s="36" t="s">
        <v>41</v>
      </c>
      <c r="D31" s="42" t="s">
        <v>39</v>
      </c>
      <c r="E31" s="43" t="s">
        <v>42</v>
      </c>
      <c r="F31" s="44">
        <v>69.510000000000005</v>
      </c>
      <c r="G31" s="45">
        <v>23.04</v>
      </c>
      <c r="H31" s="46">
        <f>ROUND(ROUND(F31,2)*ROUND(G31,3),2)</f>
        <v>1601.51</v>
      </c>
    </row>
    <row r="32" spans="1:8" ht="54" x14ac:dyDescent="0.25">
      <c r="A32" s="36" t="s">
        <v>37</v>
      </c>
      <c r="B32" s="36">
        <v>3</v>
      </c>
      <c r="C32" s="36" t="s">
        <v>43</v>
      </c>
      <c r="D32" s="42" t="s">
        <v>21</v>
      </c>
      <c r="E32" s="43" t="s">
        <v>44</v>
      </c>
      <c r="F32" s="44">
        <v>0.28000000000000003</v>
      </c>
      <c r="G32" s="45">
        <v>192</v>
      </c>
      <c r="H32" s="46">
        <f>ROUND(ROUND(F32,2)*ROUND(G32,3),2)</f>
        <v>53.76</v>
      </c>
    </row>
    <row r="33" spans="1:8" x14ac:dyDescent="0.25">
      <c r="A33" s="36" t="s">
        <v>37</v>
      </c>
      <c r="B33" s="36">
        <v>4</v>
      </c>
      <c r="C33" s="36" t="s">
        <v>45</v>
      </c>
      <c r="D33" s="42" t="s">
        <v>21</v>
      </c>
      <c r="E33" s="36" t="s">
        <v>46</v>
      </c>
      <c r="F33" s="44">
        <v>0.45</v>
      </c>
      <c r="G33" s="45">
        <v>192</v>
      </c>
      <c r="H33" s="46">
        <f>ROUND(ROUND(F33,2)*ROUND(G33,3),2)</f>
        <v>86.4</v>
      </c>
    </row>
    <row r="34" spans="1:8" x14ac:dyDescent="0.25">
      <c r="E34" s="40" t="s">
        <v>32</v>
      </c>
      <c r="F34" s="40"/>
      <c r="G34" s="40"/>
      <c r="H34" s="47">
        <f>SUM(H30:H33)</f>
        <v>5397.2</v>
      </c>
    </row>
    <row r="36" spans="1:8" x14ac:dyDescent="0.25">
      <c r="C36" s="40" t="s">
        <v>7</v>
      </c>
      <c r="D36" s="41" t="s">
        <v>8</v>
      </c>
      <c r="E36" s="40" t="s">
        <v>9</v>
      </c>
    </row>
    <row r="37" spans="1:8" x14ac:dyDescent="0.25">
      <c r="C37" s="40" t="s">
        <v>10</v>
      </c>
      <c r="D37" s="41" t="s">
        <v>11</v>
      </c>
      <c r="E37" s="40" t="s">
        <v>12</v>
      </c>
    </row>
    <row r="38" spans="1:8" x14ac:dyDescent="0.25">
      <c r="C38" s="40" t="s">
        <v>13</v>
      </c>
      <c r="D38" s="41" t="s">
        <v>8</v>
      </c>
      <c r="E38" s="40" t="s">
        <v>14</v>
      </c>
    </row>
    <row r="39" spans="1:8" x14ac:dyDescent="0.25">
      <c r="C39" s="40" t="s">
        <v>15</v>
      </c>
      <c r="D39" s="41" t="s">
        <v>8</v>
      </c>
      <c r="E39" s="40" t="s">
        <v>16</v>
      </c>
    </row>
    <row r="40" spans="1:8" x14ac:dyDescent="0.25">
      <c r="C40" s="40" t="s">
        <v>17</v>
      </c>
      <c r="D40" s="41" t="s">
        <v>33</v>
      </c>
      <c r="E40" s="40" t="s">
        <v>34</v>
      </c>
    </row>
    <row r="41" spans="1:8" x14ac:dyDescent="0.25">
      <c r="C41" s="40" t="s">
        <v>35</v>
      </c>
      <c r="D41" s="41" t="s">
        <v>33</v>
      </c>
      <c r="E41" s="40" t="s">
        <v>47</v>
      </c>
    </row>
    <row r="43" spans="1:8" ht="94.5" x14ac:dyDescent="0.25">
      <c r="A43" s="36" t="s">
        <v>48</v>
      </c>
      <c r="B43" s="36">
        <v>1</v>
      </c>
      <c r="C43" s="36" t="s">
        <v>49</v>
      </c>
      <c r="D43" s="42" t="s">
        <v>21</v>
      </c>
      <c r="E43" s="43" t="s">
        <v>50</v>
      </c>
      <c r="F43" s="44">
        <v>1.52</v>
      </c>
      <c r="G43" s="45">
        <v>922.88</v>
      </c>
      <c r="H43" s="46">
        <f>ROUND(ROUND(F43,2)*ROUND(G43,3),2)</f>
        <v>1402.78</v>
      </c>
    </row>
    <row r="44" spans="1:8" ht="81" x14ac:dyDescent="0.25">
      <c r="A44" s="36" t="s">
        <v>48</v>
      </c>
      <c r="B44" s="36">
        <v>2</v>
      </c>
      <c r="C44" s="36" t="s">
        <v>51</v>
      </c>
      <c r="D44" s="42" t="s">
        <v>21</v>
      </c>
      <c r="E44" s="43" t="s">
        <v>52</v>
      </c>
      <c r="F44" s="44">
        <v>1.61</v>
      </c>
      <c r="G44" s="45">
        <v>922.88</v>
      </c>
      <c r="H44" s="46">
        <f>ROUND(ROUND(F44,2)*ROUND(G44,3),2)</f>
        <v>1485.84</v>
      </c>
    </row>
    <row r="45" spans="1:8" ht="229.5" x14ac:dyDescent="0.25">
      <c r="A45" s="36" t="s">
        <v>48</v>
      </c>
      <c r="B45" s="36">
        <v>3</v>
      </c>
      <c r="C45" s="36" t="s">
        <v>53</v>
      </c>
      <c r="D45" s="42" t="s">
        <v>21</v>
      </c>
      <c r="E45" s="43" t="s">
        <v>54</v>
      </c>
      <c r="F45" s="44">
        <v>25.01</v>
      </c>
      <c r="G45" s="45">
        <v>866.4</v>
      </c>
      <c r="H45" s="46">
        <f>ROUND(ROUND(F45,2)*ROUND(G45,3),2)</f>
        <v>21668.66</v>
      </c>
    </row>
    <row r="46" spans="1:8" x14ac:dyDescent="0.25">
      <c r="E46" s="40" t="s">
        <v>32</v>
      </c>
      <c r="F46" s="40"/>
      <c r="G46" s="40"/>
      <c r="H46" s="47">
        <f>SUM(H43:H45)</f>
        <v>24557.279999999999</v>
      </c>
    </row>
    <row r="48" spans="1:8" x14ac:dyDescent="0.25">
      <c r="C48" s="40" t="s">
        <v>7</v>
      </c>
      <c r="D48" s="41" t="s">
        <v>8</v>
      </c>
      <c r="E48" s="40" t="s">
        <v>9</v>
      </c>
    </row>
    <row r="49" spans="1:8" x14ac:dyDescent="0.25">
      <c r="C49" s="40" t="s">
        <v>10</v>
      </c>
      <c r="D49" s="41" t="s">
        <v>11</v>
      </c>
      <c r="E49" s="40" t="s">
        <v>12</v>
      </c>
    </row>
    <row r="50" spans="1:8" x14ac:dyDescent="0.25">
      <c r="C50" s="40" t="s">
        <v>13</v>
      </c>
      <c r="D50" s="41" t="s">
        <v>8</v>
      </c>
      <c r="E50" s="40" t="s">
        <v>14</v>
      </c>
    </row>
    <row r="51" spans="1:8" x14ac:dyDescent="0.25">
      <c r="C51" s="40" t="s">
        <v>15</v>
      </c>
      <c r="D51" s="41" t="s">
        <v>8</v>
      </c>
      <c r="E51" s="40" t="s">
        <v>16</v>
      </c>
    </row>
    <row r="52" spans="1:8" x14ac:dyDescent="0.25">
      <c r="C52" s="40" t="s">
        <v>17</v>
      </c>
      <c r="D52" s="41" t="s">
        <v>55</v>
      </c>
      <c r="E52" s="40" t="s">
        <v>56</v>
      </c>
    </row>
    <row r="53" spans="1:8" x14ac:dyDescent="0.25">
      <c r="C53" s="40" t="s">
        <v>35</v>
      </c>
      <c r="D53" s="41" t="s">
        <v>8</v>
      </c>
      <c r="E53" s="40" t="s">
        <v>57</v>
      </c>
    </row>
    <row r="55" spans="1:8" x14ac:dyDescent="0.25">
      <c r="A55" s="36" t="s">
        <v>58</v>
      </c>
      <c r="B55" s="36">
        <v>1</v>
      </c>
      <c r="C55" s="36" t="s">
        <v>59</v>
      </c>
      <c r="D55" s="42" t="s">
        <v>26</v>
      </c>
      <c r="E55" s="36" t="s">
        <v>60</v>
      </c>
      <c r="F55" s="44">
        <v>77.569999999999993</v>
      </c>
      <c r="G55" s="45">
        <v>51</v>
      </c>
      <c r="H55" s="46">
        <f>ROUND(ROUND(F55,2)*ROUND(G55,3),2)</f>
        <v>3956.07</v>
      </c>
    </row>
    <row r="56" spans="1:8" x14ac:dyDescent="0.25">
      <c r="A56" s="36" t="s">
        <v>58</v>
      </c>
      <c r="B56" s="36">
        <v>2</v>
      </c>
      <c r="C56" s="36" t="s">
        <v>61</v>
      </c>
      <c r="D56" s="42" t="s">
        <v>26</v>
      </c>
      <c r="E56" s="36" t="s">
        <v>62</v>
      </c>
      <c r="F56" s="44">
        <v>50.74</v>
      </c>
      <c r="G56" s="45">
        <v>51</v>
      </c>
      <c r="H56" s="46">
        <f>ROUND(ROUND(F56,2)*ROUND(G56,3),2)</f>
        <v>2587.7399999999998</v>
      </c>
    </row>
    <row r="57" spans="1:8" ht="94.5" x14ac:dyDescent="0.25">
      <c r="A57" s="36" t="s">
        <v>58</v>
      </c>
      <c r="B57" s="36">
        <v>3</v>
      </c>
      <c r="C57" s="36" t="s">
        <v>63</v>
      </c>
      <c r="D57" s="42" t="s">
        <v>26</v>
      </c>
      <c r="E57" s="43" t="s">
        <v>64</v>
      </c>
      <c r="F57" s="44">
        <v>24.26</v>
      </c>
      <c r="G57" s="45">
        <v>1</v>
      </c>
      <c r="H57" s="46">
        <f>ROUND(ROUND(F57,2)*ROUND(G57,3),2)</f>
        <v>24.26</v>
      </c>
    </row>
    <row r="58" spans="1:8" x14ac:dyDescent="0.25">
      <c r="E58" s="40" t="s">
        <v>32</v>
      </c>
      <c r="F58" s="40"/>
      <c r="G58" s="40"/>
      <c r="H58" s="47">
        <f>SUM(H55:H57)</f>
        <v>6568.07</v>
      </c>
    </row>
    <row r="60" spans="1:8" x14ac:dyDescent="0.25">
      <c r="C60" s="40" t="s">
        <v>7</v>
      </c>
      <c r="D60" s="41" t="s">
        <v>8</v>
      </c>
      <c r="E60" s="40" t="s">
        <v>9</v>
      </c>
    </row>
    <row r="61" spans="1:8" x14ac:dyDescent="0.25">
      <c r="C61" s="40" t="s">
        <v>10</v>
      </c>
      <c r="D61" s="41" t="s">
        <v>11</v>
      </c>
      <c r="E61" s="40" t="s">
        <v>12</v>
      </c>
    </row>
    <row r="62" spans="1:8" x14ac:dyDescent="0.25">
      <c r="C62" s="40" t="s">
        <v>13</v>
      </c>
      <c r="D62" s="41" t="s">
        <v>8</v>
      </c>
      <c r="E62" s="40" t="s">
        <v>14</v>
      </c>
    </row>
    <row r="63" spans="1:8" x14ac:dyDescent="0.25">
      <c r="C63" s="40" t="s">
        <v>15</v>
      </c>
      <c r="D63" s="41" t="s">
        <v>8</v>
      </c>
      <c r="E63" s="40" t="s">
        <v>16</v>
      </c>
    </row>
    <row r="64" spans="1:8" x14ac:dyDescent="0.25">
      <c r="C64" s="40" t="s">
        <v>17</v>
      </c>
      <c r="D64" s="41" t="s">
        <v>55</v>
      </c>
      <c r="E64" s="40" t="s">
        <v>56</v>
      </c>
    </row>
    <row r="65" spans="1:8" x14ac:dyDescent="0.25">
      <c r="C65" s="40" t="s">
        <v>35</v>
      </c>
      <c r="D65" s="41" t="s">
        <v>33</v>
      </c>
      <c r="E65" s="40" t="s">
        <v>65</v>
      </c>
    </row>
    <row r="67" spans="1:8" ht="148.5" x14ac:dyDescent="0.25">
      <c r="A67" s="36" t="s">
        <v>66</v>
      </c>
      <c r="B67" s="36">
        <v>1</v>
      </c>
      <c r="C67" s="36" t="s">
        <v>67</v>
      </c>
      <c r="D67" s="42" t="s">
        <v>21</v>
      </c>
      <c r="E67" s="43" t="s">
        <v>68</v>
      </c>
      <c r="F67" s="44">
        <v>9.75</v>
      </c>
      <c r="G67" s="45">
        <v>376</v>
      </c>
      <c r="H67" s="46">
        <f>ROUND(ROUND(F67,2)*ROUND(G67,3),2)</f>
        <v>3666</v>
      </c>
    </row>
    <row r="68" spans="1:8" ht="54" x14ac:dyDescent="0.25">
      <c r="A68" s="36" t="s">
        <v>66</v>
      </c>
      <c r="B68" s="36">
        <v>2</v>
      </c>
      <c r="C68" s="36" t="s">
        <v>69</v>
      </c>
      <c r="D68" s="42" t="s">
        <v>26</v>
      </c>
      <c r="E68" s="43" t="s">
        <v>70</v>
      </c>
      <c r="F68" s="44">
        <v>1722.6</v>
      </c>
      <c r="G68" s="45">
        <v>1</v>
      </c>
      <c r="H68" s="46">
        <f>ROUND(ROUND(F68,2)*ROUND(G68,3),2)</f>
        <v>1722.6</v>
      </c>
    </row>
    <row r="69" spans="1:8" x14ac:dyDescent="0.25">
      <c r="E69" s="40" t="s">
        <v>32</v>
      </c>
      <c r="F69" s="40"/>
      <c r="G69" s="40"/>
      <c r="H69" s="47">
        <f>SUM(H67:H68)</f>
        <v>5388.6</v>
      </c>
    </row>
    <row r="71" spans="1:8" x14ac:dyDescent="0.25">
      <c r="C71" s="40" t="s">
        <v>7</v>
      </c>
      <c r="D71" s="41" t="s">
        <v>8</v>
      </c>
      <c r="E71" s="40" t="s">
        <v>9</v>
      </c>
    </row>
    <row r="72" spans="1:8" x14ac:dyDescent="0.25">
      <c r="C72" s="40" t="s">
        <v>10</v>
      </c>
      <c r="D72" s="41" t="s">
        <v>11</v>
      </c>
      <c r="E72" s="40" t="s">
        <v>12</v>
      </c>
    </row>
    <row r="73" spans="1:8" x14ac:dyDescent="0.25">
      <c r="C73" s="40" t="s">
        <v>13</v>
      </c>
      <c r="D73" s="41" t="s">
        <v>8</v>
      </c>
      <c r="E73" s="40" t="s">
        <v>14</v>
      </c>
    </row>
    <row r="74" spans="1:8" x14ac:dyDescent="0.25">
      <c r="C74" s="40" t="s">
        <v>15</v>
      </c>
      <c r="D74" s="41" t="s">
        <v>8</v>
      </c>
      <c r="E74" s="40" t="s">
        <v>16</v>
      </c>
    </row>
    <row r="75" spans="1:8" x14ac:dyDescent="0.25">
      <c r="C75" s="40" t="s">
        <v>17</v>
      </c>
      <c r="D75" s="41" t="s">
        <v>11</v>
      </c>
      <c r="E75" s="40" t="s">
        <v>71</v>
      </c>
    </row>
    <row r="77" spans="1:8" ht="148.5" x14ac:dyDescent="0.25">
      <c r="A77" s="36" t="s">
        <v>72</v>
      </c>
      <c r="B77" s="36">
        <v>1</v>
      </c>
      <c r="C77" s="36" t="s">
        <v>73</v>
      </c>
      <c r="D77" s="42" t="s">
        <v>26</v>
      </c>
      <c r="E77" s="43" t="s">
        <v>74</v>
      </c>
      <c r="F77" s="44">
        <v>77.81</v>
      </c>
      <c r="G77" s="45">
        <v>1</v>
      </c>
      <c r="H77" s="46">
        <f t="shared" ref="H77:H82" si="0">ROUND(ROUND(F77,2)*ROUND(G77,3),2)</f>
        <v>77.81</v>
      </c>
    </row>
    <row r="78" spans="1:8" ht="148.5" x14ac:dyDescent="0.25">
      <c r="A78" s="36" t="s">
        <v>72</v>
      </c>
      <c r="B78" s="36">
        <v>2</v>
      </c>
      <c r="C78" s="36" t="s">
        <v>75</v>
      </c>
      <c r="D78" s="42" t="s">
        <v>26</v>
      </c>
      <c r="E78" s="43" t="s">
        <v>76</v>
      </c>
      <c r="F78" s="44">
        <v>158.22999999999999</v>
      </c>
      <c r="G78" s="45">
        <v>1</v>
      </c>
      <c r="H78" s="46">
        <f t="shared" si="0"/>
        <v>158.22999999999999</v>
      </c>
    </row>
    <row r="79" spans="1:8" ht="148.5" x14ac:dyDescent="0.25">
      <c r="A79" s="36" t="s">
        <v>72</v>
      </c>
      <c r="B79" s="36">
        <v>3</v>
      </c>
      <c r="C79" s="36" t="s">
        <v>77</v>
      </c>
      <c r="D79" s="42" t="s">
        <v>26</v>
      </c>
      <c r="E79" s="43" t="s">
        <v>78</v>
      </c>
      <c r="F79" s="44">
        <v>197.23</v>
      </c>
      <c r="G79" s="45">
        <v>1</v>
      </c>
      <c r="H79" s="46">
        <f t="shared" si="0"/>
        <v>197.23</v>
      </c>
    </row>
    <row r="80" spans="1:8" ht="148.5" x14ac:dyDescent="0.25">
      <c r="A80" s="36" t="s">
        <v>72</v>
      </c>
      <c r="B80" s="36">
        <v>4</v>
      </c>
      <c r="C80" s="36" t="s">
        <v>79</v>
      </c>
      <c r="D80" s="42" t="s">
        <v>26</v>
      </c>
      <c r="E80" s="43" t="s">
        <v>80</v>
      </c>
      <c r="F80" s="44">
        <v>236.23</v>
      </c>
      <c r="G80" s="45">
        <v>1</v>
      </c>
      <c r="H80" s="46">
        <f t="shared" si="0"/>
        <v>236.23</v>
      </c>
    </row>
    <row r="81" spans="1:8" ht="175.5" x14ac:dyDescent="0.25">
      <c r="A81" s="36" t="s">
        <v>72</v>
      </c>
      <c r="B81" s="36">
        <v>5</v>
      </c>
      <c r="C81" s="36" t="s">
        <v>81</v>
      </c>
      <c r="D81" s="42" t="s">
        <v>21</v>
      </c>
      <c r="E81" s="43" t="s">
        <v>82</v>
      </c>
      <c r="F81" s="44">
        <v>162.54</v>
      </c>
      <c r="G81" s="45">
        <v>1.2</v>
      </c>
      <c r="H81" s="46">
        <f t="shared" si="0"/>
        <v>195.05</v>
      </c>
    </row>
    <row r="82" spans="1:8" ht="189" x14ac:dyDescent="0.25">
      <c r="A82" s="36" t="s">
        <v>72</v>
      </c>
      <c r="B82" s="36">
        <v>6</v>
      </c>
      <c r="C82" s="36" t="s">
        <v>83</v>
      </c>
      <c r="D82" s="42" t="s">
        <v>26</v>
      </c>
      <c r="E82" s="43" t="s">
        <v>84</v>
      </c>
      <c r="F82" s="44">
        <v>46.22</v>
      </c>
      <c r="G82" s="45">
        <v>6</v>
      </c>
      <c r="H82" s="46">
        <f t="shared" si="0"/>
        <v>277.32</v>
      </c>
    </row>
    <row r="83" spans="1:8" x14ac:dyDescent="0.25">
      <c r="E83" s="40" t="s">
        <v>32</v>
      </c>
      <c r="F83" s="40"/>
      <c r="G83" s="40"/>
      <c r="H83" s="47">
        <f>SUM(H77:H82)</f>
        <v>1141.8699999999999</v>
      </c>
    </row>
    <row r="85" spans="1:8" x14ac:dyDescent="0.25">
      <c r="C85" s="40" t="s">
        <v>7</v>
      </c>
      <c r="D85" s="41" t="s">
        <v>8</v>
      </c>
      <c r="E85" s="40" t="s">
        <v>9</v>
      </c>
    </row>
    <row r="86" spans="1:8" x14ac:dyDescent="0.25">
      <c r="C86" s="40" t="s">
        <v>10</v>
      </c>
      <c r="D86" s="41" t="s">
        <v>11</v>
      </c>
      <c r="E86" s="40" t="s">
        <v>12</v>
      </c>
    </row>
    <row r="87" spans="1:8" x14ac:dyDescent="0.25">
      <c r="C87" s="40" t="s">
        <v>13</v>
      </c>
      <c r="D87" s="41" t="s">
        <v>8</v>
      </c>
      <c r="E87" s="40" t="s">
        <v>14</v>
      </c>
    </row>
    <row r="88" spans="1:8" x14ac:dyDescent="0.25">
      <c r="C88" s="40" t="s">
        <v>15</v>
      </c>
      <c r="D88" s="41" t="s">
        <v>8</v>
      </c>
      <c r="E88" s="40" t="s">
        <v>16</v>
      </c>
    </row>
    <row r="89" spans="1:8" x14ac:dyDescent="0.25">
      <c r="C89" s="40" t="s">
        <v>17</v>
      </c>
      <c r="D89" s="41" t="s">
        <v>85</v>
      </c>
      <c r="E89" s="40" t="s">
        <v>86</v>
      </c>
    </row>
    <row r="91" spans="1:8" ht="324" x14ac:dyDescent="0.25">
      <c r="A91" s="36" t="s">
        <v>87</v>
      </c>
      <c r="B91" s="36">
        <v>1</v>
      </c>
      <c r="C91" s="36" t="s">
        <v>88</v>
      </c>
      <c r="D91" s="42" t="s">
        <v>89</v>
      </c>
      <c r="E91" s="43" t="s">
        <v>90</v>
      </c>
      <c r="F91" s="44">
        <v>141.16</v>
      </c>
      <c r="G91" s="45">
        <v>191.2</v>
      </c>
      <c r="H91" s="46">
        <f>ROUND(ROUND(F91,2)*ROUND(G91,3),2)</f>
        <v>26989.79</v>
      </c>
    </row>
    <row r="92" spans="1:8" ht="324" x14ac:dyDescent="0.25">
      <c r="A92" s="36" t="s">
        <v>87</v>
      </c>
      <c r="B92" s="36">
        <v>2</v>
      </c>
      <c r="C92" s="36" t="s">
        <v>91</v>
      </c>
      <c r="D92" s="42" t="s">
        <v>26</v>
      </c>
      <c r="E92" s="43" t="s">
        <v>92</v>
      </c>
      <c r="F92" s="44">
        <v>73.760000000000005</v>
      </c>
      <c r="G92" s="45">
        <v>360</v>
      </c>
      <c r="H92" s="46">
        <f>ROUND(ROUND(F92,2)*ROUND(G92,3),2)</f>
        <v>26553.599999999999</v>
      </c>
    </row>
    <row r="93" spans="1:8" x14ac:dyDescent="0.25">
      <c r="E93" s="40" t="s">
        <v>32</v>
      </c>
      <c r="F93" s="40"/>
      <c r="G93" s="40"/>
      <c r="H93" s="47">
        <f>SUM(H91:H92)</f>
        <v>53543.39</v>
      </c>
    </row>
    <row r="95" spans="1:8" x14ac:dyDescent="0.25">
      <c r="C95" s="40" t="s">
        <v>7</v>
      </c>
      <c r="D95" s="41" t="s">
        <v>8</v>
      </c>
      <c r="E95" s="40" t="s">
        <v>9</v>
      </c>
    </row>
    <row r="96" spans="1:8" x14ac:dyDescent="0.25">
      <c r="C96" s="40" t="s">
        <v>10</v>
      </c>
      <c r="D96" s="41" t="s">
        <v>11</v>
      </c>
      <c r="E96" s="40" t="s">
        <v>12</v>
      </c>
    </row>
    <row r="97" spans="1:8" x14ac:dyDescent="0.25">
      <c r="C97" s="40" t="s">
        <v>13</v>
      </c>
      <c r="D97" s="41" t="s">
        <v>8</v>
      </c>
      <c r="E97" s="40" t="s">
        <v>14</v>
      </c>
    </row>
    <row r="98" spans="1:8" x14ac:dyDescent="0.25">
      <c r="C98" s="40" t="s">
        <v>15</v>
      </c>
      <c r="D98" s="41" t="s">
        <v>33</v>
      </c>
      <c r="E98" s="40" t="s">
        <v>93</v>
      </c>
    </row>
    <row r="99" spans="1:8" x14ac:dyDescent="0.25">
      <c r="C99" s="40" t="s">
        <v>17</v>
      </c>
      <c r="D99" s="41" t="s">
        <v>8</v>
      </c>
      <c r="E99" s="40" t="s">
        <v>18</v>
      </c>
    </row>
    <row r="101" spans="1:8" ht="121.5" x14ac:dyDescent="0.25">
      <c r="A101" s="36" t="s">
        <v>94</v>
      </c>
      <c r="B101" s="36">
        <v>1</v>
      </c>
      <c r="C101" s="36" t="s">
        <v>23</v>
      </c>
      <c r="D101" s="42" t="s">
        <v>21</v>
      </c>
      <c r="E101" s="43" t="s">
        <v>24</v>
      </c>
      <c r="F101" s="44">
        <v>3.95</v>
      </c>
      <c r="G101" s="45">
        <v>126</v>
      </c>
      <c r="H101" s="46">
        <f>ROUND(ROUND(F101,2)*ROUND(G101,3),2)</f>
        <v>497.7</v>
      </c>
    </row>
    <row r="102" spans="1:8" ht="135" x14ac:dyDescent="0.25">
      <c r="A102" s="36" t="s">
        <v>94</v>
      </c>
      <c r="B102" s="36">
        <v>2</v>
      </c>
      <c r="C102" s="36" t="s">
        <v>25</v>
      </c>
      <c r="D102" s="42" t="s">
        <v>26</v>
      </c>
      <c r="E102" s="43" t="s">
        <v>27</v>
      </c>
      <c r="F102" s="44">
        <v>13.55</v>
      </c>
      <c r="G102" s="45">
        <v>6</v>
      </c>
      <c r="H102" s="46">
        <f>ROUND(ROUND(F102,2)*ROUND(G102,3),2)</f>
        <v>81.3</v>
      </c>
    </row>
    <row r="103" spans="1:8" ht="94.5" x14ac:dyDescent="0.25">
      <c r="A103" s="36" t="s">
        <v>94</v>
      </c>
      <c r="B103" s="36">
        <v>3</v>
      </c>
      <c r="C103" s="36" t="s">
        <v>95</v>
      </c>
      <c r="D103" s="42" t="s">
        <v>21</v>
      </c>
      <c r="E103" s="43" t="s">
        <v>96</v>
      </c>
      <c r="F103" s="44">
        <v>6.87</v>
      </c>
      <c r="G103" s="45">
        <v>16.8</v>
      </c>
      <c r="H103" s="46">
        <f>ROUND(ROUND(F103,2)*ROUND(G103,3),2)</f>
        <v>115.42</v>
      </c>
    </row>
    <row r="104" spans="1:8" x14ac:dyDescent="0.25">
      <c r="E104" s="40" t="s">
        <v>32</v>
      </c>
      <c r="F104" s="40"/>
      <c r="G104" s="40"/>
      <c r="H104" s="47">
        <f>SUM(H101:H103)</f>
        <v>694.42</v>
      </c>
    </row>
    <row r="106" spans="1:8" x14ac:dyDescent="0.25">
      <c r="C106" s="40" t="s">
        <v>7</v>
      </c>
      <c r="D106" s="41" t="s">
        <v>8</v>
      </c>
      <c r="E106" s="40" t="s">
        <v>9</v>
      </c>
    </row>
    <row r="107" spans="1:8" x14ac:dyDescent="0.25">
      <c r="C107" s="40" t="s">
        <v>10</v>
      </c>
      <c r="D107" s="41" t="s">
        <v>11</v>
      </c>
      <c r="E107" s="40" t="s">
        <v>12</v>
      </c>
    </row>
    <row r="108" spans="1:8" x14ac:dyDescent="0.25">
      <c r="C108" s="40" t="s">
        <v>13</v>
      </c>
      <c r="D108" s="41" t="s">
        <v>8</v>
      </c>
      <c r="E108" s="40" t="s">
        <v>14</v>
      </c>
    </row>
    <row r="109" spans="1:8" x14ac:dyDescent="0.25">
      <c r="C109" s="40" t="s">
        <v>15</v>
      </c>
      <c r="D109" s="41" t="s">
        <v>33</v>
      </c>
      <c r="E109" s="40" t="s">
        <v>93</v>
      </c>
    </row>
    <row r="110" spans="1:8" x14ac:dyDescent="0.25">
      <c r="C110" s="40" t="s">
        <v>17</v>
      </c>
      <c r="D110" s="41" t="s">
        <v>33</v>
      </c>
      <c r="E110" s="40" t="s">
        <v>56</v>
      </c>
    </row>
    <row r="111" spans="1:8" x14ac:dyDescent="0.25">
      <c r="C111" s="40" t="s">
        <v>35</v>
      </c>
      <c r="D111" s="41" t="s">
        <v>8</v>
      </c>
      <c r="E111" s="40" t="s">
        <v>57</v>
      </c>
    </row>
    <row r="113" spans="1:8" x14ac:dyDescent="0.25">
      <c r="A113" s="36" t="s">
        <v>97</v>
      </c>
      <c r="B113" s="36">
        <v>1</v>
      </c>
      <c r="C113" s="36" t="s">
        <v>59</v>
      </c>
      <c r="D113" s="42" t="s">
        <v>26</v>
      </c>
      <c r="E113" s="36" t="s">
        <v>60</v>
      </c>
      <c r="F113" s="44">
        <v>77.569999999999993</v>
      </c>
      <c r="G113" s="45">
        <v>6</v>
      </c>
      <c r="H113" s="46">
        <f>ROUND(ROUND(F113,2)*ROUND(G113,3),2)</f>
        <v>465.42</v>
      </c>
    </row>
    <row r="114" spans="1:8" x14ac:dyDescent="0.25">
      <c r="A114" s="36" t="s">
        <v>97</v>
      </c>
      <c r="B114" s="36">
        <v>2</v>
      </c>
      <c r="C114" s="36" t="s">
        <v>61</v>
      </c>
      <c r="D114" s="42" t="s">
        <v>26</v>
      </c>
      <c r="E114" s="36" t="s">
        <v>62</v>
      </c>
      <c r="F114" s="44">
        <v>50.74</v>
      </c>
      <c r="G114" s="45">
        <v>6</v>
      </c>
      <c r="H114" s="46">
        <f>ROUND(ROUND(F114,2)*ROUND(G114,3),2)</f>
        <v>304.44</v>
      </c>
    </row>
    <row r="115" spans="1:8" ht="94.5" x14ac:dyDescent="0.25">
      <c r="A115" s="36" t="s">
        <v>97</v>
      </c>
      <c r="B115" s="36">
        <v>3</v>
      </c>
      <c r="C115" s="36" t="s">
        <v>63</v>
      </c>
      <c r="D115" s="42" t="s">
        <v>26</v>
      </c>
      <c r="E115" s="43" t="s">
        <v>64</v>
      </c>
      <c r="F115" s="44">
        <v>24.26</v>
      </c>
      <c r="G115" s="45">
        <v>6</v>
      </c>
      <c r="H115" s="46">
        <f>ROUND(ROUND(F115,2)*ROUND(G115,3),2)</f>
        <v>145.56</v>
      </c>
    </row>
    <row r="116" spans="1:8" x14ac:dyDescent="0.25">
      <c r="E116" s="40" t="s">
        <v>32</v>
      </c>
      <c r="F116" s="40"/>
      <c r="G116" s="40"/>
      <c r="H116" s="47">
        <f>SUM(H113:H115)</f>
        <v>915.42000000000007</v>
      </c>
    </row>
    <row r="118" spans="1:8" x14ac:dyDescent="0.25">
      <c r="C118" s="40" t="s">
        <v>7</v>
      </c>
      <c r="D118" s="41" t="s">
        <v>8</v>
      </c>
      <c r="E118" s="40" t="s">
        <v>9</v>
      </c>
    </row>
    <row r="119" spans="1:8" x14ac:dyDescent="0.25">
      <c r="C119" s="40" t="s">
        <v>10</v>
      </c>
      <c r="D119" s="41" t="s">
        <v>11</v>
      </c>
      <c r="E119" s="40" t="s">
        <v>12</v>
      </c>
    </row>
    <row r="120" spans="1:8" x14ac:dyDescent="0.25">
      <c r="C120" s="40" t="s">
        <v>13</v>
      </c>
      <c r="D120" s="41" t="s">
        <v>8</v>
      </c>
      <c r="E120" s="40" t="s">
        <v>14</v>
      </c>
    </row>
    <row r="121" spans="1:8" x14ac:dyDescent="0.25">
      <c r="C121" s="40" t="s">
        <v>15</v>
      </c>
      <c r="D121" s="41" t="s">
        <v>33</v>
      </c>
      <c r="E121" s="40" t="s">
        <v>93</v>
      </c>
    </row>
    <row r="122" spans="1:8" x14ac:dyDescent="0.25">
      <c r="C122" s="40" t="s">
        <v>17</v>
      </c>
      <c r="D122" s="41" t="s">
        <v>33</v>
      </c>
      <c r="E122" s="40" t="s">
        <v>56</v>
      </c>
    </row>
    <row r="123" spans="1:8" x14ac:dyDescent="0.25">
      <c r="C123" s="40" t="s">
        <v>35</v>
      </c>
      <c r="D123" s="41" t="s">
        <v>33</v>
      </c>
      <c r="E123" s="40" t="s">
        <v>65</v>
      </c>
    </row>
    <row r="125" spans="1:8" ht="148.5" x14ac:dyDescent="0.25">
      <c r="A125" s="36" t="s">
        <v>98</v>
      </c>
      <c r="B125" s="36">
        <v>1</v>
      </c>
      <c r="C125" s="36" t="s">
        <v>67</v>
      </c>
      <c r="D125" s="42" t="s">
        <v>21</v>
      </c>
      <c r="E125" s="43" t="s">
        <v>68</v>
      </c>
      <c r="F125" s="44">
        <v>9.75</v>
      </c>
      <c r="G125" s="45">
        <v>94.2</v>
      </c>
      <c r="H125" s="46">
        <f t="shared" ref="H125:H130" si="1">ROUND(ROUND(F125,2)*ROUND(G125,3),2)</f>
        <v>918.45</v>
      </c>
    </row>
    <row r="126" spans="1:8" ht="121.5" x14ac:dyDescent="0.25">
      <c r="A126" s="36" t="s">
        <v>98</v>
      </c>
      <c r="B126" s="36">
        <v>2</v>
      </c>
      <c r="C126" s="36" t="s">
        <v>99</v>
      </c>
      <c r="D126" s="42" t="s">
        <v>21</v>
      </c>
      <c r="E126" s="43" t="s">
        <v>100</v>
      </c>
      <c r="F126" s="44">
        <v>1.98</v>
      </c>
      <c r="G126" s="45">
        <v>80</v>
      </c>
      <c r="H126" s="46">
        <f t="shared" si="1"/>
        <v>158.4</v>
      </c>
    </row>
    <row r="127" spans="1:8" ht="94.5" x14ac:dyDescent="0.25">
      <c r="A127" s="36" t="s">
        <v>98</v>
      </c>
      <c r="B127" s="36">
        <v>3</v>
      </c>
      <c r="C127" s="36" t="s">
        <v>101</v>
      </c>
      <c r="D127" s="42" t="s">
        <v>21</v>
      </c>
      <c r="E127" s="43" t="s">
        <v>102</v>
      </c>
      <c r="F127" s="44">
        <v>5.51</v>
      </c>
      <c r="G127" s="45">
        <v>1.5</v>
      </c>
      <c r="H127" s="46">
        <f t="shared" si="1"/>
        <v>8.27</v>
      </c>
    </row>
    <row r="128" spans="1:8" ht="121.5" x14ac:dyDescent="0.25">
      <c r="A128" s="36" t="s">
        <v>98</v>
      </c>
      <c r="B128" s="36">
        <v>4</v>
      </c>
      <c r="C128" s="36" t="s">
        <v>103</v>
      </c>
      <c r="D128" s="42" t="s">
        <v>21</v>
      </c>
      <c r="E128" s="43" t="s">
        <v>104</v>
      </c>
      <c r="F128" s="44">
        <v>9.84</v>
      </c>
      <c r="G128" s="45">
        <v>3</v>
      </c>
      <c r="H128" s="46">
        <f t="shared" si="1"/>
        <v>29.52</v>
      </c>
    </row>
    <row r="129" spans="1:8" ht="121.5" x14ac:dyDescent="0.25">
      <c r="A129" s="36" t="s">
        <v>98</v>
      </c>
      <c r="B129" s="36">
        <v>5</v>
      </c>
      <c r="C129" s="36" t="s">
        <v>105</v>
      </c>
      <c r="D129" s="42" t="s">
        <v>89</v>
      </c>
      <c r="E129" s="43" t="s">
        <v>106</v>
      </c>
      <c r="F129" s="44">
        <v>2.06</v>
      </c>
      <c r="G129" s="45">
        <v>10</v>
      </c>
      <c r="H129" s="46">
        <f t="shared" si="1"/>
        <v>20.6</v>
      </c>
    </row>
    <row r="130" spans="1:8" ht="108" x14ac:dyDescent="0.25">
      <c r="A130" s="36" t="s">
        <v>98</v>
      </c>
      <c r="B130" s="36">
        <v>6</v>
      </c>
      <c r="C130" s="36" t="s">
        <v>107</v>
      </c>
      <c r="D130" s="42" t="s">
        <v>89</v>
      </c>
      <c r="E130" s="43" t="s">
        <v>108</v>
      </c>
      <c r="F130" s="44">
        <v>3.25</v>
      </c>
      <c r="G130" s="45">
        <v>20</v>
      </c>
      <c r="H130" s="46">
        <f t="shared" si="1"/>
        <v>65</v>
      </c>
    </row>
    <row r="131" spans="1:8" x14ac:dyDescent="0.25">
      <c r="E131" s="40" t="s">
        <v>32</v>
      </c>
      <c r="F131" s="40"/>
      <c r="G131" s="40"/>
      <c r="H131" s="47">
        <f>SUM(H125:H130)</f>
        <v>1200.24</v>
      </c>
    </row>
    <row r="133" spans="1:8" x14ac:dyDescent="0.25">
      <c r="C133" s="40" t="s">
        <v>7</v>
      </c>
      <c r="D133" s="41" t="s">
        <v>8</v>
      </c>
      <c r="E133" s="40" t="s">
        <v>9</v>
      </c>
    </row>
    <row r="134" spans="1:8" x14ac:dyDescent="0.25">
      <c r="C134" s="40" t="s">
        <v>10</v>
      </c>
      <c r="D134" s="41" t="s">
        <v>11</v>
      </c>
      <c r="E134" s="40" t="s">
        <v>12</v>
      </c>
    </row>
    <row r="135" spans="1:8" x14ac:dyDescent="0.25">
      <c r="C135" s="40" t="s">
        <v>13</v>
      </c>
      <c r="D135" s="41" t="s">
        <v>8</v>
      </c>
      <c r="E135" s="40" t="s">
        <v>14</v>
      </c>
    </row>
    <row r="136" spans="1:8" x14ac:dyDescent="0.25">
      <c r="C136" s="40" t="s">
        <v>15</v>
      </c>
      <c r="D136" s="41" t="s">
        <v>33</v>
      </c>
      <c r="E136" s="40" t="s">
        <v>93</v>
      </c>
    </row>
    <row r="137" spans="1:8" x14ac:dyDescent="0.25">
      <c r="C137" s="40" t="s">
        <v>17</v>
      </c>
      <c r="D137" s="41" t="s">
        <v>55</v>
      </c>
      <c r="E137" s="40" t="s">
        <v>86</v>
      </c>
    </row>
    <row r="139" spans="1:8" ht="324" x14ac:dyDescent="0.25">
      <c r="A139" s="36" t="s">
        <v>109</v>
      </c>
      <c r="B139" s="36">
        <v>1</v>
      </c>
      <c r="C139" s="36" t="s">
        <v>88</v>
      </c>
      <c r="D139" s="42" t="s">
        <v>89</v>
      </c>
      <c r="E139" s="43" t="s">
        <v>90</v>
      </c>
      <c r="F139" s="44">
        <v>141.16</v>
      </c>
      <c r="G139" s="45">
        <v>70</v>
      </c>
      <c r="H139" s="46">
        <f>ROUND(ROUND(F139,2)*ROUND(G139,3),2)</f>
        <v>9881.2000000000007</v>
      </c>
    </row>
    <row r="140" spans="1:8" ht="324" x14ac:dyDescent="0.25">
      <c r="A140" s="36" t="s">
        <v>109</v>
      </c>
      <c r="B140" s="36">
        <v>2</v>
      </c>
      <c r="C140" s="36" t="s">
        <v>91</v>
      </c>
      <c r="D140" s="42" t="s">
        <v>26</v>
      </c>
      <c r="E140" s="43" t="s">
        <v>92</v>
      </c>
      <c r="F140" s="44">
        <v>73.760000000000005</v>
      </c>
      <c r="G140" s="45">
        <v>47</v>
      </c>
      <c r="H140" s="46">
        <f>ROUND(ROUND(F140,2)*ROUND(G140,3),2)</f>
        <v>3466.72</v>
      </c>
    </row>
    <row r="141" spans="1:8" x14ac:dyDescent="0.25">
      <c r="E141" s="40" t="s">
        <v>32</v>
      </c>
      <c r="F141" s="40"/>
      <c r="G141" s="40"/>
      <c r="H141" s="47">
        <f>SUM(H139:H140)</f>
        <v>13347.92</v>
      </c>
    </row>
    <row r="143" spans="1:8" x14ac:dyDescent="0.25">
      <c r="C143" s="40" t="s">
        <v>7</v>
      </c>
      <c r="D143" s="41" t="s">
        <v>8</v>
      </c>
      <c r="E143" s="40" t="s">
        <v>9</v>
      </c>
    </row>
    <row r="144" spans="1:8" x14ac:dyDescent="0.25">
      <c r="C144" s="40" t="s">
        <v>10</v>
      </c>
      <c r="D144" s="41" t="s">
        <v>11</v>
      </c>
      <c r="E144" s="40" t="s">
        <v>12</v>
      </c>
    </row>
    <row r="145" spans="1:8" x14ac:dyDescent="0.25">
      <c r="C145" s="40" t="s">
        <v>13</v>
      </c>
      <c r="D145" s="41" t="s">
        <v>8</v>
      </c>
      <c r="E145" s="40" t="s">
        <v>14</v>
      </c>
    </row>
    <row r="146" spans="1:8" x14ac:dyDescent="0.25">
      <c r="C146" s="40" t="s">
        <v>15</v>
      </c>
      <c r="D146" s="41" t="s">
        <v>55</v>
      </c>
      <c r="E146" s="40" t="s">
        <v>110</v>
      </c>
    </row>
    <row r="147" spans="1:8" x14ac:dyDescent="0.25">
      <c r="C147" s="40" t="s">
        <v>17</v>
      </c>
      <c r="D147" s="41" t="s">
        <v>8</v>
      </c>
      <c r="E147" s="40" t="s">
        <v>18</v>
      </c>
    </row>
    <row r="149" spans="1:8" ht="94.5" x14ac:dyDescent="0.25">
      <c r="A149" s="36" t="s">
        <v>111</v>
      </c>
      <c r="B149" s="36">
        <v>1</v>
      </c>
      <c r="C149" s="36" t="s">
        <v>95</v>
      </c>
      <c r="D149" s="42" t="s">
        <v>21</v>
      </c>
      <c r="E149" s="43" t="s">
        <v>96</v>
      </c>
      <c r="F149" s="44">
        <v>6.87</v>
      </c>
      <c r="G149" s="45">
        <v>5.35</v>
      </c>
      <c r="H149" s="46">
        <f>ROUND(ROUND(F149,2)*ROUND(G149,3),2)</f>
        <v>36.75</v>
      </c>
    </row>
    <row r="150" spans="1:8" ht="135" x14ac:dyDescent="0.25">
      <c r="A150" s="36" t="s">
        <v>111</v>
      </c>
      <c r="B150" s="36">
        <v>2</v>
      </c>
      <c r="C150" s="36" t="s">
        <v>25</v>
      </c>
      <c r="D150" s="42" t="s">
        <v>26</v>
      </c>
      <c r="E150" s="43" t="s">
        <v>27</v>
      </c>
      <c r="F150" s="44">
        <v>13.55</v>
      </c>
      <c r="G150" s="45">
        <v>2</v>
      </c>
      <c r="H150" s="46">
        <f>ROUND(ROUND(F150,2)*ROUND(G150,3),2)</f>
        <v>27.1</v>
      </c>
    </row>
    <row r="151" spans="1:8" ht="108" x14ac:dyDescent="0.25">
      <c r="A151" s="36" t="s">
        <v>111</v>
      </c>
      <c r="B151" s="36">
        <v>3</v>
      </c>
      <c r="C151" s="36" t="s">
        <v>112</v>
      </c>
      <c r="D151" s="42" t="s">
        <v>26</v>
      </c>
      <c r="E151" s="43" t="s">
        <v>113</v>
      </c>
      <c r="F151" s="44">
        <v>7.39</v>
      </c>
      <c r="G151" s="45">
        <v>1</v>
      </c>
      <c r="H151" s="46">
        <f>ROUND(ROUND(F151,2)*ROUND(G151,3),2)</f>
        <v>7.39</v>
      </c>
    </row>
    <row r="152" spans="1:8" ht="121.5" x14ac:dyDescent="0.25">
      <c r="A152" s="36" t="s">
        <v>111</v>
      </c>
      <c r="B152" s="36">
        <v>4</v>
      </c>
      <c r="C152" s="36" t="s">
        <v>30</v>
      </c>
      <c r="D152" s="42" t="s">
        <v>21</v>
      </c>
      <c r="E152" s="43" t="s">
        <v>31</v>
      </c>
      <c r="F152" s="44">
        <v>1.23</v>
      </c>
      <c r="G152" s="45">
        <v>273.5</v>
      </c>
      <c r="H152" s="46">
        <f>ROUND(ROUND(F152,2)*ROUND(G152,3),2)</f>
        <v>336.41</v>
      </c>
    </row>
    <row r="153" spans="1:8" x14ac:dyDescent="0.25">
      <c r="E153" s="40" t="s">
        <v>32</v>
      </c>
      <c r="F153" s="40"/>
      <c r="G153" s="40"/>
      <c r="H153" s="47">
        <f>SUM(H149:H152)</f>
        <v>407.65000000000003</v>
      </c>
    </row>
    <row r="155" spans="1:8" x14ac:dyDescent="0.25">
      <c r="C155" s="40" t="s">
        <v>7</v>
      </c>
      <c r="D155" s="41" t="s">
        <v>8</v>
      </c>
      <c r="E155" s="40" t="s">
        <v>9</v>
      </c>
    </row>
    <row r="156" spans="1:8" x14ac:dyDescent="0.25">
      <c r="C156" s="40" t="s">
        <v>10</v>
      </c>
      <c r="D156" s="41" t="s">
        <v>11</v>
      </c>
      <c r="E156" s="40" t="s">
        <v>12</v>
      </c>
    </row>
    <row r="157" spans="1:8" x14ac:dyDescent="0.25">
      <c r="C157" s="40" t="s">
        <v>13</v>
      </c>
      <c r="D157" s="41" t="s">
        <v>8</v>
      </c>
      <c r="E157" s="40" t="s">
        <v>14</v>
      </c>
    </row>
    <row r="158" spans="1:8" x14ac:dyDescent="0.25">
      <c r="C158" s="40" t="s">
        <v>15</v>
      </c>
      <c r="D158" s="41" t="s">
        <v>55</v>
      </c>
      <c r="E158" s="40" t="s">
        <v>110</v>
      </c>
    </row>
    <row r="159" spans="1:8" x14ac:dyDescent="0.25">
      <c r="C159" s="40" t="s">
        <v>17</v>
      </c>
      <c r="D159" s="41" t="s">
        <v>33</v>
      </c>
      <c r="E159" s="40" t="s">
        <v>34</v>
      </c>
    </row>
    <row r="160" spans="1:8" x14ac:dyDescent="0.25">
      <c r="C160" s="40" t="s">
        <v>35</v>
      </c>
      <c r="D160" s="41" t="s">
        <v>8</v>
      </c>
      <c r="E160" s="40" t="s">
        <v>36</v>
      </c>
    </row>
    <row r="162" spans="1:8" x14ac:dyDescent="0.25">
      <c r="A162" s="36" t="s">
        <v>114</v>
      </c>
      <c r="B162" s="36">
        <v>1</v>
      </c>
      <c r="C162" s="36" t="s">
        <v>45</v>
      </c>
      <c r="D162" s="42" t="s">
        <v>21</v>
      </c>
      <c r="E162" s="36" t="s">
        <v>46</v>
      </c>
      <c r="F162" s="44">
        <v>0.45</v>
      </c>
      <c r="G162" s="45">
        <v>54.7</v>
      </c>
      <c r="H162" s="46">
        <f>ROUND(ROUND(F162,2)*ROUND(G162,3),2)</f>
        <v>24.62</v>
      </c>
    </row>
    <row r="163" spans="1:8" x14ac:dyDescent="0.25">
      <c r="A163" s="36" t="s">
        <v>114</v>
      </c>
      <c r="B163" s="36">
        <v>2</v>
      </c>
      <c r="C163" s="36" t="s">
        <v>38</v>
      </c>
      <c r="D163" s="42" t="s">
        <v>39</v>
      </c>
      <c r="E163" s="36" t="s">
        <v>40</v>
      </c>
      <c r="F163" s="44">
        <v>79.33</v>
      </c>
      <c r="G163" s="45">
        <v>13.128</v>
      </c>
      <c r="H163" s="46">
        <f>ROUND(ROUND(F163,2)*ROUND(G163,3),2)</f>
        <v>1041.44</v>
      </c>
    </row>
    <row r="164" spans="1:8" ht="135" x14ac:dyDescent="0.25">
      <c r="A164" s="36" t="s">
        <v>114</v>
      </c>
      <c r="B164" s="36">
        <v>3</v>
      </c>
      <c r="C164" s="36" t="s">
        <v>41</v>
      </c>
      <c r="D164" s="42" t="s">
        <v>39</v>
      </c>
      <c r="E164" s="43" t="s">
        <v>42</v>
      </c>
      <c r="F164" s="44">
        <v>69.510000000000005</v>
      </c>
      <c r="G164" s="45">
        <v>6.5640000000000001</v>
      </c>
      <c r="H164" s="46">
        <f>ROUND(ROUND(F164,2)*ROUND(G164,3),2)</f>
        <v>456.26</v>
      </c>
    </row>
    <row r="165" spans="1:8" ht="54" x14ac:dyDescent="0.25">
      <c r="A165" s="36" t="s">
        <v>114</v>
      </c>
      <c r="B165" s="36">
        <v>4</v>
      </c>
      <c r="C165" s="36" t="s">
        <v>43</v>
      </c>
      <c r="D165" s="42" t="s">
        <v>21</v>
      </c>
      <c r="E165" s="43" t="s">
        <v>44</v>
      </c>
      <c r="F165" s="44">
        <v>0.28000000000000003</v>
      </c>
      <c r="G165" s="45">
        <v>54.7</v>
      </c>
      <c r="H165" s="46">
        <f>ROUND(ROUND(F165,2)*ROUND(G165,3),2)</f>
        <v>15.32</v>
      </c>
    </row>
    <row r="166" spans="1:8" x14ac:dyDescent="0.25">
      <c r="E166" s="40" t="s">
        <v>32</v>
      </c>
      <c r="F166" s="40"/>
      <c r="G166" s="40"/>
      <c r="H166" s="47">
        <f>SUM(H162:H165)</f>
        <v>1537.6399999999999</v>
      </c>
    </row>
    <row r="168" spans="1:8" x14ac:dyDescent="0.25">
      <c r="C168" s="40" t="s">
        <v>7</v>
      </c>
      <c r="D168" s="41" t="s">
        <v>8</v>
      </c>
      <c r="E168" s="40" t="s">
        <v>9</v>
      </c>
    </row>
    <row r="169" spans="1:8" x14ac:dyDescent="0.25">
      <c r="C169" s="40" t="s">
        <v>10</v>
      </c>
      <c r="D169" s="41" t="s">
        <v>11</v>
      </c>
      <c r="E169" s="40" t="s">
        <v>12</v>
      </c>
    </row>
    <row r="170" spans="1:8" x14ac:dyDescent="0.25">
      <c r="C170" s="40" t="s">
        <v>13</v>
      </c>
      <c r="D170" s="41" t="s">
        <v>8</v>
      </c>
      <c r="E170" s="40" t="s">
        <v>14</v>
      </c>
    </row>
    <row r="171" spans="1:8" x14ac:dyDescent="0.25">
      <c r="C171" s="40" t="s">
        <v>15</v>
      </c>
      <c r="D171" s="41" t="s">
        <v>55</v>
      </c>
      <c r="E171" s="40" t="s">
        <v>110</v>
      </c>
    </row>
    <row r="172" spans="1:8" x14ac:dyDescent="0.25">
      <c r="C172" s="40" t="s">
        <v>17</v>
      </c>
      <c r="D172" s="41" t="s">
        <v>55</v>
      </c>
      <c r="E172" s="40" t="s">
        <v>56</v>
      </c>
    </row>
    <row r="173" spans="1:8" x14ac:dyDescent="0.25">
      <c r="C173" s="40" t="s">
        <v>35</v>
      </c>
      <c r="D173" s="41" t="s">
        <v>8</v>
      </c>
      <c r="E173" s="40" t="s">
        <v>57</v>
      </c>
    </row>
    <row r="175" spans="1:8" x14ac:dyDescent="0.25">
      <c r="A175" s="36" t="s">
        <v>115</v>
      </c>
      <c r="B175" s="36">
        <v>1</v>
      </c>
      <c r="C175" s="36" t="s">
        <v>59</v>
      </c>
      <c r="D175" s="42" t="s">
        <v>26</v>
      </c>
      <c r="E175" s="36" t="s">
        <v>60</v>
      </c>
      <c r="F175" s="44">
        <v>77.569999999999993</v>
      </c>
      <c r="G175" s="45">
        <v>12</v>
      </c>
      <c r="H175" s="46">
        <f>ROUND(ROUND(F175,2)*ROUND(G175,3),2)</f>
        <v>930.84</v>
      </c>
    </row>
    <row r="176" spans="1:8" x14ac:dyDescent="0.25">
      <c r="A176" s="36" t="s">
        <v>115</v>
      </c>
      <c r="B176" s="36">
        <v>2</v>
      </c>
      <c r="C176" s="36" t="s">
        <v>61</v>
      </c>
      <c r="D176" s="42" t="s">
        <v>26</v>
      </c>
      <c r="E176" s="36" t="s">
        <v>62</v>
      </c>
      <c r="F176" s="44">
        <v>50.74</v>
      </c>
      <c r="G176" s="45">
        <v>12</v>
      </c>
      <c r="H176" s="46">
        <f>ROUND(ROUND(F176,2)*ROUND(G176,3),2)</f>
        <v>608.88</v>
      </c>
    </row>
    <row r="177" spans="1:8" ht="94.5" x14ac:dyDescent="0.25">
      <c r="A177" s="36" t="s">
        <v>115</v>
      </c>
      <c r="B177" s="36">
        <v>3</v>
      </c>
      <c r="C177" s="36" t="s">
        <v>63</v>
      </c>
      <c r="D177" s="42" t="s">
        <v>26</v>
      </c>
      <c r="E177" s="43" t="s">
        <v>64</v>
      </c>
      <c r="F177" s="44">
        <v>24.26</v>
      </c>
      <c r="G177" s="45">
        <v>2</v>
      </c>
      <c r="H177" s="46">
        <f>ROUND(ROUND(F177,2)*ROUND(G177,3),2)</f>
        <v>48.52</v>
      </c>
    </row>
    <row r="178" spans="1:8" x14ac:dyDescent="0.25">
      <c r="E178" s="40" t="s">
        <v>32</v>
      </c>
      <c r="F178" s="40"/>
      <c r="G178" s="40"/>
      <c r="H178" s="47">
        <f>SUM(H175:H177)</f>
        <v>1588.24</v>
      </c>
    </row>
    <row r="180" spans="1:8" x14ac:dyDescent="0.25">
      <c r="C180" s="40" t="s">
        <v>7</v>
      </c>
      <c r="D180" s="41" t="s">
        <v>8</v>
      </c>
      <c r="E180" s="40" t="s">
        <v>9</v>
      </c>
    </row>
    <row r="181" spans="1:8" x14ac:dyDescent="0.25">
      <c r="C181" s="40" t="s">
        <v>10</v>
      </c>
      <c r="D181" s="41" t="s">
        <v>11</v>
      </c>
      <c r="E181" s="40" t="s">
        <v>12</v>
      </c>
    </row>
    <row r="182" spans="1:8" x14ac:dyDescent="0.25">
      <c r="C182" s="40" t="s">
        <v>13</v>
      </c>
      <c r="D182" s="41" t="s">
        <v>8</v>
      </c>
      <c r="E182" s="40" t="s">
        <v>14</v>
      </c>
    </row>
    <row r="183" spans="1:8" x14ac:dyDescent="0.25">
      <c r="C183" s="40" t="s">
        <v>15</v>
      </c>
      <c r="D183" s="41" t="s">
        <v>55</v>
      </c>
      <c r="E183" s="40" t="s">
        <v>110</v>
      </c>
    </row>
    <row r="184" spans="1:8" x14ac:dyDescent="0.25">
      <c r="C184" s="40" t="s">
        <v>17</v>
      </c>
      <c r="D184" s="41" t="s">
        <v>55</v>
      </c>
      <c r="E184" s="40" t="s">
        <v>56</v>
      </c>
    </row>
    <row r="185" spans="1:8" x14ac:dyDescent="0.25">
      <c r="C185" s="40" t="s">
        <v>35</v>
      </c>
      <c r="D185" s="41" t="s">
        <v>33</v>
      </c>
      <c r="E185" s="40" t="s">
        <v>65</v>
      </c>
    </row>
    <row r="187" spans="1:8" ht="148.5" x14ac:dyDescent="0.25">
      <c r="A187" s="36" t="s">
        <v>116</v>
      </c>
      <c r="B187" s="36">
        <v>1</v>
      </c>
      <c r="C187" s="36" t="s">
        <v>67</v>
      </c>
      <c r="D187" s="42" t="s">
        <v>21</v>
      </c>
      <c r="E187" s="43" t="s">
        <v>68</v>
      </c>
      <c r="F187" s="44">
        <v>9.75</v>
      </c>
      <c r="G187" s="45">
        <v>72.7</v>
      </c>
      <c r="H187" s="46">
        <f>ROUND(ROUND(F187,2)*ROUND(G187,3),2)</f>
        <v>708.83</v>
      </c>
    </row>
    <row r="188" spans="1:8" ht="121.5" x14ac:dyDescent="0.25">
      <c r="A188" s="36" t="s">
        <v>116</v>
      </c>
      <c r="B188" s="36">
        <v>2</v>
      </c>
      <c r="C188" s="36" t="s">
        <v>99</v>
      </c>
      <c r="D188" s="42" t="s">
        <v>21</v>
      </c>
      <c r="E188" s="43" t="s">
        <v>100</v>
      </c>
      <c r="F188" s="44">
        <v>1.98</v>
      </c>
      <c r="G188" s="45">
        <v>39.5</v>
      </c>
      <c r="H188" s="46">
        <f>ROUND(ROUND(F188,2)*ROUND(G188,3),2)</f>
        <v>78.209999999999994</v>
      </c>
    </row>
    <row r="189" spans="1:8" ht="94.5" x14ac:dyDescent="0.25">
      <c r="A189" s="36" t="s">
        <v>116</v>
      </c>
      <c r="B189" s="36">
        <v>3</v>
      </c>
      <c r="C189" s="36" t="s">
        <v>101</v>
      </c>
      <c r="D189" s="42" t="s">
        <v>21</v>
      </c>
      <c r="E189" s="43" t="s">
        <v>102</v>
      </c>
      <c r="F189" s="44">
        <v>5.51</v>
      </c>
      <c r="G189" s="45">
        <v>3</v>
      </c>
      <c r="H189" s="46">
        <f>ROUND(ROUND(F189,2)*ROUND(G189,3),2)</f>
        <v>16.53</v>
      </c>
    </row>
    <row r="190" spans="1:8" ht="108" x14ac:dyDescent="0.25">
      <c r="A190" s="36" t="s">
        <v>116</v>
      </c>
      <c r="B190" s="36">
        <v>4</v>
      </c>
      <c r="C190" s="36" t="s">
        <v>107</v>
      </c>
      <c r="D190" s="42" t="s">
        <v>89</v>
      </c>
      <c r="E190" s="43" t="s">
        <v>108</v>
      </c>
      <c r="F190" s="44">
        <v>3.25</v>
      </c>
      <c r="G190" s="45">
        <v>15</v>
      </c>
      <c r="H190" s="46">
        <f>ROUND(ROUND(F190,2)*ROUND(G190,3),2)</f>
        <v>48.75</v>
      </c>
    </row>
    <row r="191" spans="1:8" ht="108" x14ac:dyDescent="0.25">
      <c r="A191" s="36" t="s">
        <v>116</v>
      </c>
      <c r="B191" s="36">
        <v>5</v>
      </c>
      <c r="C191" s="36" t="s">
        <v>117</v>
      </c>
      <c r="D191" s="42" t="s">
        <v>89</v>
      </c>
      <c r="E191" s="43" t="s">
        <v>118</v>
      </c>
      <c r="F191" s="44">
        <v>0.95</v>
      </c>
      <c r="G191" s="45">
        <v>30.3</v>
      </c>
      <c r="H191" s="46">
        <f>ROUND(ROUND(F191,2)*ROUND(G191,3),2)</f>
        <v>28.79</v>
      </c>
    </row>
    <row r="192" spans="1:8" x14ac:dyDescent="0.25">
      <c r="E192" s="40" t="s">
        <v>32</v>
      </c>
      <c r="F192" s="40"/>
      <c r="G192" s="40"/>
      <c r="H192" s="47">
        <f>SUM(H187:H191)</f>
        <v>881.11</v>
      </c>
    </row>
    <row r="194" spans="1:8" x14ac:dyDescent="0.25">
      <c r="C194" s="40" t="s">
        <v>7</v>
      </c>
      <c r="D194" s="41" t="s">
        <v>8</v>
      </c>
      <c r="E194" s="40" t="s">
        <v>9</v>
      </c>
    </row>
    <row r="195" spans="1:8" x14ac:dyDescent="0.25">
      <c r="C195" s="40" t="s">
        <v>10</v>
      </c>
      <c r="D195" s="41" t="s">
        <v>11</v>
      </c>
      <c r="E195" s="40" t="s">
        <v>12</v>
      </c>
    </row>
    <row r="196" spans="1:8" x14ac:dyDescent="0.25">
      <c r="C196" s="40" t="s">
        <v>13</v>
      </c>
      <c r="D196" s="41" t="s">
        <v>8</v>
      </c>
      <c r="E196" s="40" t="s">
        <v>14</v>
      </c>
    </row>
    <row r="197" spans="1:8" x14ac:dyDescent="0.25">
      <c r="C197" s="40" t="s">
        <v>15</v>
      </c>
      <c r="D197" s="41" t="s">
        <v>55</v>
      </c>
      <c r="E197" s="40" t="s">
        <v>110</v>
      </c>
    </row>
    <row r="198" spans="1:8" x14ac:dyDescent="0.25">
      <c r="C198" s="40" t="s">
        <v>17</v>
      </c>
      <c r="D198" s="41" t="s">
        <v>11</v>
      </c>
      <c r="E198" s="40" t="s">
        <v>86</v>
      </c>
    </row>
    <row r="200" spans="1:8" ht="324" x14ac:dyDescent="0.25">
      <c r="A200" s="36" t="s">
        <v>119</v>
      </c>
      <c r="B200" s="36">
        <v>1</v>
      </c>
      <c r="C200" s="36" t="s">
        <v>88</v>
      </c>
      <c r="D200" s="42" t="s">
        <v>89</v>
      </c>
      <c r="E200" s="43" t="s">
        <v>90</v>
      </c>
      <c r="F200" s="44">
        <v>141.16</v>
      </c>
      <c r="G200" s="45">
        <v>26.6</v>
      </c>
      <c r="H200" s="46">
        <f>ROUND(ROUND(F200,2)*ROUND(G200,3),2)</f>
        <v>3754.86</v>
      </c>
    </row>
    <row r="201" spans="1:8" x14ac:dyDescent="0.25">
      <c r="E201" s="40" t="s">
        <v>32</v>
      </c>
      <c r="F201" s="40"/>
      <c r="G201" s="40"/>
      <c r="H201" s="47">
        <f>SUM(H200:H200)</f>
        <v>3754.86</v>
      </c>
    </row>
    <row r="203" spans="1:8" x14ac:dyDescent="0.25">
      <c r="C203" s="40" t="s">
        <v>7</v>
      </c>
      <c r="D203" s="41" t="s">
        <v>8</v>
      </c>
      <c r="E203" s="40" t="s">
        <v>9</v>
      </c>
    </row>
    <row r="204" spans="1:8" x14ac:dyDescent="0.25">
      <c r="C204" s="40" t="s">
        <v>10</v>
      </c>
      <c r="D204" s="41" t="s">
        <v>11</v>
      </c>
      <c r="E204" s="40" t="s">
        <v>12</v>
      </c>
    </row>
    <row r="205" spans="1:8" x14ac:dyDescent="0.25">
      <c r="C205" s="40" t="s">
        <v>13</v>
      </c>
      <c r="D205" s="41" t="s">
        <v>8</v>
      </c>
      <c r="E205" s="40" t="s">
        <v>14</v>
      </c>
    </row>
    <row r="206" spans="1:8" x14ac:dyDescent="0.25">
      <c r="C206" s="40" t="s">
        <v>15</v>
      </c>
      <c r="D206" s="41" t="s">
        <v>11</v>
      </c>
      <c r="E206" s="40" t="s">
        <v>120</v>
      </c>
    </row>
    <row r="208" spans="1:8" ht="81" x14ac:dyDescent="0.25">
      <c r="A208" s="36" t="s">
        <v>121</v>
      </c>
      <c r="B208" s="36">
        <v>1</v>
      </c>
      <c r="C208" s="36" t="s">
        <v>122</v>
      </c>
      <c r="D208" s="42" t="s">
        <v>123</v>
      </c>
      <c r="E208" s="43" t="s">
        <v>124</v>
      </c>
      <c r="F208" s="44">
        <v>5918.28</v>
      </c>
      <c r="G208" s="45">
        <v>1</v>
      </c>
      <c r="H208" s="46">
        <f>ROUND(ROUND(F208,2)*ROUND(G208,3),2)</f>
        <v>5918.28</v>
      </c>
    </row>
    <row r="209" spans="1:8" x14ac:dyDescent="0.25">
      <c r="E209" s="40" t="s">
        <v>32</v>
      </c>
      <c r="F209" s="40"/>
      <c r="G209" s="40"/>
      <c r="H209" s="47">
        <f>SUM(H208:H208)</f>
        <v>5918.28</v>
      </c>
    </row>
    <row r="211" spans="1:8" x14ac:dyDescent="0.25">
      <c r="C211" s="40" t="s">
        <v>7</v>
      </c>
      <c r="D211" s="41" t="s">
        <v>8</v>
      </c>
      <c r="E211" s="40" t="s">
        <v>9</v>
      </c>
    </row>
    <row r="212" spans="1:8" x14ac:dyDescent="0.25">
      <c r="C212" s="40" t="s">
        <v>10</v>
      </c>
      <c r="D212" s="41" t="s">
        <v>11</v>
      </c>
      <c r="E212" s="40" t="s">
        <v>12</v>
      </c>
    </row>
    <row r="213" spans="1:8" x14ac:dyDescent="0.25">
      <c r="C213" s="40" t="s">
        <v>13</v>
      </c>
      <c r="D213" s="41" t="s">
        <v>8</v>
      </c>
      <c r="E213" s="40" t="s">
        <v>14</v>
      </c>
    </row>
    <row r="214" spans="1:8" x14ac:dyDescent="0.25">
      <c r="C214" s="40" t="s">
        <v>15</v>
      </c>
      <c r="D214" s="41" t="s">
        <v>85</v>
      </c>
      <c r="E214" s="40" t="s">
        <v>125</v>
      </c>
    </row>
    <row r="216" spans="1:8" x14ac:dyDescent="0.25">
      <c r="A216" s="36" t="s">
        <v>126</v>
      </c>
      <c r="B216" s="36">
        <v>1</v>
      </c>
      <c r="C216" s="36" t="s">
        <v>127</v>
      </c>
      <c r="D216" s="42" t="s">
        <v>128</v>
      </c>
      <c r="E216" s="36" t="s">
        <v>129</v>
      </c>
      <c r="F216" s="44">
        <v>9.7100000000000009</v>
      </c>
      <c r="G216" s="45">
        <v>221.273</v>
      </c>
      <c r="H216" s="46">
        <f t="shared" ref="H216:H221" si="2">ROUND(ROUND(F216,2)*ROUND(G216,3),2)</f>
        <v>2148.56</v>
      </c>
    </row>
    <row r="217" spans="1:8" x14ac:dyDescent="0.25">
      <c r="A217" s="36" t="s">
        <v>126</v>
      </c>
      <c r="B217" s="36">
        <v>2</v>
      </c>
      <c r="C217" s="36" t="s">
        <v>130</v>
      </c>
      <c r="D217" s="42" t="s">
        <v>128</v>
      </c>
      <c r="E217" s="36" t="s">
        <v>131</v>
      </c>
      <c r="F217" s="44">
        <v>15.95</v>
      </c>
      <c r="G217" s="45">
        <v>0.35099999999999998</v>
      </c>
      <c r="H217" s="46">
        <f t="shared" si="2"/>
        <v>5.6</v>
      </c>
    </row>
    <row r="218" spans="1:8" x14ac:dyDescent="0.25">
      <c r="A218" s="36" t="s">
        <v>126</v>
      </c>
      <c r="B218" s="36">
        <v>3</v>
      </c>
      <c r="C218" s="36" t="s">
        <v>132</v>
      </c>
      <c r="D218" s="42" t="s">
        <v>128</v>
      </c>
      <c r="E218" s="36" t="s">
        <v>133</v>
      </c>
      <c r="F218" s="44">
        <v>16.95</v>
      </c>
      <c r="G218" s="45">
        <v>65.962000000000003</v>
      </c>
      <c r="H218" s="46">
        <f t="shared" si="2"/>
        <v>1118.06</v>
      </c>
    </row>
    <row r="219" spans="1:8" x14ac:dyDescent="0.25">
      <c r="A219" s="36" t="s">
        <v>126</v>
      </c>
      <c r="B219" s="36">
        <v>4</v>
      </c>
      <c r="C219" s="36" t="s">
        <v>134</v>
      </c>
      <c r="D219" s="42" t="s">
        <v>128</v>
      </c>
      <c r="E219" s="36" t="s">
        <v>135</v>
      </c>
      <c r="F219" s="44">
        <v>51.26</v>
      </c>
      <c r="G219" s="45">
        <v>131.125</v>
      </c>
      <c r="H219" s="46">
        <f t="shared" si="2"/>
        <v>6721.47</v>
      </c>
    </row>
    <row r="220" spans="1:8" x14ac:dyDescent="0.25">
      <c r="A220" s="36" t="s">
        <v>126</v>
      </c>
      <c r="B220" s="36">
        <v>5</v>
      </c>
      <c r="C220" s="36" t="s">
        <v>136</v>
      </c>
      <c r="D220" s="42" t="s">
        <v>128</v>
      </c>
      <c r="E220" s="36" t="s">
        <v>137</v>
      </c>
      <c r="F220" s="44">
        <v>28.48</v>
      </c>
      <c r="G220" s="45">
        <v>17.875</v>
      </c>
      <c r="H220" s="46">
        <f t="shared" si="2"/>
        <v>509.08</v>
      </c>
    </row>
    <row r="221" spans="1:8" x14ac:dyDescent="0.25">
      <c r="A221" s="36" t="s">
        <v>126</v>
      </c>
      <c r="B221" s="36">
        <v>6</v>
      </c>
      <c r="C221" s="36" t="s">
        <v>138</v>
      </c>
      <c r="D221" s="42" t="s">
        <v>26</v>
      </c>
      <c r="E221" s="36" t="s">
        <v>139</v>
      </c>
      <c r="F221" s="44">
        <v>2705.32</v>
      </c>
      <c r="G221" s="45">
        <v>1</v>
      </c>
      <c r="H221" s="46">
        <f t="shared" si="2"/>
        <v>2705.32</v>
      </c>
    </row>
    <row r="222" spans="1:8" x14ac:dyDescent="0.25">
      <c r="E222" s="40" t="s">
        <v>32</v>
      </c>
      <c r="F222" s="40"/>
      <c r="G222" s="40"/>
      <c r="H222" s="47">
        <f>SUM(H216:H221)</f>
        <v>13208.09</v>
      </c>
    </row>
    <row r="224" spans="1:8" x14ac:dyDescent="0.25">
      <c r="E224" s="48" t="s">
        <v>140</v>
      </c>
      <c r="H224" s="49">
        <f>SUM(H9:H223)/2</f>
        <v>150954.17000000007</v>
      </c>
    </row>
  </sheetData>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79"/>
  <sheetViews>
    <sheetView workbookViewId="0">
      <pane ySplit="8" topLeftCell="A9" activePane="bottomLeft" state="frozenSplit"/>
      <selection pane="bottomLeft"/>
    </sheetView>
  </sheetViews>
  <sheetFormatPr baseColWidth="10"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x14ac:dyDescent="0.25">
      <c r="A1" s="9" t="s">
        <v>0</v>
      </c>
      <c r="B1" s="9" t="s">
        <v>0</v>
      </c>
      <c r="C1" s="9" t="s">
        <v>0</v>
      </c>
      <c r="D1" s="9" t="s">
        <v>0</v>
      </c>
      <c r="E1" s="9" t="s">
        <v>0</v>
      </c>
      <c r="F1" s="9" t="s">
        <v>0</v>
      </c>
      <c r="G1" s="9" t="s">
        <v>0</v>
      </c>
      <c r="H1" s="9" t="s">
        <v>0</v>
      </c>
      <c r="I1" s="9" t="s">
        <v>0</v>
      </c>
      <c r="J1" s="9" t="s">
        <v>0</v>
      </c>
      <c r="K1" s="9" t="s">
        <v>0</v>
      </c>
    </row>
    <row r="2" spans="1:27" x14ac:dyDescent="0.25">
      <c r="A2" s="9" t="s">
        <v>1</v>
      </c>
      <c r="B2" s="9" t="s">
        <v>1</v>
      </c>
      <c r="C2" s="9" t="s">
        <v>1</v>
      </c>
      <c r="D2" s="9" t="s">
        <v>1</v>
      </c>
      <c r="E2" s="9" t="s">
        <v>1</v>
      </c>
      <c r="F2" s="9" t="s">
        <v>1</v>
      </c>
      <c r="G2" s="9" t="s">
        <v>1</v>
      </c>
      <c r="H2" s="9" t="s">
        <v>1</v>
      </c>
      <c r="I2" s="9" t="s">
        <v>1</v>
      </c>
      <c r="J2" s="9" t="s">
        <v>1</v>
      </c>
      <c r="K2" s="9" t="s">
        <v>1</v>
      </c>
    </row>
    <row r="3" spans="1:27" x14ac:dyDescent="0.25">
      <c r="A3" s="9" t="s">
        <v>2</v>
      </c>
      <c r="B3" s="9" t="s">
        <v>2</v>
      </c>
      <c r="C3" s="9" t="s">
        <v>2</v>
      </c>
      <c r="D3" s="9" t="s">
        <v>2</v>
      </c>
      <c r="E3" s="9" t="s">
        <v>2</v>
      </c>
      <c r="F3" s="9" t="s">
        <v>2</v>
      </c>
      <c r="G3" s="9" t="s">
        <v>2</v>
      </c>
      <c r="H3" s="9" t="s">
        <v>2</v>
      </c>
      <c r="I3" s="9" t="s">
        <v>2</v>
      </c>
      <c r="J3" s="9" t="s">
        <v>2</v>
      </c>
      <c r="K3" s="9" t="s">
        <v>2</v>
      </c>
    </row>
    <row r="4" spans="1:27" x14ac:dyDescent="0.25">
      <c r="A4" s="9"/>
      <c r="B4" s="9"/>
      <c r="C4" s="9"/>
      <c r="D4" s="9"/>
      <c r="E4" s="9"/>
      <c r="F4" s="9"/>
      <c r="G4" s="9"/>
      <c r="H4" s="9"/>
      <c r="I4" s="9"/>
      <c r="J4" s="9"/>
      <c r="K4" s="9"/>
    </row>
    <row r="6" spans="1:27" ht="18.75" x14ac:dyDescent="0.3">
      <c r="A6" s="8" t="s">
        <v>141</v>
      </c>
      <c r="B6" s="8" t="s">
        <v>141</v>
      </c>
      <c r="C6" s="8" t="s">
        <v>141</v>
      </c>
      <c r="D6" s="8" t="s">
        <v>141</v>
      </c>
      <c r="E6" s="8" t="s">
        <v>141</v>
      </c>
      <c r="F6" s="8" t="s">
        <v>141</v>
      </c>
      <c r="G6" s="8" t="s">
        <v>141</v>
      </c>
      <c r="H6" s="8" t="s">
        <v>141</v>
      </c>
      <c r="I6" s="8" t="s">
        <v>141</v>
      </c>
      <c r="J6" s="8" t="s">
        <v>141</v>
      </c>
      <c r="K6" s="8" t="s">
        <v>141</v>
      </c>
    </row>
    <row r="8" spans="1:27" x14ac:dyDescent="0.25">
      <c r="A8" s="12" t="s">
        <v>142</v>
      </c>
      <c r="B8" s="12" t="s">
        <v>143</v>
      </c>
      <c r="C8" s="12" t="s">
        <v>144</v>
      </c>
      <c r="D8" s="12" t="s">
        <v>145</v>
      </c>
      <c r="E8" s="12"/>
      <c r="F8" s="12"/>
      <c r="G8" s="12"/>
      <c r="H8" s="12"/>
      <c r="I8" s="12"/>
      <c r="J8" s="12"/>
      <c r="K8" s="12" t="s">
        <v>4</v>
      </c>
      <c r="L8" s="12" t="s">
        <v>146</v>
      </c>
    </row>
    <row r="10" spans="1:27" x14ac:dyDescent="0.25">
      <c r="A10" s="11" t="s">
        <v>147</v>
      </c>
      <c r="B10" s="11"/>
    </row>
    <row r="11" spans="1:27" ht="45" customHeight="1" x14ac:dyDescent="0.25">
      <c r="A11" s="13"/>
      <c r="B11" s="13" t="s">
        <v>148</v>
      </c>
      <c r="C11" s="14" t="s">
        <v>128</v>
      </c>
      <c r="D11" s="7" t="s">
        <v>149</v>
      </c>
      <c r="E11" s="6"/>
      <c r="F11" s="6"/>
      <c r="G11" s="14"/>
      <c r="H11" s="16" t="s">
        <v>150</v>
      </c>
      <c r="I11" s="5">
        <v>1</v>
      </c>
      <c r="J11" s="4"/>
      <c r="K11" s="17">
        <f>ROUND(K26,2)</f>
        <v>86.64</v>
      </c>
      <c r="L11" s="15" t="s">
        <v>151</v>
      </c>
      <c r="M11" s="14"/>
      <c r="N11" s="14"/>
      <c r="O11" s="14"/>
      <c r="P11" s="14"/>
      <c r="Q11" s="14"/>
      <c r="R11" s="14"/>
      <c r="S11" s="14"/>
      <c r="T11" s="14"/>
      <c r="U11" s="14"/>
      <c r="V11" s="14"/>
      <c r="W11" s="14"/>
      <c r="X11" s="14"/>
      <c r="Y11" s="14"/>
      <c r="Z11" s="14"/>
      <c r="AA11" s="14"/>
    </row>
    <row r="12" spans="1:27" x14ac:dyDescent="0.25">
      <c r="B12" s="10" t="s">
        <v>152</v>
      </c>
    </row>
    <row r="13" spans="1:27" x14ac:dyDescent="0.25">
      <c r="B13" t="s">
        <v>153</v>
      </c>
      <c r="C13" t="s">
        <v>154</v>
      </c>
      <c r="D13" t="s">
        <v>155</v>
      </c>
      <c r="E13" s="18">
        <v>0.9</v>
      </c>
      <c r="F13" t="s">
        <v>156</v>
      </c>
      <c r="G13" t="s">
        <v>157</v>
      </c>
      <c r="H13" s="19">
        <v>23.32</v>
      </c>
      <c r="I13" t="s">
        <v>158</v>
      </c>
      <c r="J13" s="20">
        <f>ROUND(E13/I11* H13,5)</f>
        <v>20.988</v>
      </c>
      <c r="K13" s="21"/>
    </row>
    <row r="14" spans="1:27" x14ac:dyDescent="0.25">
      <c r="D14" s="22" t="s">
        <v>159</v>
      </c>
      <c r="E14" s="21"/>
      <c r="H14" s="21"/>
      <c r="K14" s="19">
        <f>SUM(J13:J13)</f>
        <v>20.988</v>
      </c>
    </row>
    <row r="15" spans="1:27" x14ac:dyDescent="0.25">
      <c r="B15" s="10" t="s">
        <v>160</v>
      </c>
      <c r="E15" s="21"/>
      <c r="H15" s="21"/>
      <c r="K15" s="21"/>
    </row>
    <row r="16" spans="1:27" x14ac:dyDescent="0.25">
      <c r="B16" t="s">
        <v>161</v>
      </c>
      <c r="C16" t="s">
        <v>154</v>
      </c>
      <c r="D16" t="s">
        <v>162</v>
      </c>
      <c r="E16" s="18">
        <v>0.45</v>
      </c>
      <c r="F16" t="s">
        <v>156</v>
      </c>
      <c r="G16" t="s">
        <v>157</v>
      </c>
      <c r="H16" s="19">
        <v>2.93</v>
      </c>
      <c r="I16" t="s">
        <v>158</v>
      </c>
      <c r="J16" s="20">
        <f>ROUND(E16/I11* H16,5)</f>
        <v>1.3185</v>
      </c>
      <c r="K16" s="21"/>
    </row>
    <row r="17" spans="1:27" x14ac:dyDescent="0.25">
      <c r="D17" s="22" t="s">
        <v>163</v>
      </c>
      <c r="E17" s="21"/>
      <c r="H17" s="21"/>
      <c r="K17" s="19">
        <f>SUM(J16:J16)</f>
        <v>1.3185</v>
      </c>
    </row>
    <row r="18" spans="1:27" x14ac:dyDescent="0.25">
      <c r="B18" s="10" t="s">
        <v>164</v>
      </c>
      <c r="E18" s="21"/>
      <c r="H18" s="21"/>
      <c r="K18" s="21"/>
    </row>
    <row r="19" spans="1:27" x14ac:dyDescent="0.25">
      <c r="B19" t="s">
        <v>165</v>
      </c>
      <c r="C19" t="s">
        <v>39</v>
      </c>
      <c r="D19" t="s">
        <v>166</v>
      </c>
      <c r="E19" s="18">
        <v>0.15</v>
      </c>
      <c r="G19" t="s">
        <v>157</v>
      </c>
      <c r="H19" s="19">
        <v>145.41999999999999</v>
      </c>
      <c r="I19" t="s">
        <v>158</v>
      </c>
      <c r="J19" s="20">
        <f>ROUND(E19* H19,5)</f>
        <v>21.812999999999999</v>
      </c>
      <c r="K19" s="21"/>
    </row>
    <row r="20" spans="1:27" x14ac:dyDescent="0.25">
      <c r="B20" t="s">
        <v>167</v>
      </c>
      <c r="C20" t="s">
        <v>39</v>
      </c>
      <c r="D20" t="s">
        <v>168</v>
      </c>
      <c r="E20" s="18">
        <v>0.65</v>
      </c>
      <c r="G20" t="s">
        <v>157</v>
      </c>
      <c r="H20" s="19">
        <v>18.55</v>
      </c>
      <c r="I20" t="s">
        <v>158</v>
      </c>
      <c r="J20" s="20">
        <f>ROUND(E20* H20,5)</f>
        <v>12.057499999999999</v>
      </c>
      <c r="K20" s="21"/>
    </row>
    <row r="21" spans="1:27" x14ac:dyDescent="0.25">
      <c r="B21" t="s">
        <v>169</v>
      </c>
      <c r="C21" t="s">
        <v>39</v>
      </c>
      <c r="D21" t="s">
        <v>170</v>
      </c>
      <c r="E21" s="18">
        <v>1.55</v>
      </c>
      <c r="G21" t="s">
        <v>157</v>
      </c>
      <c r="H21" s="19">
        <v>19.28</v>
      </c>
      <c r="I21" t="s">
        <v>158</v>
      </c>
      <c r="J21" s="20">
        <f>ROUND(E21* H21,5)</f>
        <v>29.884</v>
      </c>
      <c r="K21" s="21"/>
    </row>
    <row r="22" spans="1:27" x14ac:dyDescent="0.25">
      <c r="B22" t="s">
        <v>171</v>
      </c>
      <c r="C22" t="s">
        <v>128</v>
      </c>
      <c r="D22" t="s">
        <v>172</v>
      </c>
      <c r="E22" s="18">
        <v>0.18</v>
      </c>
      <c r="G22" t="s">
        <v>157</v>
      </c>
      <c r="H22" s="19">
        <v>2.04</v>
      </c>
      <c r="I22" t="s">
        <v>158</v>
      </c>
      <c r="J22" s="20">
        <f>ROUND(E22* H22,5)</f>
        <v>0.36720000000000003</v>
      </c>
      <c r="K22" s="21"/>
    </row>
    <row r="23" spans="1:27" x14ac:dyDescent="0.25">
      <c r="D23" s="22" t="s">
        <v>173</v>
      </c>
      <c r="E23" s="21"/>
      <c r="H23" s="21"/>
      <c r="K23" s="19">
        <f>SUM(J19:J22)</f>
        <v>64.121700000000004</v>
      </c>
    </row>
    <row r="24" spans="1:27" x14ac:dyDescent="0.25">
      <c r="D24" s="22" t="s">
        <v>174</v>
      </c>
      <c r="E24" s="21"/>
      <c r="H24" s="21"/>
      <c r="K24" s="23">
        <f>SUM(J12:J23)</f>
        <v>86.428200000000004</v>
      </c>
    </row>
    <row r="25" spans="1:27" x14ac:dyDescent="0.25">
      <c r="D25" s="22" t="s">
        <v>175</v>
      </c>
      <c r="E25" s="21"/>
      <c r="H25" s="21">
        <v>1</v>
      </c>
      <c r="I25" t="s">
        <v>176</v>
      </c>
      <c r="K25" s="21">
        <f>ROUND(H25/100*K14,5)</f>
        <v>0.20988000000000001</v>
      </c>
    </row>
    <row r="26" spans="1:27" x14ac:dyDescent="0.25">
      <c r="D26" s="22" t="s">
        <v>177</v>
      </c>
      <c r="E26" s="21"/>
      <c r="H26" s="21"/>
      <c r="K26" s="23">
        <f>SUM(K24:K25)</f>
        <v>86.638080000000002</v>
      </c>
    </row>
    <row r="28" spans="1:27" ht="45" customHeight="1" x14ac:dyDescent="0.25">
      <c r="A28" s="13"/>
      <c r="B28" s="13" t="s">
        <v>178</v>
      </c>
      <c r="C28" s="14" t="s">
        <v>128</v>
      </c>
      <c r="D28" s="7" t="s">
        <v>179</v>
      </c>
      <c r="E28" s="6"/>
      <c r="F28" s="6"/>
      <c r="G28" s="14"/>
      <c r="H28" s="16" t="s">
        <v>150</v>
      </c>
      <c r="I28" s="5">
        <v>1</v>
      </c>
      <c r="J28" s="4"/>
      <c r="K28" s="17">
        <f>ROUND(K43,2)</f>
        <v>87.33</v>
      </c>
      <c r="L28" s="15" t="s">
        <v>180</v>
      </c>
      <c r="M28" s="14"/>
      <c r="N28" s="14"/>
      <c r="O28" s="14"/>
      <c r="P28" s="14"/>
      <c r="Q28" s="14"/>
      <c r="R28" s="14"/>
      <c r="S28" s="14"/>
      <c r="T28" s="14"/>
      <c r="U28" s="14"/>
      <c r="V28" s="14"/>
      <c r="W28" s="14"/>
      <c r="X28" s="14"/>
      <c r="Y28" s="14"/>
      <c r="Z28" s="14"/>
      <c r="AA28" s="14"/>
    </row>
    <row r="29" spans="1:27" x14ac:dyDescent="0.25">
      <c r="B29" s="10" t="s">
        <v>152</v>
      </c>
    </row>
    <row r="30" spans="1:27" x14ac:dyDescent="0.25">
      <c r="B30" t="s">
        <v>181</v>
      </c>
      <c r="C30" t="s">
        <v>154</v>
      </c>
      <c r="D30" t="s">
        <v>155</v>
      </c>
      <c r="E30" s="18">
        <v>0.9</v>
      </c>
      <c r="F30" t="s">
        <v>156</v>
      </c>
      <c r="G30" t="s">
        <v>157</v>
      </c>
      <c r="H30" s="19">
        <v>23.47</v>
      </c>
      <c r="I30" t="s">
        <v>158</v>
      </c>
      <c r="J30" s="20">
        <f>ROUND(E30/I28* H30,5)</f>
        <v>21.123000000000001</v>
      </c>
      <c r="K30" s="21"/>
    </row>
    <row r="31" spans="1:27" x14ac:dyDescent="0.25">
      <c r="D31" s="22" t="s">
        <v>159</v>
      </c>
      <c r="E31" s="21"/>
      <c r="H31" s="21"/>
      <c r="K31" s="19">
        <f>SUM(J30:J30)</f>
        <v>21.123000000000001</v>
      </c>
    </row>
    <row r="32" spans="1:27" x14ac:dyDescent="0.25">
      <c r="B32" s="10" t="s">
        <v>160</v>
      </c>
      <c r="E32" s="21"/>
      <c r="H32" s="21"/>
      <c r="K32" s="21"/>
    </row>
    <row r="33" spans="1:27" x14ac:dyDescent="0.25">
      <c r="B33" t="s">
        <v>182</v>
      </c>
      <c r="C33" t="s">
        <v>154</v>
      </c>
      <c r="D33" t="s">
        <v>162</v>
      </c>
      <c r="E33" s="18">
        <v>0.45</v>
      </c>
      <c r="F33" t="s">
        <v>156</v>
      </c>
      <c r="G33" t="s">
        <v>157</v>
      </c>
      <c r="H33" s="19">
        <v>3.4</v>
      </c>
      <c r="I33" t="s">
        <v>158</v>
      </c>
      <c r="J33" s="20">
        <f>ROUND(E33/I28* H33,5)</f>
        <v>1.53</v>
      </c>
      <c r="K33" s="21"/>
    </row>
    <row r="34" spans="1:27" x14ac:dyDescent="0.25">
      <c r="D34" s="22" t="s">
        <v>163</v>
      </c>
      <c r="E34" s="21"/>
      <c r="H34" s="21"/>
      <c r="K34" s="19">
        <f>SUM(J33:J33)</f>
        <v>1.53</v>
      </c>
    </row>
    <row r="35" spans="1:27" x14ac:dyDescent="0.25">
      <c r="B35" s="10" t="s">
        <v>164</v>
      </c>
      <c r="E35" s="21"/>
      <c r="H35" s="21"/>
      <c r="K35" s="21"/>
    </row>
    <row r="36" spans="1:27" x14ac:dyDescent="0.25">
      <c r="B36" t="s">
        <v>183</v>
      </c>
      <c r="C36" t="s">
        <v>39</v>
      </c>
      <c r="D36" t="s">
        <v>184</v>
      </c>
      <c r="E36" s="18">
        <v>0.65</v>
      </c>
      <c r="G36" t="s">
        <v>157</v>
      </c>
      <c r="H36" s="19">
        <v>19.36</v>
      </c>
      <c r="I36" t="s">
        <v>158</v>
      </c>
      <c r="J36" s="20">
        <f>ROUND(E36* H36,5)</f>
        <v>12.584</v>
      </c>
      <c r="K36" s="21"/>
    </row>
    <row r="37" spans="1:27" x14ac:dyDescent="0.25">
      <c r="B37" t="s">
        <v>185</v>
      </c>
      <c r="C37" t="s">
        <v>128</v>
      </c>
      <c r="D37" t="s">
        <v>172</v>
      </c>
      <c r="E37" s="18">
        <v>0.18</v>
      </c>
      <c r="G37" t="s">
        <v>157</v>
      </c>
      <c r="H37" s="19">
        <v>2.04</v>
      </c>
      <c r="I37" t="s">
        <v>158</v>
      </c>
      <c r="J37" s="20">
        <f>ROUND(E37* H37,5)</f>
        <v>0.36720000000000003</v>
      </c>
      <c r="K37" s="21"/>
    </row>
    <row r="38" spans="1:27" x14ac:dyDescent="0.25">
      <c r="B38" t="s">
        <v>186</v>
      </c>
      <c r="C38" t="s">
        <v>39</v>
      </c>
      <c r="D38" t="s">
        <v>166</v>
      </c>
      <c r="E38" s="18">
        <v>0.15</v>
      </c>
      <c r="G38" t="s">
        <v>157</v>
      </c>
      <c r="H38" s="19">
        <v>145.41999999999999</v>
      </c>
      <c r="I38" t="s">
        <v>158</v>
      </c>
      <c r="J38" s="20">
        <f>ROUND(E38* H38,5)</f>
        <v>21.812999999999999</v>
      </c>
      <c r="K38" s="21"/>
    </row>
    <row r="39" spans="1:27" x14ac:dyDescent="0.25">
      <c r="B39" t="s">
        <v>187</v>
      </c>
      <c r="C39" t="s">
        <v>39</v>
      </c>
      <c r="D39" t="s">
        <v>188</v>
      </c>
      <c r="E39" s="18">
        <v>1.55</v>
      </c>
      <c r="G39" t="s">
        <v>157</v>
      </c>
      <c r="H39" s="19">
        <v>19.16</v>
      </c>
      <c r="I39" t="s">
        <v>158</v>
      </c>
      <c r="J39" s="20">
        <f>ROUND(E39* H39,5)</f>
        <v>29.698</v>
      </c>
      <c r="K39" s="21"/>
    </row>
    <row r="40" spans="1:27" x14ac:dyDescent="0.25">
      <c r="D40" s="22" t="s">
        <v>173</v>
      </c>
      <c r="E40" s="21"/>
      <c r="H40" s="21"/>
      <c r="K40" s="19">
        <f>SUM(J36:J39)</f>
        <v>64.462199999999996</v>
      </c>
    </row>
    <row r="41" spans="1:27" x14ac:dyDescent="0.25">
      <c r="D41" s="22" t="s">
        <v>174</v>
      </c>
      <c r="E41" s="21"/>
      <c r="H41" s="21"/>
      <c r="K41" s="23">
        <f>SUM(J29:J40)</f>
        <v>87.115199999999987</v>
      </c>
    </row>
    <row r="42" spans="1:27" x14ac:dyDescent="0.25">
      <c r="D42" s="22" t="s">
        <v>175</v>
      </c>
      <c r="E42" s="21"/>
      <c r="H42" s="21">
        <v>1</v>
      </c>
      <c r="I42" t="s">
        <v>176</v>
      </c>
      <c r="K42" s="21">
        <f>ROUND(H42/100*K31,5)</f>
        <v>0.21123</v>
      </c>
    </row>
    <row r="43" spans="1:27" x14ac:dyDescent="0.25">
      <c r="D43" s="22" t="s">
        <v>177</v>
      </c>
      <c r="E43" s="21"/>
      <c r="H43" s="21"/>
      <c r="K43" s="23">
        <f>SUM(K41:K42)</f>
        <v>87.326429999999988</v>
      </c>
    </row>
    <row r="45" spans="1:27" ht="45" customHeight="1" x14ac:dyDescent="0.25">
      <c r="A45" s="13"/>
      <c r="B45" s="13" t="s">
        <v>189</v>
      </c>
      <c r="C45" s="14" t="s">
        <v>128</v>
      </c>
      <c r="D45" s="7" t="s">
        <v>149</v>
      </c>
      <c r="E45" s="6"/>
      <c r="F45" s="6"/>
      <c r="G45" s="14"/>
      <c r="H45" s="16" t="s">
        <v>150</v>
      </c>
      <c r="I45" s="5">
        <v>1</v>
      </c>
      <c r="J45" s="4"/>
      <c r="K45" s="17">
        <f>ROUND(K60,2)</f>
        <v>93.59</v>
      </c>
      <c r="L45" s="15" t="s">
        <v>151</v>
      </c>
      <c r="M45" s="14"/>
      <c r="N45" s="14"/>
      <c r="O45" s="14"/>
      <c r="P45" s="14"/>
      <c r="Q45" s="14"/>
      <c r="R45" s="14"/>
      <c r="S45" s="14"/>
      <c r="T45" s="14"/>
      <c r="U45" s="14"/>
      <c r="V45" s="14"/>
      <c r="W45" s="14"/>
      <c r="X45" s="14"/>
      <c r="Y45" s="14"/>
      <c r="Z45" s="14"/>
      <c r="AA45" s="14"/>
    </row>
    <row r="46" spans="1:27" x14ac:dyDescent="0.25">
      <c r="B46" s="10" t="s">
        <v>152</v>
      </c>
    </row>
    <row r="47" spans="1:27" x14ac:dyDescent="0.25">
      <c r="B47" t="s">
        <v>181</v>
      </c>
      <c r="C47" t="s">
        <v>154</v>
      </c>
      <c r="D47" t="s">
        <v>155</v>
      </c>
      <c r="E47" s="18">
        <v>0.9</v>
      </c>
      <c r="F47" t="s">
        <v>156</v>
      </c>
      <c r="G47" t="s">
        <v>157</v>
      </c>
      <c r="H47" s="19">
        <v>23.47</v>
      </c>
      <c r="I47" t="s">
        <v>158</v>
      </c>
      <c r="J47" s="20">
        <f>ROUND(E47/I45* H47,5)</f>
        <v>21.123000000000001</v>
      </c>
      <c r="K47" s="21"/>
    </row>
    <row r="48" spans="1:27" x14ac:dyDescent="0.25">
      <c r="D48" s="22" t="s">
        <v>159</v>
      </c>
      <c r="E48" s="21"/>
      <c r="H48" s="21"/>
      <c r="K48" s="19">
        <f>SUM(J47:J47)</f>
        <v>21.123000000000001</v>
      </c>
    </row>
    <row r="49" spans="1:27" x14ac:dyDescent="0.25">
      <c r="B49" s="10" t="s">
        <v>160</v>
      </c>
      <c r="E49" s="21"/>
      <c r="H49" s="21"/>
      <c r="K49" s="21"/>
    </row>
    <row r="50" spans="1:27" x14ac:dyDescent="0.25">
      <c r="B50" t="s">
        <v>182</v>
      </c>
      <c r="C50" t="s">
        <v>154</v>
      </c>
      <c r="D50" t="s">
        <v>162</v>
      </c>
      <c r="E50" s="18">
        <v>0.45</v>
      </c>
      <c r="F50" t="s">
        <v>156</v>
      </c>
      <c r="G50" t="s">
        <v>157</v>
      </c>
      <c r="H50" s="19">
        <v>3.4</v>
      </c>
      <c r="I50" t="s">
        <v>158</v>
      </c>
      <c r="J50" s="20">
        <f>ROUND(E50/I45* H50,5)</f>
        <v>1.53</v>
      </c>
      <c r="K50" s="21"/>
    </row>
    <row r="51" spans="1:27" x14ac:dyDescent="0.25">
      <c r="D51" s="22" t="s">
        <v>163</v>
      </c>
      <c r="E51" s="21"/>
      <c r="H51" s="21"/>
      <c r="K51" s="19">
        <f>SUM(J50:J50)</f>
        <v>1.53</v>
      </c>
    </row>
    <row r="52" spans="1:27" x14ac:dyDescent="0.25">
      <c r="B52" s="10" t="s">
        <v>164</v>
      </c>
      <c r="E52" s="21"/>
      <c r="H52" s="21"/>
      <c r="K52" s="21"/>
    </row>
    <row r="53" spans="1:27" x14ac:dyDescent="0.25">
      <c r="B53" t="s">
        <v>185</v>
      </c>
      <c r="C53" t="s">
        <v>128</v>
      </c>
      <c r="D53" t="s">
        <v>172</v>
      </c>
      <c r="E53" s="18">
        <v>0.18</v>
      </c>
      <c r="G53" t="s">
        <v>157</v>
      </c>
      <c r="H53" s="19">
        <v>2.04</v>
      </c>
      <c r="I53" t="s">
        <v>158</v>
      </c>
      <c r="J53" s="20">
        <f>ROUND(E53* H53,5)</f>
        <v>0.36720000000000003</v>
      </c>
      <c r="K53" s="21"/>
    </row>
    <row r="54" spans="1:27" x14ac:dyDescent="0.25">
      <c r="B54" t="s">
        <v>190</v>
      </c>
      <c r="C54" t="s">
        <v>39</v>
      </c>
      <c r="D54" t="s">
        <v>168</v>
      </c>
      <c r="E54" s="18">
        <v>0.65</v>
      </c>
      <c r="G54" t="s">
        <v>157</v>
      </c>
      <c r="H54" s="19">
        <v>21.3</v>
      </c>
      <c r="I54" t="s">
        <v>158</v>
      </c>
      <c r="J54" s="20">
        <f>ROUND(E54* H54,5)</f>
        <v>13.845000000000001</v>
      </c>
      <c r="K54" s="21"/>
    </row>
    <row r="55" spans="1:27" x14ac:dyDescent="0.25">
      <c r="B55" t="s">
        <v>191</v>
      </c>
      <c r="C55" t="s">
        <v>39</v>
      </c>
      <c r="D55" t="s">
        <v>170</v>
      </c>
      <c r="E55" s="18">
        <v>1.55</v>
      </c>
      <c r="G55" t="s">
        <v>157</v>
      </c>
      <c r="H55" s="19">
        <v>22.39</v>
      </c>
      <c r="I55" t="s">
        <v>158</v>
      </c>
      <c r="J55" s="20">
        <f>ROUND(E55* H55,5)</f>
        <v>34.704500000000003</v>
      </c>
      <c r="K55" s="21"/>
    </row>
    <row r="56" spans="1:27" x14ac:dyDescent="0.25">
      <c r="B56" t="s">
        <v>186</v>
      </c>
      <c r="C56" t="s">
        <v>39</v>
      </c>
      <c r="D56" t="s">
        <v>166</v>
      </c>
      <c r="E56" s="18">
        <v>0.15</v>
      </c>
      <c r="G56" t="s">
        <v>157</v>
      </c>
      <c r="H56" s="19">
        <v>145.41999999999999</v>
      </c>
      <c r="I56" t="s">
        <v>158</v>
      </c>
      <c r="J56" s="20">
        <f>ROUND(E56* H56,5)</f>
        <v>21.812999999999999</v>
      </c>
      <c r="K56" s="21"/>
    </row>
    <row r="57" spans="1:27" x14ac:dyDescent="0.25">
      <c r="D57" s="22" t="s">
        <v>173</v>
      </c>
      <c r="E57" s="21"/>
      <c r="H57" s="21"/>
      <c r="K57" s="19">
        <f>SUM(J53:J56)</f>
        <v>70.729700000000008</v>
      </c>
    </row>
    <row r="58" spans="1:27" x14ac:dyDescent="0.25">
      <c r="D58" s="22" t="s">
        <v>174</v>
      </c>
      <c r="E58" s="21"/>
      <c r="H58" s="21"/>
      <c r="K58" s="23">
        <f>SUM(J46:J57)</f>
        <v>93.382700000000014</v>
      </c>
    </row>
    <row r="59" spans="1:27" x14ac:dyDescent="0.25">
      <c r="D59" s="22" t="s">
        <v>175</v>
      </c>
      <c r="E59" s="21"/>
      <c r="H59" s="21">
        <v>1</v>
      </c>
      <c r="I59" t="s">
        <v>176</v>
      </c>
      <c r="K59" s="21">
        <f>ROUND(H59/100*K48,5)</f>
        <v>0.21123</v>
      </c>
    </row>
    <row r="60" spans="1:27" x14ac:dyDescent="0.25">
      <c r="D60" s="22" t="s">
        <v>177</v>
      </c>
      <c r="E60" s="21"/>
      <c r="H60" s="21"/>
      <c r="K60" s="23">
        <f>SUM(K58:K59)</f>
        <v>93.593930000000015</v>
      </c>
    </row>
    <row r="62" spans="1:27" x14ac:dyDescent="0.25">
      <c r="A62" s="11" t="s">
        <v>192</v>
      </c>
      <c r="B62" s="11"/>
    </row>
    <row r="63" spans="1:27" ht="45" customHeight="1" x14ac:dyDescent="0.25">
      <c r="A63" s="13" t="s">
        <v>193</v>
      </c>
      <c r="B63" s="13" t="s">
        <v>83</v>
      </c>
      <c r="C63" s="14" t="s">
        <v>26</v>
      </c>
      <c r="D63" s="7" t="s">
        <v>84</v>
      </c>
      <c r="E63" s="6"/>
      <c r="F63" s="6"/>
      <c r="G63" s="14"/>
      <c r="H63" s="16" t="s">
        <v>150</v>
      </c>
      <c r="I63" s="5">
        <v>1</v>
      </c>
      <c r="J63" s="4"/>
      <c r="K63" s="17">
        <f>ROUND(K72,2)</f>
        <v>46.22</v>
      </c>
      <c r="L63" s="15" t="s">
        <v>194</v>
      </c>
      <c r="M63" s="14"/>
      <c r="N63" s="14"/>
      <c r="O63" s="14"/>
      <c r="P63" s="14"/>
      <c r="Q63" s="14"/>
      <c r="R63" s="14"/>
      <c r="S63" s="14"/>
      <c r="T63" s="14"/>
      <c r="U63" s="14"/>
      <c r="V63" s="14"/>
      <c r="W63" s="14"/>
      <c r="X63" s="14"/>
      <c r="Y63" s="14"/>
      <c r="Z63" s="14"/>
      <c r="AA63" s="14"/>
    </row>
    <row r="64" spans="1:27" x14ac:dyDescent="0.25">
      <c r="B64" s="10" t="s">
        <v>152</v>
      </c>
    </row>
    <row r="65" spans="1:27" x14ac:dyDescent="0.25">
      <c r="B65" t="s">
        <v>195</v>
      </c>
      <c r="C65" t="s">
        <v>154</v>
      </c>
      <c r="D65" t="s">
        <v>196</v>
      </c>
      <c r="E65" s="18">
        <v>0.49</v>
      </c>
      <c r="F65" t="s">
        <v>156</v>
      </c>
      <c r="G65" t="s">
        <v>157</v>
      </c>
      <c r="H65" s="19">
        <v>19.38</v>
      </c>
      <c r="I65" t="s">
        <v>158</v>
      </c>
      <c r="J65" s="20">
        <f>ROUND(E65/I63* H65,5)</f>
        <v>9.4962</v>
      </c>
      <c r="K65" s="21"/>
    </row>
    <row r="66" spans="1:27" x14ac:dyDescent="0.25">
      <c r="B66" t="s">
        <v>197</v>
      </c>
      <c r="C66" t="s">
        <v>154</v>
      </c>
      <c r="D66" t="s">
        <v>198</v>
      </c>
      <c r="E66" s="18">
        <v>0.33</v>
      </c>
      <c r="F66" t="s">
        <v>156</v>
      </c>
      <c r="G66" t="s">
        <v>157</v>
      </c>
      <c r="H66" s="19">
        <v>24.47</v>
      </c>
      <c r="I66" t="s">
        <v>158</v>
      </c>
      <c r="J66" s="20">
        <f>ROUND(E66/I63* H66,5)</f>
        <v>8.0751000000000008</v>
      </c>
      <c r="K66" s="21"/>
    </row>
    <row r="67" spans="1:27" x14ac:dyDescent="0.25">
      <c r="D67" s="22" t="s">
        <v>159</v>
      </c>
      <c r="E67" s="21"/>
      <c r="H67" s="21"/>
      <c r="K67" s="19">
        <f>SUM(J65:J66)</f>
        <v>17.571300000000001</v>
      </c>
    </row>
    <row r="68" spans="1:27" x14ac:dyDescent="0.25">
      <c r="B68" s="10" t="s">
        <v>164</v>
      </c>
      <c r="E68" s="21"/>
      <c r="H68" s="21"/>
      <c r="K68" s="21"/>
    </row>
    <row r="69" spans="1:27" x14ac:dyDescent="0.25">
      <c r="B69" t="s">
        <v>199</v>
      </c>
      <c r="C69" t="s">
        <v>128</v>
      </c>
      <c r="D69" t="s">
        <v>200</v>
      </c>
      <c r="E69" s="18">
        <v>0.35</v>
      </c>
      <c r="G69" t="s">
        <v>157</v>
      </c>
      <c r="H69" s="19">
        <v>81.84</v>
      </c>
      <c r="I69" t="s">
        <v>158</v>
      </c>
      <c r="J69" s="20">
        <f>ROUND(E69* H69,5)</f>
        <v>28.643999999999998</v>
      </c>
      <c r="K69" s="21"/>
    </row>
    <row r="70" spans="1:27" x14ac:dyDescent="0.25">
      <c r="D70" s="22" t="s">
        <v>173</v>
      </c>
      <c r="E70" s="21"/>
      <c r="H70" s="21"/>
      <c r="K70" s="19">
        <f>SUM(J69:J69)</f>
        <v>28.643999999999998</v>
      </c>
    </row>
    <row r="71" spans="1:27" x14ac:dyDescent="0.25">
      <c r="D71" s="22" t="s">
        <v>174</v>
      </c>
      <c r="E71" s="21"/>
      <c r="H71" s="21"/>
      <c r="K71" s="23">
        <f>SUM(J64:J70)</f>
        <v>46.215299999999999</v>
      </c>
    </row>
    <row r="72" spans="1:27" x14ac:dyDescent="0.25">
      <c r="D72" s="22" t="s">
        <v>177</v>
      </c>
      <c r="E72" s="21"/>
      <c r="H72" s="21"/>
      <c r="K72" s="23">
        <f>SUM(K71:K71)</f>
        <v>46.215299999999999</v>
      </c>
    </row>
    <row r="74" spans="1:27" ht="45" customHeight="1" x14ac:dyDescent="0.25">
      <c r="A74" s="13" t="s">
        <v>201</v>
      </c>
      <c r="B74" s="13" t="s">
        <v>99</v>
      </c>
      <c r="C74" s="14" t="s">
        <v>21</v>
      </c>
      <c r="D74" s="7" t="s">
        <v>100</v>
      </c>
      <c r="E74" s="6"/>
      <c r="F74" s="6"/>
      <c r="G74" s="14"/>
      <c r="H74" s="16" t="s">
        <v>150</v>
      </c>
      <c r="I74" s="5">
        <v>1</v>
      </c>
      <c r="J74" s="4"/>
      <c r="K74" s="17">
        <f>ROUND(K90,2)</f>
        <v>1.98</v>
      </c>
      <c r="L74" s="15" t="s">
        <v>202</v>
      </c>
      <c r="M74" s="14"/>
      <c r="N74" s="14"/>
      <c r="O74" s="14"/>
      <c r="P74" s="14"/>
      <c r="Q74" s="14"/>
      <c r="R74" s="14"/>
      <c r="S74" s="14"/>
      <c r="T74" s="14"/>
      <c r="U74" s="14"/>
      <c r="V74" s="14"/>
      <c r="W74" s="14"/>
      <c r="X74" s="14"/>
      <c r="Y74" s="14"/>
      <c r="Z74" s="14"/>
      <c r="AA74" s="14"/>
    </row>
    <row r="75" spans="1:27" x14ac:dyDescent="0.25">
      <c r="B75" s="10" t="s">
        <v>152</v>
      </c>
    </row>
    <row r="76" spans="1:27" x14ac:dyDescent="0.25">
      <c r="B76" t="s">
        <v>203</v>
      </c>
      <c r="C76" t="s">
        <v>154</v>
      </c>
      <c r="D76" t="s">
        <v>204</v>
      </c>
      <c r="E76" s="18">
        <v>1.7000000000000001E-2</v>
      </c>
      <c r="F76" t="s">
        <v>156</v>
      </c>
      <c r="G76" t="s">
        <v>157</v>
      </c>
      <c r="H76" s="19">
        <v>24.47</v>
      </c>
      <c r="I76" t="s">
        <v>158</v>
      </c>
      <c r="J76" s="20">
        <f>ROUND(E76/I74* H76,5)</f>
        <v>0.41599000000000003</v>
      </c>
      <c r="K76" s="21"/>
    </row>
    <row r="77" spans="1:27" x14ac:dyDescent="0.25">
      <c r="B77" t="s">
        <v>205</v>
      </c>
      <c r="C77" t="s">
        <v>154</v>
      </c>
      <c r="D77" t="s">
        <v>196</v>
      </c>
      <c r="E77" s="18">
        <v>8.5000000000000006E-3</v>
      </c>
      <c r="F77" t="s">
        <v>156</v>
      </c>
      <c r="G77" t="s">
        <v>157</v>
      </c>
      <c r="H77" s="19">
        <v>19.38</v>
      </c>
      <c r="I77" t="s">
        <v>158</v>
      </c>
      <c r="J77" s="20">
        <f>ROUND(E77/I74* H77,5)</f>
        <v>0.16472999999999999</v>
      </c>
      <c r="K77" s="21"/>
    </row>
    <row r="78" spans="1:27" x14ac:dyDescent="0.25">
      <c r="D78" s="22" t="s">
        <v>159</v>
      </c>
      <c r="E78" s="21"/>
      <c r="H78" s="21"/>
      <c r="K78" s="19">
        <f>SUM(J76:J77)</f>
        <v>0.58072000000000001</v>
      </c>
    </row>
    <row r="79" spans="1:27" x14ac:dyDescent="0.25">
      <c r="B79" s="10" t="s">
        <v>160</v>
      </c>
      <c r="E79" s="21"/>
      <c r="H79" s="21"/>
      <c r="K79" s="21"/>
    </row>
    <row r="80" spans="1:27" x14ac:dyDescent="0.25">
      <c r="B80" t="s">
        <v>206</v>
      </c>
      <c r="C80" t="s">
        <v>154</v>
      </c>
      <c r="D80" t="s">
        <v>207</v>
      </c>
      <c r="E80" s="18">
        <v>2.8500000000000001E-2</v>
      </c>
      <c r="F80" t="s">
        <v>156</v>
      </c>
      <c r="G80" t="s">
        <v>157</v>
      </c>
      <c r="H80" s="19">
        <v>8.16</v>
      </c>
      <c r="I80" t="s">
        <v>158</v>
      </c>
      <c r="J80" s="20">
        <f>ROUND(E80/I74* H80,5)</f>
        <v>0.23255999999999999</v>
      </c>
      <c r="K80" s="21"/>
    </row>
    <row r="81" spans="1:27" x14ac:dyDescent="0.25">
      <c r="B81" t="s">
        <v>208</v>
      </c>
      <c r="C81" t="s">
        <v>154</v>
      </c>
      <c r="D81" t="s">
        <v>209</v>
      </c>
      <c r="E81" s="18">
        <v>8.5000000000000006E-3</v>
      </c>
      <c r="F81" t="s">
        <v>156</v>
      </c>
      <c r="G81" t="s">
        <v>157</v>
      </c>
      <c r="H81" s="19">
        <v>34.770000000000003</v>
      </c>
      <c r="I81" t="s">
        <v>158</v>
      </c>
      <c r="J81" s="20">
        <f>ROUND(E81/I74* H81,5)</f>
        <v>0.29554999999999998</v>
      </c>
      <c r="K81" s="21"/>
    </row>
    <row r="82" spans="1:27" x14ac:dyDescent="0.25">
      <c r="D82" s="22" t="s">
        <v>163</v>
      </c>
      <c r="E82" s="21"/>
      <c r="H82" s="21"/>
      <c r="K82" s="19">
        <f>SUM(J80:J81)</f>
        <v>0.52810999999999997</v>
      </c>
    </row>
    <row r="83" spans="1:27" x14ac:dyDescent="0.25">
      <c r="B83" s="10" t="s">
        <v>164</v>
      </c>
      <c r="E83" s="21"/>
      <c r="H83" s="21"/>
      <c r="K83" s="21"/>
    </row>
    <row r="84" spans="1:27" x14ac:dyDescent="0.25">
      <c r="B84" t="s">
        <v>210</v>
      </c>
      <c r="C84" t="s">
        <v>211</v>
      </c>
      <c r="D84" t="s">
        <v>212</v>
      </c>
      <c r="E84" s="18">
        <v>0.20399999999999999</v>
      </c>
      <c r="G84" t="s">
        <v>157</v>
      </c>
      <c r="H84" s="19">
        <v>1.83</v>
      </c>
      <c r="I84" t="s">
        <v>158</v>
      </c>
      <c r="J84" s="20">
        <f>ROUND(E84* H84,5)</f>
        <v>0.37331999999999999</v>
      </c>
      <c r="K84" s="21"/>
    </row>
    <row r="85" spans="1:27" x14ac:dyDescent="0.25">
      <c r="B85" t="s">
        <v>213</v>
      </c>
      <c r="C85" t="s">
        <v>211</v>
      </c>
      <c r="D85" t="s">
        <v>214</v>
      </c>
      <c r="E85" s="18">
        <v>0.32640000000000002</v>
      </c>
      <c r="G85" t="s">
        <v>157</v>
      </c>
      <c r="H85" s="19">
        <v>1.5</v>
      </c>
      <c r="I85" t="s">
        <v>158</v>
      </c>
      <c r="J85" s="20">
        <f>ROUND(E85* H85,5)</f>
        <v>0.48959999999999998</v>
      </c>
      <c r="K85" s="21"/>
    </row>
    <row r="86" spans="1:27" x14ac:dyDescent="0.25">
      <c r="D86" s="22" t="s">
        <v>173</v>
      </c>
      <c r="E86" s="21"/>
      <c r="H86" s="21"/>
      <c r="K86" s="19">
        <f>SUM(J84:J85)</f>
        <v>0.86291999999999991</v>
      </c>
    </row>
    <row r="87" spans="1:27" x14ac:dyDescent="0.25">
      <c r="E87" s="21"/>
      <c r="H87" s="21"/>
      <c r="K87" s="21"/>
    </row>
    <row r="88" spans="1:27" x14ac:dyDescent="0.25">
      <c r="D88" s="22" t="s">
        <v>175</v>
      </c>
      <c r="E88" s="21"/>
      <c r="H88" s="21">
        <v>1</v>
      </c>
      <c r="I88" t="s">
        <v>176</v>
      </c>
      <c r="J88">
        <f>ROUND(H88/100*K78,5)</f>
        <v>5.8100000000000001E-3</v>
      </c>
      <c r="K88" s="21"/>
    </row>
    <row r="89" spans="1:27" x14ac:dyDescent="0.25">
      <c r="D89" s="22" t="s">
        <v>174</v>
      </c>
      <c r="E89" s="21"/>
      <c r="H89" s="21"/>
      <c r="K89" s="23">
        <f>SUM(J75:J88)</f>
        <v>1.97756</v>
      </c>
    </row>
    <row r="90" spans="1:27" x14ac:dyDescent="0.25">
      <c r="D90" s="22" t="s">
        <v>177</v>
      </c>
      <c r="E90" s="21"/>
      <c r="H90" s="21"/>
      <c r="K90" s="23">
        <f>SUM(K89:K89)</f>
        <v>1.97756</v>
      </c>
    </row>
    <row r="92" spans="1:27" ht="45" customHeight="1" x14ac:dyDescent="0.25">
      <c r="A92" s="13" t="s">
        <v>215</v>
      </c>
      <c r="B92" s="13" t="s">
        <v>69</v>
      </c>
      <c r="C92" s="14" t="s">
        <v>26</v>
      </c>
      <c r="D92" s="7" t="s">
        <v>70</v>
      </c>
      <c r="E92" s="6"/>
      <c r="F92" s="6"/>
      <c r="G92" s="14"/>
      <c r="H92" s="16" t="s">
        <v>150</v>
      </c>
      <c r="I92" s="5">
        <v>1</v>
      </c>
      <c r="J92" s="4"/>
      <c r="K92" s="17">
        <f>ROUND(K103,2)</f>
        <v>1722.6</v>
      </c>
      <c r="L92" s="15" t="s">
        <v>216</v>
      </c>
      <c r="M92" s="14"/>
      <c r="N92" s="14"/>
      <c r="O92" s="14"/>
      <c r="P92" s="14"/>
      <c r="Q92" s="14"/>
      <c r="R92" s="14"/>
      <c r="S92" s="14"/>
      <c r="T92" s="14"/>
      <c r="U92" s="14"/>
      <c r="V92" s="14"/>
      <c r="W92" s="14"/>
      <c r="X92" s="14"/>
      <c r="Y92" s="14"/>
      <c r="Z92" s="14"/>
      <c r="AA92" s="14"/>
    </row>
    <row r="93" spans="1:27" x14ac:dyDescent="0.25">
      <c r="B93" s="10" t="s">
        <v>152</v>
      </c>
    </row>
    <row r="94" spans="1:27" x14ac:dyDescent="0.25">
      <c r="B94" t="s">
        <v>217</v>
      </c>
      <c r="C94" t="s">
        <v>154</v>
      </c>
      <c r="D94" t="s">
        <v>218</v>
      </c>
      <c r="E94" s="18">
        <v>12</v>
      </c>
      <c r="F94" t="s">
        <v>156</v>
      </c>
      <c r="G94" t="s">
        <v>157</v>
      </c>
      <c r="H94" s="19">
        <v>26.09</v>
      </c>
      <c r="I94" t="s">
        <v>158</v>
      </c>
      <c r="J94" s="20">
        <f>ROUND(E94/I92* H94,5)</f>
        <v>313.08</v>
      </c>
      <c r="K94" s="21"/>
    </row>
    <row r="95" spans="1:27" x14ac:dyDescent="0.25">
      <c r="B95" t="s">
        <v>181</v>
      </c>
      <c r="C95" t="s">
        <v>154</v>
      </c>
      <c r="D95" t="s">
        <v>155</v>
      </c>
      <c r="E95" s="18">
        <v>24</v>
      </c>
      <c r="F95" t="s">
        <v>156</v>
      </c>
      <c r="G95" t="s">
        <v>157</v>
      </c>
      <c r="H95" s="19">
        <v>23.47</v>
      </c>
      <c r="I95" t="s">
        <v>158</v>
      </c>
      <c r="J95" s="20">
        <f>ROUND(E95/I92* H95,5)</f>
        <v>563.28</v>
      </c>
      <c r="K95" s="21"/>
    </row>
    <row r="96" spans="1:27" x14ac:dyDescent="0.25">
      <c r="D96" s="22" t="s">
        <v>159</v>
      </c>
      <c r="E96" s="21"/>
      <c r="H96" s="21"/>
      <c r="K96" s="19">
        <f>SUM(J94:J95)</f>
        <v>876.3599999999999</v>
      </c>
    </row>
    <row r="97" spans="1:27" x14ac:dyDescent="0.25">
      <c r="B97" s="10" t="s">
        <v>160</v>
      </c>
      <c r="E97" s="21"/>
      <c r="H97" s="21"/>
      <c r="K97" s="21"/>
    </row>
    <row r="98" spans="1:27" x14ac:dyDescent="0.25">
      <c r="B98" t="s">
        <v>219</v>
      </c>
      <c r="C98" t="s">
        <v>154</v>
      </c>
      <c r="D98" t="s">
        <v>220</v>
      </c>
      <c r="E98" s="18">
        <v>8</v>
      </c>
      <c r="F98" t="s">
        <v>156</v>
      </c>
      <c r="G98" t="s">
        <v>157</v>
      </c>
      <c r="H98" s="19">
        <v>36.89</v>
      </c>
      <c r="I98" t="s">
        <v>158</v>
      </c>
      <c r="J98" s="20">
        <f>ROUND(E98/I92* H98,5)</f>
        <v>295.12</v>
      </c>
      <c r="K98" s="21"/>
    </row>
    <row r="99" spans="1:27" x14ac:dyDescent="0.25">
      <c r="B99" t="s">
        <v>221</v>
      </c>
      <c r="C99" t="s">
        <v>154</v>
      </c>
      <c r="D99" t="s">
        <v>222</v>
      </c>
      <c r="E99" s="18">
        <v>4</v>
      </c>
      <c r="F99" t="s">
        <v>156</v>
      </c>
      <c r="G99" t="s">
        <v>157</v>
      </c>
      <c r="H99" s="19">
        <v>49.82</v>
      </c>
      <c r="I99" t="s">
        <v>158</v>
      </c>
      <c r="J99" s="20">
        <f>ROUND(E99/I92* H99,5)</f>
        <v>199.28</v>
      </c>
      <c r="K99" s="21"/>
    </row>
    <row r="100" spans="1:27" x14ac:dyDescent="0.25">
      <c r="B100" t="s">
        <v>223</v>
      </c>
      <c r="C100" t="s">
        <v>154</v>
      </c>
      <c r="D100" t="s">
        <v>224</v>
      </c>
      <c r="E100" s="18">
        <v>8</v>
      </c>
      <c r="F100" t="s">
        <v>156</v>
      </c>
      <c r="G100" t="s">
        <v>157</v>
      </c>
      <c r="H100" s="19">
        <v>43.98</v>
      </c>
      <c r="I100" t="s">
        <v>158</v>
      </c>
      <c r="J100" s="20">
        <f>ROUND(E100/I92* H100,5)</f>
        <v>351.84</v>
      </c>
      <c r="K100" s="21"/>
    </row>
    <row r="101" spans="1:27" x14ac:dyDescent="0.25">
      <c r="D101" s="22" t="s">
        <v>163</v>
      </c>
      <c r="E101" s="21"/>
      <c r="H101" s="21"/>
      <c r="K101" s="19">
        <f>SUM(J98:J100)</f>
        <v>846.24</v>
      </c>
    </row>
    <row r="102" spans="1:27" x14ac:dyDescent="0.25">
      <c r="D102" s="22" t="s">
        <v>174</v>
      </c>
      <c r="E102" s="21"/>
      <c r="H102" s="21"/>
      <c r="K102" s="23">
        <f>SUM(J93:J101)</f>
        <v>1722.6</v>
      </c>
    </row>
    <row r="103" spans="1:27" x14ac:dyDescent="0.25">
      <c r="D103" s="22" t="s">
        <v>177</v>
      </c>
      <c r="E103" s="21"/>
      <c r="H103" s="21"/>
      <c r="K103" s="23">
        <f>SUM(K102:K102)</f>
        <v>1722.6</v>
      </c>
    </row>
    <row r="105" spans="1:27" ht="45" customHeight="1" x14ac:dyDescent="0.25">
      <c r="A105" s="13" t="s">
        <v>225</v>
      </c>
      <c r="B105" s="13" t="s">
        <v>101</v>
      </c>
      <c r="C105" s="14" t="s">
        <v>21</v>
      </c>
      <c r="D105" s="7" t="s">
        <v>102</v>
      </c>
      <c r="E105" s="6"/>
      <c r="F105" s="6"/>
      <c r="G105" s="14"/>
      <c r="H105" s="16" t="s">
        <v>150</v>
      </c>
      <c r="I105" s="5">
        <v>1</v>
      </c>
      <c r="J105" s="4"/>
      <c r="K105" s="17">
        <f>ROUND(K120,2)</f>
        <v>5.51</v>
      </c>
      <c r="L105" s="15" t="s">
        <v>226</v>
      </c>
      <c r="M105" s="14"/>
      <c r="N105" s="14"/>
      <c r="O105" s="14"/>
      <c r="P105" s="14"/>
      <c r="Q105" s="14"/>
      <c r="R105" s="14"/>
      <c r="S105" s="14"/>
      <c r="T105" s="14"/>
      <c r="U105" s="14"/>
      <c r="V105" s="14"/>
      <c r="W105" s="14"/>
      <c r="X105" s="14"/>
      <c r="Y105" s="14"/>
      <c r="Z105" s="14"/>
      <c r="AA105" s="14"/>
    </row>
    <row r="106" spans="1:27" x14ac:dyDescent="0.25">
      <c r="B106" s="10" t="s">
        <v>152</v>
      </c>
    </row>
    <row r="107" spans="1:27" x14ac:dyDescent="0.25">
      <c r="B107" t="s">
        <v>203</v>
      </c>
      <c r="C107" t="s">
        <v>154</v>
      </c>
      <c r="D107" t="s">
        <v>204</v>
      </c>
      <c r="E107" s="18">
        <v>0.1014</v>
      </c>
      <c r="F107" t="s">
        <v>156</v>
      </c>
      <c r="G107" t="s">
        <v>157</v>
      </c>
      <c r="H107" s="19">
        <v>24.47</v>
      </c>
      <c r="I107" t="s">
        <v>158</v>
      </c>
      <c r="J107" s="20">
        <f>ROUND(E107/I105* H107,5)</f>
        <v>2.4812599999999998</v>
      </c>
      <c r="K107" s="21"/>
    </row>
    <row r="108" spans="1:27" x14ac:dyDescent="0.25">
      <c r="B108" t="s">
        <v>205</v>
      </c>
      <c r="C108" t="s">
        <v>154</v>
      </c>
      <c r="D108" t="s">
        <v>196</v>
      </c>
      <c r="E108" s="18">
        <v>0.1014</v>
      </c>
      <c r="F108" t="s">
        <v>156</v>
      </c>
      <c r="G108" t="s">
        <v>157</v>
      </c>
      <c r="H108" s="19">
        <v>19.38</v>
      </c>
      <c r="I108" t="s">
        <v>158</v>
      </c>
      <c r="J108" s="20">
        <f>ROUND(E108/I105* H108,5)</f>
        <v>1.96513</v>
      </c>
      <c r="K108" s="21"/>
    </row>
    <row r="109" spans="1:27" x14ac:dyDescent="0.25">
      <c r="D109" s="22" t="s">
        <v>159</v>
      </c>
      <c r="E109" s="21"/>
      <c r="H109" s="21"/>
      <c r="K109" s="19">
        <f>SUM(J107:J108)</f>
        <v>4.4463900000000001</v>
      </c>
    </row>
    <row r="110" spans="1:27" x14ac:dyDescent="0.25">
      <c r="B110" s="10" t="s">
        <v>160</v>
      </c>
      <c r="E110" s="21"/>
      <c r="H110" s="21"/>
      <c r="K110" s="21"/>
    </row>
    <row r="111" spans="1:27" x14ac:dyDescent="0.25">
      <c r="B111" t="s">
        <v>206</v>
      </c>
      <c r="C111" t="s">
        <v>154</v>
      </c>
      <c r="D111" t="s">
        <v>207</v>
      </c>
      <c r="E111" s="18">
        <v>2.8500000000000001E-2</v>
      </c>
      <c r="F111" t="s">
        <v>156</v>
      </c>
      <c r="G111" t="s">
        <v>157</v>
      </c>
      <c r="H111" s="19">
        <v>8.16</v>
      </c>
      <c r="I111" t="s">
        <v>158</v>
      </c>
      <c r="J111" s="20">
        <f>ROUND(E111/I105* H111,5)</f>
        <v>0.23255999999999999</v>
      </c>
      <c r="K111" s="21"/>
    </row>
    <row r="112" spans="1:27" x14ac:dyDescent="0.25">
      <c r="B112" t="s">
        <v>208</v>
      </c>
      <c r="C112" t="s">
        <v>154</v>
      </c>
      <c r="D112" t="s">
        <v>209</v>
      </c>
      <c r="E112" s="18">
        <v>8.5000000000000006E-3</v>
      </c>
      <c r="F112" t="s">
        <v>156</v>
      </c>
      <c r="G112" t="s">
        <v>157</v>
      </c>
      <c r="H112" s="19">
        <v>34.770000000000003</v>
      </c>
      <c r="I112" t="s">
        <v>158</v>
      </c>
      <c r="J112" s="20">
        <f>ROUND(E112/I105* H112,5)</f>
        <v>0.29554999999999998</v>
      </c>
      <c r="K112" s="21"/>
    </row>
    <row r="113" spans="1:27" x14ac:dyDescent="0.25">
      <c r="D113" s="22" t="s">
        <v>163</v>
      </c>
      <c r="E113" s="21"/>
      <c r="H113" s="21"/>
      <c r="K113" s="19">
        <f>SUM(J111:J112)</f>
        <v>0.52810999999999997</v>
      </c>
    </row>
    <row r="114" spans="1:27" x14ac:dyDescent="0.25">
      <c r="B114" s="10" t="s">
        <v>164</v>
      </c>
      <c r="E114" s="21"/>
      <c r="H114" s="21"/>
      <c r="K114" s="21"/>
    </row>
    <row r="115" spans="1:27" x14ac:dyDescent="0.25">
      <c r="B115" t="s">
        <v>213</v>
      </c>
      <c r="C115" t="s">
        <v>211</v>
      </c>
      <c r="D115" t="s">
        <v>214</v>
      </c>
      <c r="E115" s="18">
        <v>0.32640000000000002</v>
      </c>
      <c r="G115" t="s">
        <v>157</v>
      </c>
      <c r="H115" s="19">
        <v>1.5</v>
      </c>
      <c r="I115" t="s">
        <v>158</v>
      </c>
      <c r="J115" s="20">
        <f>ROUND(E115* H115,5)</f>
        <v>0.48959999999999998</v>
      </c>
      <c r="K115" s="21"/>
    </row>
    <row r="116" spans="1:27" x14ac:dyDescent="0.25">
      <c r="D116" s="22" t="s">
        <v>173</v>
      </c>
      <c r="E116" s="21"/>
      <c r="H116" s="21"/>
      <c r="K116" s="19">
        <f>SUM(J115:J115)</f>
        <v>0.48959999999999998</v>
      </c>
    </row>
    <row r="117" spans="1:27" x14ac:dyDescent="0.25">
      <c r="E117" s="21"/>
      <c r="H117" s="21"/>
      <c r="K117" s="21"/>
    </row>
    <row r="118" spans="1:27" x14ac:dyDescent="0.25">
      <c r="D118" s="22" t="s">
        <v>175</v>
      </c>
      <c r="E118" s="21"/>
      <c r="H118" s="21">
        <v>1</v>
      </c>
      <c r="I118" t="s">
        <v>176</v>
      </c>
      <c r="J118">
        <f>ROUND(H118/100*K109,5)</f>
        <v>4.446E-2</v>
      </c>
      <c r="K118" s="21"/>
    </row>
    <row r="119" spans="1:27" x14ac:dyDescent="0.25">
      <c r="D119" s="22" t="s">
        <v>174</v>
      </c>
      <c r="E119" s="21"/>
      <c r="H119" s="21"/>
      <c r="K119" s="23">
        <f>SUM(J106:J118)</f>
        <v>5.508560000000001</v>
      </c>
    </row>
    <row r="120" spans="1:27" x14ac:dyDescent="0.25">
      <c r="D120" s="22" t="s">
        <v>177</v>
      </c>
      <c r="E120" s="21"/>
      <c r="H120" s="21"/>
      <c r="K120" s="23">
        <f>SUM(K119:K119)</f>
        <v>5.508560000000001</v>
      </c>
    </row>
    <row r="122" spans="1:27" ht="45" customHeight="1" x14ac:dyDescent="0.25">
      <c r="A122" s="13" t="s">
        <v>227</v>
      </c>
      <c r="B122" s="13" t="s">
        <v>63</v>
      </c>
      <c r="C122" s="14" t="s">
        <v>26</v>
      </c>
      <c r="D122" s="7" t="s">
        <v>64</v>
      </c>
      <c r="E122" s="6"/>
      <c r="F122" s="6"/>
      <c r="G122" s="14"/>
      <c r="H122" s="16" t="s">
        <v>150</v>
      </c>
      <c r="I122" s="5">
        <v>1</v>
      </c>
      <c r="J122" s="4"/>
      <c r="K122" s="17">
        <f>ROUND(K133,2)</f>
        <v>24.26</v>
      </c>
      <c r="L122" s="15" t="s">
        <v>228</v>
      </c>
      <c r="M122" s="14"/>
      <c r="N122" s="14"/>
      <c r="O122" s="14"/>
      <c r="P122" s="14"/>
      <c r="Q122" s="14"/>
      <c r="R122" s="14"/>
      <c r="S122" s="14"/>
      <c r="T122" s="14"/>
      <c r="U122" s="14"/>
      <c r="V122" s="14"/>
      <c r="W122" s="14"/>
      <c r="X122" s="14"/>
      <c r="Y122" s="14"/>
      <c r="Z122" s="14"/>
      <c r="AA122" s="14"/>
    </row>
    <row r="123" spans="1:27" x14ac:dyDescent="0.25">
      <c r="B123" s="10" t="s">
        <v>152</v>
      </c>
    </row>
    <row r="124" spans="1:27" x14ac:dyDescent="0.25">
      <c r="B124" t="s">
        <v>203</v>
      </c>
      <c r="C124" t="s">
        <v>154</v>
      </c>
      <c r="D124" t="s">
        <v>204</v>
      </c>
      <c r="E124" s="18">
        <v>0.4</v>
      </c>
      <c r="F124" t="s">
        <v>156</v>
      </c>
      <c r="G124" t="s">
        <v>157</v>
      </c>
      <c r="H124" s="19">
        <v>24.47</v>
      </c>
      <c r="I124" t="s">
        <v>158</v>
      </c>
      <c r="J124" s="20">
        <f>ROUND(E124/I122* H124,5)</f>
        <v>9.7880000000000003</v>
      </c>
      <c r="K124" s="21"/>
    </row>
    <row r="125" spans="1:27" x14ac:dyDescent="0.25">
      <c r="B125" t="s">
        <v>205</v>
      </c>
      <c r="C125" t="s">
        <v>154</v>
      </c>
      <c r="D125" t="s">
        <v>196</v>
      </c>
      <c r="E125" s="18">
        <v>0.6</v>
      </c>
      <c r="F125" t="s">
        <v>156</v>
      </c>
      <c r="G125" t="s">
        <v>157</v>
      </c>
      <c r="H125" s="19">
        <v>19.38</v>
      </c>
      <c r="I125" t="s">
        <v>158</v>
      </c>
      <c r="J125" s="20">
        <f>ROUND(E125/I122* H125,5)</f>
        <v>11.628</v>
      </c>
      <c r="K125" s="21"/>
    </row>
    <row r="126" spans="1:27" x14ac:dyDescent="0.25">
      <c r="D126" s="22" t="s">
        <v>159</v>
      </c>
      <c r="E126" s="21"/>
      <c r="H126" s="21"/>
      <c r="K126" s="19">
        <f>SUM(J124:J125)</f>
        <v>21.416</v>
      </c>
    </row>
    <row r="127" spans="1:27" x14ac:dyDescent="0.25">
      <c r="B127" s="10" t="s">
        <v>147</v>
      </c>
      <c r="E127" s="21"/>
      <c r="H127" s="21"/>
      <c r="K127" s="21"/>
    </row>
    <row r="128" spans="1:27" x14ac:dyDescent="0.25">
      <c r="B128" t="s">
        <v>189</v>
      </c>
      <c r="C128" t="s">
        <v>128</v>
      </c>
      <c r="D128" t="s">
        <v>149</v>
      </c>
      <c r="E128" s="18">
        <v>2.7E-2</v>
      </c>
      <c r="G128" t="s">
        <v>157</v>
      </c>
      <c r="H128" s="19">
        <v>93.59393</v>
      </c>
      <c r="I128" t="s">
        <v>158</v>
      </c>
      <c r="J128" s="20">
        <f>ROUND(E128* H128,5)</f>
        <v>2.52704</v>
      </c>
      <c r="K128" s="21"/>
    </row>
    <row r="129" spans="1:27" x14ac:dyDescent="0.25">
      <c r="D129" s="22" t="s">
        <v>229</v>
      </c>
      <c r="E129" s="21"/>
      <c r="H129" s="21"/>
      <c r="K129" s="19">
        <f>SUM(J128:J128)</f>
        <v>2.52704</v>
      </c>
    </row>
    <row r="130" spans="1:27" x14ac:dyDescent="0.25">
      <c r="E130" s="21"/>
      <c r="H130" s="21"/>
      <c r="K130" s="21"/>
    </row>
    <row r="131" spans="1:27" x14ac:dyDescent="0.25">
      <c r="D131" s="22" t="s">
        <v>175</v>
      </c>
      <c r="E131" s="21"/>
      <c r="H131" s="21">
        <v>1.5</v>
      </c>
      <c r="I131" t="s">
        <v>176</v>
      </c>
      <c r="J131">
        <f>ROUND(H131/100*K126,5)</f>
        <v>0.32124000000000003</v>
      </c>
      <c r="K131" s="21"/>
    </row>
    <row r="132" spans="1:27" x14ac:dyDescent="0.25">
      <c r="D132" s="22" t="s">
        <v>174</v>
      </c>
      <c r="E132" s="21"/>
      <c r="H132" s="21"/>
      <c r="K132" s="23">
        <f>SUM(J123:J131)</f>
        <v>24.264279999999999</v>
      </c>
    </row>
    <row r="133" spans="1:27" x14ac:dyDescent="0.25">
      <c r="D133" s="22" t="s">
        <v>177</v>
      </c>
      <c r="E133" s="21"/>
      <c r="H133" s="21"/>
      <c r="K133" s="23">
        <f>SUM(K132:K132)</f>
        <v>24.264279999999999</v>
      </c>
    </row>
    <row r="135" spans="1:27" ht="45" customHeight="1" x14ac:dyDescent="0.25">
      <c r="A135" s="13" t="s">
        <v>230</v>
      </c>
      <c r="B135" s="13" t="s">
        <v>138</v>
      </c>
      <c r="C135" s="14" t="s">
        <v>26</v>
      </c>
      <c r="D135" s="7" t="s">
        <v>139</v>
      </c>
      <c r="E135" s="6"/>
      <c r="F135" s="6"/>
      <c r="G135" s="14"/>
      <c r="H135" s="16" t="s">
        <v>150</v>
      </c>
      <c r="I135" s="5">
        <v>1</v>
      </c>
      <c r="J135" s="4"/>
      <c r="K135" s="17">
        <v>2705.32</v>
      </c>
      <c r="L135" s="15" t="s">
        <v>139</v>
      </c>
      <c r="M135" s="14"/>
      <c r="N135" s="14"/>
      <c r="O135" s="14"/>
      <c r="P135" s="14"/>
      <c r="Q135" s="14"/>
      <c r="R135" s="14"/>
      <c r="S135" s="14"/>
      <c r="T135" s="14"/>
      <c r="U135" s="14"/>
      <c r="V135" s="14"/>
      <c r="W135" s="14"/>
      <c r="X135" s="14"/>
      <c r="Y135" s="14"/>
      <c r="Z135" s="14"/>
      <c r="AA135" s="14"/>
    </row>
    <row r="136" spans="1:27" ht="45" customHeight="1" x14ac:dyDescent="0.25">
      <c r="A136" s="13" t="s">
        <v>231</v>
      </c>
      <c r="B136" s="13" t="s">
        <v>30</v>
      </c>
      <c r="C136" s="14" t="s">
        <v>21</v>
      </c>
      <c r="D136" s="7" t="s">
        <v>31</v>
      </c>
      <c r="E136" s="6"/>
      <c r="F136" s="6"/>
      <c r="G136" s="14"/>
      <c r="H136" s="16" t="s">
        <v>150</v>
      </c>
      <c r="I136" s="5">
        <v>1</v>
      </c>
      <c r="J136" s="4"/>
      <c r="K136" s="17">
        <f>ROUND(K149,2)</f>
        <v>1.23</v>
      </c>
      <c r="L136" s="15" t="s">
        <v>232</v>
      </c>
      <c r="M136" s="14"/>
      <c r="N136" s="14"/>
      <c r="O136" s="14"/>
      <c r="P136" s="14"/>
      <c r="Q136" s="14"/>
      <c r="R136" s="14"/>
      <c r="S136" s="14"/>
      <c r="T136" s="14"/>
      <c r="U136" s="14"/>
      <c r="V136" s="14"/>
      <c r="W136" s="14"/>
      <c r="X136" s="14"/>
      <c r="Y136" s="14"/>
      <c r="Z136" s="14"/>
      <c r="AA136" s="14"/>
    </row>
    <row r="137" spans="1:27" x14ac:dyDescent="0.25">
      <c r="B137" s="10" t="s">
        <v>152</v>
      </c>
    </row>
    <row r="138" spans="1:27" x14ac:dyDescent="0.25">
      <c r="B138" t="s">
        <v>195</v>
      </c>
      <c r="C138" t="s">
        <v>154</v>
      </c>
      <c r="D138" t="s">
        <v>196</v>
      </c>
      <c r="E138" s="18">
        <v>1.2E-2</v>
      </c>
      <c r="F138" t="s">
        <v>156</v>
      </c>
      <c r="G138" t="s">
        <v>157</v>
      </c>
      <c r="H138" s="19">
        <v>19.38</v>
      </c>
      <c r="I138" t="s">
        <v>158</v>
      </c>
      <c r="J138" s="20">
        <f>ROUND(E138/I136* H138,5)</f>
        <v>0.23255999999999999</v>
      </c>
      <c r="K138" s="21"/>
    </row>
    <row r="139" spans="1:27" x14ac:dyDescent="0.25">
      <c r="B139" t="s">
        <v>197</v>
      </c>
      <c r="C139" t="s">
        <v>154</v>
      </c>
      <c r="D139" t="s">
        <v>198</v>
      </c>
      <c r="E139" s="18">
        <v>6.0000000000000001E-3</v>
      </c>
      <c r="F139" t="s">
        <v>156</v>
      </c>
      <c r="G139" t="s">
        <v>157</v>
      </c>
      <c r="H139" s="19">
        <v>24.47</v>
      </c>
      <c r="I139" t="s">
        <v>158</v>
      </c>
      <c r="J139" s="20">
        <f>ROUND(E139/I136* H139,5)</f>
        <v>0.14682000000000001</v>
      </c>
      <c r="K139" s="21"/>
    </row>
    <row r="140" spans="1:27" x14ac:dyDescent="0.25">
      <c r="D140" s="22" t="s">
        <v>159</v>
      </c>
      <c r="E140" s="21"/>
      <c r="H140" s="21"/>
      <c r="K140" s="19">
        <f>SUM(J138:J139)</f>
        <v>0.37938</v>
      </c>
    </row>
    <row r="141" spans="1:27" x14ac:dyDescent="0.25">
      <c r="B141" s="10" t="s">
        <v>160</v>
      </c>
      <c r="E141" s="21"/>
      <c r="H141" s="21"/>
      <c r="K141" s="21"/>
    </row>
    <row r="142" spans="1:27" x14ac:dyDescent="0.25">
      <c r="B142" t="s">
        <v>233</v>
      </c>
      <c r="C142" t="s">
        <v>154</v>
      </c>
      <c r="D142" t="s">
        <v>234</v>
      </c>
      <c r="E142" s="18">
        <v>6.0000000000000001E-3</v>
      </c>
      <c r="F142" t="s">
        <v>156</v>
      </c>
      <c r="G142" t="s">
        <v>157</v>
      </c>
      <c r="H142" s="19">
        <v>87.26</v>
      </c>
      <c r="I142" t="s">
        <v>158</v>
      </c>
      <c r="J142" s="20">
        <f>ROUND(E142/I136* H142,5)</f>
        <v>0.52356000000000003</v>
      </c>
      <c r="K142" s="21"/>
    </row>
    <row r="143" spans="1:27" x14ac:dyDescent="0.25">
      <c r="B143" t="s">
        <v>235</v>
      </c>
      <c r="C143" t="s">
        <v>154</v>
      </c>
      <c r="D143" t="s">
        <v>236</v>
      </c>
      <c r="E143" s="18">
        <v>6.0000000000000001E-3</v>
      </c>
      <c r="F143" t="s">
        <v>156</v>
      </c>
      <c r="G143" t="s">
        <v>157</v>
      </c>
      <c r="H143" s="19">
        <v>36.56</v>
      </c>
      <c r="I143" t="s">
        <v>158</v>
      </c>
      <c r="J143" s="20">
        <f>ROUND(E143/I136* H143,5)</f>
        <v>0.21936</v>
      </c>
      <c r="K143" s="21"/>
    </row>
    <row r="144" spans="1:27" x14ac:dyDescent="0.25">
      <c r="B144" t="s">
        <v>237</v>
      </c>
      <c r="C144" t="s">
        <v>154</v>
      </c>
      <c r="D144" t="s">
        <v>238</v>
      </c>
      <c r="E144" s="18">
        <v>6.0000000000000001E-3</v>
      </c>
      <c r="F144" t="s">
        <v>156</v>
      </c>
      <c r="G144" t="s">
        <v>157</v>
      </c>
      <c r="H144" s="19">
        <v>16.309999999999999</v>
      </c>
      <c r="I144" t="s">
        <v>158</v>
      </c>
      <c r="J144" s="20">
        <f>ROUND(E144/I136* H144,5)</f>
        <v>9.7860000000000003E-2</v>
      </c>
      <c r="K144" s="21"/>
    </row>
    <row r="145" spans="1:27" x14ac:dyDescent="0.25">
      <c r="D145" s="22" t="s">
        <v>163</v>
      </c>
      <c r="E145" s="21"/>
      <c r="H145" s="21"/>
      <c r="K145" s="19">
        <f>SUM(J142:J144)</f>
        <v>0.84078000000000008</v>
      </c>
    </row>
    <row r="146" spans="1:27" x14ac:dyDescent="0.25">
      <c r="E146" s="21"/>
      <c r="H146" s="21"/>
      <c r="K146" s="21"/>
    </row>
    <row r="147" spans="1:27" x14ac:dyDescent="0.25">
      <c r="D147" s="22" t="s">
        <v>175</v>
      </c>
      <c r="E147" s="21"/>
      <c r="H147" s="21">
        <v>1.5</v>
      </c>
      <c r="I147" t="s">
        <v>176</v>
      </c>
      <c r="J147">
        <f>ROUND(H147/100*K140,5)</f>
        <v>5.6899999999999997E-3</v>
      </c>
      <c r="K147" s="21"/>
    </row>
    <row r="148" spans="1:27" x14ac:dyDescent="0.25">
      <c r="D148" s="22" t="s">
        <v>174</v>
      </c>
      <c r="E148" s="21"/>
      <c r="H148" s="21"/>
      <c r="K148" s="23">
        <f>SUM(J137:J147)</f>
        <v>1.2258500000000001</v>
      </c>
    </row>
    <row r="149" spans="1:27" x14ac:dyDescent="0.25">
      <c r="D149" s="22" t="s">
        <v>177</v>
      </c>
      <c r="E149" s="21"/>
      <c r="H149" s="21"/>
      <c r="K149" s="23">
        <f>SUM(K148:K148)</f>
        <v>1.2258500000000001</v>
      </c>
    </row>
    <row r="151" spans="1:27" ht="45" customHeight="1" x14ac:dyDescent="0.25">
      <c r="A151" s="13" t="s">
        <v>239</v>
      </c>
      <c r="B151" s="13" t="s">
        <v>95</v>
      </c>
      <c r="C151" s="14" t="s">
        <v>21</v>
      </c>
      <c r="D151" s="7" t="s">
        <v>96</v>
      </c>
      <c r="E151" s="6"/>
      <c r="F151" s="6"/>
      <c r="G151" s="14"/>
      <c r="H151" s="16" t="s">
        <v>150</v>
      </c>
      <c r="I151" s="5">
        <v>1</v>
      </c>
      <c r="J151" s="4"/>
      <c r="K151" s="17">
        <f>ROUND(K161,2)</f>
        <v>6.87</v>
      </c>
      <c r="L151" s="15" t="s">
        <v>240</v>
      </c>
      <c r="M151" s="14"/>
      <c r="N151" s="14"/>
      <c r="O151" s="14"/>
      <c r="P151" s="14"/>
      <c r="Q151" s="14"/>
      <c r="R151" s="14"/>
      <c r="S151" s="14"/>
      <c r="T151" s="14"/>
      <c r="U151" s="14"/>
      <c r="V151" s="14"/>
      <c r="W151" s="14"/>
      <c r="X151" s="14"/>
      <c r="Y151" s="14"/>
      <c r="Z151" s="14"/>
      <c r="AA151" s="14"/>
    </row>
    <row r="152" spans="1:27" x14ac:dyDescent="0.25">
      <c r="B152" s="10" t="s">
        <v>152</v>
      </c>
    </row>
    <row r="153" spans="1:27" x14ac:dyDescent="0.25">
      <c r="B153" t="s">
        <v>153</v>
      </c>
      <c r="C153" t="s">
        <v>154</v>
      </c>
      <c r="D153" t="s">
        <v>155</v>
      </c>
      <c r="E153" s="18">
        <v>0.19</v>
      </c>
      <c r="F153" t="s">
        <v>156</v>
      </c>
      <c r="G153" t="s">
        <v>157</v>
      </c>
      <c r="H153" s="19">
        <v>23.32</v>
      </c>
      <c r="I153" t="s">
        <v>158</v>
      </c>
      <c r="J153" s="20">
        <f>ROUND(E153/I151* H153,5)</f>
        <v>4.4307999999999996</v>
      </c>
      <c r="K153" s="21"/>
    </row>
    <row r="154" spans="1:27" x14ac:dyDescent="0.25">
      <c r="D154" s="22" t="s">
        <v>159</v>
      </c>
      <c r="E154" s="21"/>
      <c r="H154" s="21"/>
      <c r="K154" s="19">
        <f>SUM(J153:J153)</f>
        <v>4.4307999999999996</v>
      </c>
    </row>
    <row r="155" spans="1:27" x14ac:dyDescent="0.25">
      <c r="B155" s="10" t="s">
        <v>160</v>
      </c>
      <c r="E155" s="21"/>
      <c r="H155" s="21"/>
      <c r="K155" s="21"/>
    </row>
    <row r="156" spans="1:27" x14ac:dyDescent="0.25">
      <c r="B156" t="s">
        <v>241</v>
      </c>
      <c r="C156" t="s">
        <v>154</v>
      </c>
      <c r="D156" t="s">
        <v>242</v>
      </c>
      <c r="E156" s="18">
        <v>0.19</v>
      </c>
      <c r="F156" t="s">
        <v>156</v>
      </c>
      <c r="G156" t="s">
        <v>157</v>
      </c>
      <c r="H156" s="19">
        <v>12.47</v>
      </c>
      <c r="I156" t="s">
        <v>158</v>
      </c>
      <c r="J156" s="20">
        <f>ROUND(E156/I151* H156,5)</f>
        <v>2.3693</v>
      </c>
      <c r="K156" s="21"/>
    </row>
    <row r="157" spans="1:27" x14ac:dyDescent="0.25">
      <c r="D157" s="22" t="s">
        <v>163</v>
      </c>
      <c r="E157" s="21"/>
      <c r="H157" s="21"/>
      <c r="K157" s="19">
        <f>SUM(J156:J156)</f>
        <v>2.3693</v>
      </c>
    </row>
    <row r="158" spans="1:27" x14ac:dyDescent="0.25">
      <c r="E158" s="21"/>
      <c r="H158" s="21"/>
      <c r="K158" s="21"/>
    </row>
    <row r="159" spans="1:27" x14ac:dyDescent="0.25">
      <c r="D159" s="22" t="s">
        <v>175</v>
      </c>
      <c r="E159" s="21"/>
      <c r="H159" s="21">
        <v>1.5</v>
      </c>
      <c r="I159" t="s">
        <v>176</v>
      </c>
      <c r="J159">
        <f>ROUND(H159/100*K154,5)</f>
        <v>6.6460000000000005E-2</v>
      </c>
      <c r="K159" s="21"/>
    </row>
    <row r="160" spans="1:27" x14ac:dyDescent="0.25">
      <c r="D160" s="22" t="s">
        <v>174</v>
      </c>
      <c r="E160" s="21"/>
      <c r="H160" s="21"/>
      <c r="K160" s="23">
        <f>SUM(J152:J159)</f>
        <v>6.8665599999999998</v>
      </c>
    </row>
    <row r="161" spans="1:27" x14ac:dyDescent="0.25">
      <c r="D161" s="22" t="s">
        <v>177</v>
      </c>
      <c r="E161" s="21"/>
      <c r="H161" s="21"/>
      <c r="K161" s="23">
        <f>SUM(K160:K160)</f>
        <v>6.8665599999999998</v>
      </c>
    </row>
    <row r="163" spans="1:27" ht="45" customHeight="1" x14ac:dyDescent="0.25">
      <c r="A163" s="13" t="s">
        <v>243</v>
      </c>
      <c r="B163" s="13" t="s">
        <v>112</v>
      </c>
      <c r="C163" s="14" t="s">
        <v>26</v>
      </c>
      <c r="D163" s="7" t="s">
        <v>113</v>
      </c>
      <c r="E163" s="6"/>
      <c r="F163" s="6"/>
      <c r="G163" s="14"/>
      <c r="H163" s="16" t="s">
        <v>150</v>
      </c>
      <c r="I163" s="5">
        <v>1</v>
      </c>
      <c r="J163" s="4"/>
      <c r="K163" s="17">
        <f>ROUND(K171,2)</f>
        <v>7.39</v>
      </c>
      <c r="L163" s="15" t="s">
        <v>244</v>
      </c>
      <c r="M163" s="14"/>
      <c r="N163" s="14"/>
      <c r="O163" s="14"/>
      <c r="P163" s="14"/>
      <c r="Q163" s="14"/>
      <c r="R163" s="14"/>
      <c r="S163" s="14"/>
      <c r="T163" s="14"/>
      <c r="U163" s="14"/>
      <c r="V163" s="14"/>
      <c r="W163" s="14"/>
      <c r="X163" s="14"/>
      <c r="Y163" s="14"/>
      <c r="Z163" s="14"/>
      <c r="AA163" s="14"/>
    </row>
    <row r="164" spans="1:27" x14ac:dyDescent="0.25">
      <c r="B164" s="10" t="s">
        <v>152</v>
      </c>
    </row>
    <row r="165" spans="1:27" x14ac:dyDescent="0.25">
      <c r="B165" t="s">
        <v>195</v>
      </c>
      <c r="C165" t="s">
        <v>154</v>
      </c>
      <c r="D165" t="s">
        <v>196</v>
      </c>
      <c r="E165" s="18">
        <v>0.16600000000000001</v>
      </c>
      <c r="F165" t="s">
        <v>156</v>
      </c>
      <c r="G165" t="s">
        <v>157</v>
      </c>
      <c r="H165" s="19">
        <v>19.38</v>
      </c>
      <c r="I165" t="s">
        <v>158</v>
      </c>
      <c r="J165" s="20">
        <f>ROUND(E165/I163* H165,5)</f>
        <v>3.2170800000000002</v>
      </c>
      <c r="K165" s="21"/>
    </row>
    <row r="166" spans="1:27" x14ac:dyDescent="0.25">
      <c r="B166" t="s">
        <v>245</v>
      </c>
      <c r="C166" t="s">
        <v>154</v>
      </c>
      <c r="D166" t="s">
        <v>204</v>
      </c>
      <c r="E166" s="18">
        <v>0.16600000000000001</v>
      </c>
      <c r="F166" t="s">
        <v>156</v>
      </c>
      <c r="G166" t="s">
        <v>157</v>
      </c>
      <c r="H166" s="19">
        <v>24.47</v>
      </c>
      <c r="I166" t="s">
        <v>158</v>
      </c>
      <c r="J166" s="20">
        <f>ROUND(E166/I163* H166,5)</f>
        <v>4.0620200000000004</v>
      </c>
      <c r="K166" s="21"/>
    </row>
    <row r="167" spans="1:27" x14ac:dyDescent="0.25">
      <c r="D167" s="22" t="s">
        <v>159</v>
      </c>
      <c r="E167" s="21"/>
      <c r="H167" s="21"/>
      <c r="K167" s="19">
        <f>SUM(J165:J166)</f>
        <v>7.2791000000000006</v>
      </c>
    </row>
    <row r="168" spans="1:27" x14ac:dyDescent="0.25">
      <c r="E168" s="21"/>
      <c r="H168" s="21"/>
      <c r="K168" s="21"/>
    </row>
    <row r="169" spans="1:27" x14ac:dyDescent="0.25">
      <c r="D169" s="22" t="s">
        <v>175</v>
      </c>
      <c r="E169" s="21"/>
      <c r="H169" s="21">
        <v>1.5</v>
      </c>
      <c r="I169" t="s">
        <v>176</v>
      </c>
      <c r="J169">
        <f>ROUND(H169/100*K167,5)</f>
        <v>0.10919</v>
      </c>
      <c r="K169" s="21"/>
    </row>
    <row r="170" spans="1:27" x14ac:dyDescent="0.25">
      <c r="D170" s="22" t="s">
        <v>174</v>
      </c>
      <c r="E170" s="21"/>
      <c r="H170" s="21"/>
      <c r="K170" s="23">
        <f>SUM(J164:J169)</f>
        <v>7.3882900000000005</v>
      </c>
    </row>
    <row r="171" spans="1:27" x14ac:dyDescent="0.25">
      <c r="D171" s="22" t="s">
        <v>177</v>
      </c>
      <c r="E171" s="21"/>
      <c r="H171" s="21"/>
      <c r="K171" s="23">
        <f>SUM(K170:K170)</f>
        <v>7.3882900000000005</v>
      </c>
    </row>
    <row r="173" spans="1:27" ht="45" customHeight="1" x14ac:dyDescent="0.25">
      <c r="A173" s="13" t="s">
        <v>246</v>
      </c>
      <c r="B173" s="13" t="s">
        <v>25</v>
      </c>
      <c r="C173" s="14" t="s">
        <v>26</v>
      </c>
      <c r="D173" s="7" t="s">
        <v>27</v>
      </c>
      <c r="E173" s="6"/>
      <c r="F173" s="6"/>
      <c r="G173" s="14"/>
      <c r="H173" s="16" t="s">
        <v>150</v>
      </c>
      <c r="I173" s="5">
        <v>1</v>
      </c>
      <c r="J173" s="4"/>
      <c r="K173" s="17">
        <f>ROUND(K181,2)</f>
        <v>13.55</v>
      </c>
      <c r="L173" s="15" t="s">
        <v>247</v>
      </c>
      <c r="M173" s="14"/>
      <c r="N173" s="14"/>
      <c r="O173" s="14"/>
      <c r="P173" s="14"/>
      <c r="Q173" s="14"/>
      <c r="R173" s="14"/>
      <c r="S173" s="14"/>
      <c r="T173" s="14"/>
      <c r="U173" s="14"/>
      <c r="V173" s="14"/>
      <c r="W173" s="14"/>
      <c r="X173" s="14"/>
      <c r="Y173" s="14"/>
      <c r="Z173" s="14"/>
      <c r="AA173" s="14"/>
    </row>
    <row r="174" spans="1:27" x14ac:dyDescent="0.25">
      <c r="B174" s="10" t="s">
        <v>152</v>
      </c>
    </row>
    <row r="175" spans="1:27" x14ac:dyDescent="0.25">
      <c r="B175" t="s">
        <v>248</v>
      </c>
      <c r="C175" t="s">
        <v>154</v>
      </c>
      <c r="D175" t="s">
        <v>249</v>
      </c>
      <c r="E175" s="18">
        <v>0.25</v>
      </c>
      <c r="F175" t="s">
        <v>156</v>
      </c>
      <c r="G175" t="s">
        <v>157</v>
      </c>
      <c r="H175" s="19">
        <v>24.58</v>
      </c>
      <c r="I175" t="s">
        <v>158</v>
      </c>
      <c r="J175" s="20">
        <f>ROUND(E175/I173* H175,5)</f>
        <v>6.1449999999999996</v>
      </c>
      <c r="K175" s="21"/>
    </row>
    <row r="176" spans="1:27" x14ac:dyDescent="0.25">
      <c r="B176" t="s">
        <v>250</v>
      </c>
      <c r="C176" t="s">
        <v>154</v>
      </c>
      <c r="D176" t="s">
        <v>251</v>
      </c>
      <c r="E176" s="18">
        <v>0.25</v>
      </c>
      <c r="F176" t="s">
        <v>156</v>
      </c>
      <c r="G176" t="s">
        <v>157</v>
      </c>
      <c r="H176" s="19">
        <v>28.81</v>
      </c>
      <c r="I176" t="s">
        <v>158</v>
      </c>
      <c r="J176" s="20">
        <f>ROUND(E176/I173* H176,5)</f>
        <v>7.2024999999999997</v>
      </c>
      <c r="K176" s="21"/>
    </row>
    <row r="177" spans="1:27" x14ac:dyDescent="0.25">
      <c r="D177" s="22" t="s">
        <v>159</v>
      </c>
      <c r="E177" s="21"/>
      <c r="H177" s="21"/>
      <c r="K177" s="19">
        <f>SUM(J175:J176)</f>
        <v>13.3475</v>
      </c>
    </row>
    <row r="178" spans="1:27" x14ac:dyDescent="0.25">
      <c r="E178" s="21"/>
      <c r="H178" s="21"/>
      <c r="K178" s="21"/>
    </row>
    <row r="179" spans="1:27" x14ac:dyDescent="0.25">
      <c r="D179" s="22" t="s">
        <v>175</v>
      </c>
      <c r="E179" s="21"/>
      <c r="H179" s="21">
        <v>1.5</v>
      </c>
      <c r="I179" t="s">
        <v>176</v>
      </c>
      <c r="J179">
        <f>ROUND(H179/100*K177,5)</f>
        <v>0.20021</v>
      </c>
      <c r="K179" s="21"/>
    </row>
    <row r="180" spans="1:27" x14ac:dyDescent="0.25">
      <c r="D180" s="22" t="s">
        <v>174</v>
      </c>
      <c r="E180" s="21"/>
      <c r="H180" s="21"/>
      <c r="K180" s="23">
        <f>SUM(J174:J179)</f>
        <v>13.54771</v>
      </c>
    </row>
    <row r="181" spans="1:27" x14ac:dyDescent="0.25">
      <c r="D181" s="22" t="s">
        <v>177</v>
      </c>
      <c r="E181" s="21"/>
      <c r="H181" s="21"/>
      <c r="K181" s="23">
        <f>SUM(K180:K180)</f>
        <v>13.54771</v>
      </c>
    </row>
    <row r="183" spans="1:27" ht="45" customHeight="1" x14ac:dyDescent="0.25">
      <c r="A183" s="13" t="s">
        <v>252</v>
      </c>
      <c r="B183" s="13" t="s">
        <v>49</v>
      </c>
      <c r="C183" s="14" t="s">
        <v>21</v>
      </c>
      <c r="D183" s="7" t="s">
        <v>50</v>
      </c>
      <c r="E183" s="6"/>
      <c r="F183" s="6"/>
      <c r="G183" s="14"/>
      <c r="H183" s="16" t="s">
        <v>150</v>
      </c>
      <c r="I183" s="5">
        <v>1</v>
      </c>
      <c r="J183" s="4"/>
      <c r="K183" s="17">
        <f>ROUND(K189,2)</f>
        <v>1.52</v>
      </c>
      <c r="L183" s="15" t="s">
        <v>253</v>
      </c>
      <c r="M183" s="14"/>
      <c r="N183" s="14"/>
      <c r="O183" s="14"/>
      <c r="P183" s="14"/>
      <c r="Q183" s="14"/>
      <c r="R183" s="14"/>
      <c r="S183" s="14"/>
      <c r="T183" s="14"/>
      <c r="U183" s="14"/>
      <c r="V183" s="14"/>
      <c r="W183" s="14"/>
      <c r="X183" s="14"/>
      <c r="Y183" s="14"/>
      <c r="Z183" s="14"/>
      <c r="AA183" s="14"/>
    </row>
    <row r="184" spans="1:27" x14ac:dyDescent="0.25">
      <c r="B184" s="10" t="s">
        <v>160</v>
      </c>
    </row>
    <row r="185" spans="1:27" x14ac:dyDescent="0.25">
      <c r="B185" t="s">
        <v>254</v>
      </c>
      <c r="C185" t="s">
        <v>154</v>
      </c>
      <c r="D185" t="s">
        <v>255</v>
      </c>
      <c r="E185" s="18">
        <v>1.0999999999999999E-2</v>
      </c>
      <c r="F185" t="s">
        <v>156</v>
      </c>
      <c r="G185" t="s">
        <v>157</v>
      </c>
      <c r="H185" s="19">
        <v>66.16</v>
      </c>
      <c r="I185" t="s">
        <v>158</v>
      </c>
      <c r="J185" s="20">
        <f>ROUND(E185/I183* H185,5)</f>
        <v>0.72775999999999996</v>
      </c>
      <c r="K185" s="21"/>
    </row>
    <row r="186" spans="1:27" x14ac:dyDescent="0.25">
      <c r="B186" t="s">
        <v>256</v>
      </c>
      <c r="C186" t="s">
        <v>154</v>
      </c>
      <c r="D186" t="s">
        <v>257</v>
      </c>
      <c r="E186" s="18">
        <v>0.01</v>
      </c>
      <c r="F186" t="s">
        <v>156</v>
      </c>
      <c r="G186" t="s">
        <v>157</v>
      </c>
      <c r="H186" s="19">
        <v>79.25</v>
      </c>
      <c r="I186" t="s">
        <v>158</v>
      </c>
      <c r="J186" s="20">
        <f>ROUND(E186/I183* H186,5)</f>
        <v>0.79249999999999998</v>
      </c>
      <c r="K186" s="21"/>
    </row>
    <row r="187" spans="1:27" x14ac:dyDescent="0.25">
      <c r="D187" s="22" t="s">
        <v>163</v>
      </c>
      <c r="E187" s="21"/>
      <c r="H187" s="21"/>
      <c r="K187" s="19">
        <f>SUM(J185:J186)</f>
        <v>1.5202599999999999</v>
      </c>
    </row>
    <row r="188" spans="1:27" x14ac:dyDescent="0.25">
      <c r="D188" s="22" t="s">
        <v>174</v>
      </c>
      <c r="E188" s="21"/>
      <c r="H188" s="21"/>
      <c r="K188" s="23">
        <f>SUM(J184:J187)</f>
        <v>1.5202599999999999</v>
      </c>
    </row>
    <row r="189" spans="1:27" x14ac:dyDescent="0.25">
      <c r="D189" s="22" t="s">
        <v>177</v>
      </c>
      <c r="E189" s="21"/>
      <c r="H189" s="21"/>
      <c r="K189" s="23">
        <f>SUM(K188:K188)</f>
        <v>1.5202599999999999</v>
      </c>
    </row>
    <row r="191" spans="1:27" ht="45" customHeight="1" x14ac:dyDescent="0.25">
      <c r="A191" s="13" t="s">
        <v>258</v>
      </c>
      <c r="B191" s="13" t="s">
        <v>51</v>
      </c>
      <c r="C191" s="14" t="s">
        <v>21</v>
      </c>
      <c r="D191" s="7" t="s">
        <v>52</v>
      </c>
      <c r="E191" s="6"/>
      <c r="F191" s="6"/>
      <c r="G191" s="14"/>
      <c r="H191" s="16" t="s">
        <v>150</v>
      </c>
      <c r="I191" s="5">
        <v>1</v>
      </c>
      <c r="J191" s="4"/>
      <c r="K191" s="17">
        <f>ROUND(K201,2)</f>
        <v>1.61</v>
      </c>
      <c r="L191" s="15" t="s">
        <v>259</v>
      </c>
      <c r="M191" s="14"/>
      <c r="N191" s="14"/>
      <c r="O191" s="14"/>
      <c r="P191" s="14"/>
      <c r="Q191" s="14"/>
      <c r="R191" s="14"/>
      <c r="S191" s="14"/>
      <c r="T191" s="14"/>
      <c r="U191" s="14"/>
      <c r="V191" s="14"/>
      <c r="W191" s="14"/>
      <c r="X191" s="14"/>
      <c r="Y191" s="14"/>
      <c r="Z191" s="14"/>
      <c r="AA191" s="14"/>
    </row>
    <row r="192" spans="1:27" x14ac:dyDescent="0.25">
      <c r="B192" s="10" t="s">
        <v>152</v>
      </c>
    </row>
    <row r="193" spans="1:27" x14ac:dyDescent="0.25">
      <c r="B193" t="s">
        <v>195</v>
      </c>
      <c r="C193" t="s">
        <v>154</v>
      </c>
      <c r="D193" t="s">
        <v>196</v>
      </c>
      <c r="E193" s="18">
        <v>0.01</v>
      </c>
      <c r="F193" t="s">
        <v>156</v>
      </c>
      <c r="G193" t="s">
        <v>157</v>
      </c>
      <c r="H193" s="19">
        <v>19.38</v>
      </c>
      <c r="I193" t="s">
        <v>158</v>
      </c>
      <c r="J193" s="20">
        <f>ROUND(E193/I191* H193,5)</f>
        <v>0.1938</v>
      </c>
      <c r="K193" s="21"/>
    </row>
    <row r="194" spans="1:27" x14ac:dyDescent="0.25">
      <c r="D194" s="22" t="s">
        <v>159</v>
      </c>
      <c r="E194" s="21"/>
      <c r="H194" s="21"/>
      <c r="K194" s="19">
        <f>SUM(J193:J193)</f>
        <v>0.1938</v>
      </c>
    </row>
    <row r="195" spans="1:27" x14ac:dyDescent="0.25">
      <c r="B195" s="10" t="s">
        <v>160</v>
      </c>
      <c r="E195" s="21"/>
      <c r="H195" s="21"/>
      <c r="K195" s="21"/>
    </row>
    <row r="196" spans="1:27" x14ac:dyDescent="0.25">
      <c r="B196" t="s">
        <v>260</v>
      </c>
      <c r="C196" t="s">
        <v>154</v>
      </c>
      <c r="D196" t="s">
        <v>261</v>
      </c>
      <c r="E196" s="18">
        <v>8.9999999999999993E-3</v>
      </c>
      <c r="F196" t="s">
        <v>156</v>
      </c>
      <c r="G196" t="s">
        <v>157</v>
      </c>
      <c r="H196" s="19">
        <v>157.56</v>
      </c>
      <c r="I196" t="s">
        <v>158</v>
      </c>
      <c r="J196" s="20">
        <f>ROUND(E196/I191* H196,5)</f>
        <v>1.41804</v>
      </c>
      <c r="K196" s="21"/>
    </row>
    <row r="197" spans="1:27" x14ac:dyDescent="0.25">
      <c r="D197" s="22" t="s">
        <v>163</v>
      </c>
      <c r="E197" s="21"/>
      <c r="H197" s="21"/>
      <c r="K197" s="19">
        <f>SUM(J196:J196)</f>
        <v>1.41804</v>
      </c>
    </row>
    <row r="198" spans="1:27" x14ac:dyDescent="0.25">
      <c r="E198" s="21"/>
      <c r="H198" s="21"/>
      <c r="K198" s="21"/>
    </row>
    <row r="199" spans="1:27" x14ac:dyDescent="0.25">
      <c r="D199" s="22" t="s">
        <v>175</v>
      </c>
      <c r="E199" s="21"/>
      <c r="H199" s="21">
        <v>1.5</v>
      </c>
      <c r="I199" t="s">
        <v>176</v>
      </c>
      <c r="J199">
        <f>ROUND(H199/100*K194,5)</f>
        <v>2.9099999999999998E-3</v>
      </c>
      <c r="K199" s="21"/>
    </row>
    <row r="200" spans="1:27" x14ac:dyDescent="0.25">
      <c r="D200" s="22" t="s">
        <v>174</v>
      </c>
      <c r="E200" s="21"/>
      <c r="H200" s="21"/>
      <c r="K200" s="23">
        <f>SUM(J192:J199)</f>
        <v>1.6147499999999999</v>
      </c>
    </row>
    <row r="201" spans="1:27" x14ac:dyDescent="0.25">
      <c r="D201" s="22" t="s">
        <v>177</v>
      </c>
      <c r="E201" s="21"/>
      <c r="H201" s="21"/>
      <c r="K201" s="23">
        <f>SUM(K200:K200)</f>
        <v>1.6147499999999999</v>
      </c>
    </row>
    <row r="203" spans="1:27" ht="45" customHeight="1" x14ac:dyDescent="0.25">
      <c r="A203" s="13" t="s">
        <v>262</v>
      </c>
      <c r="B203" s="13" t="s">
        <v>23</v>
      </c>
      <c r="C203" s="14" t="s">
        <v>21</v>
      </c>
      <c r="D203" s="7" t="s">
        <v>24</v>
      </c>
      <c r="E203" s="6"/>
      <c r="F203" s="6"/>
      <c r="G203" s="14"/>
      <c r="H203" s="16" t="s">
        <v>150</v>
      </c>
      <c r="I203" s="5">
        <v>1</v>
      </c>
      <c r="J203" s="4"/>
      <c r="K203" s="17">
        <f>ROUND(K208,2)</f>
        <v>3.95</v>
      </c>
      <c r="L203" s="15" t="s">
        <v>263</v>
      </c>
      <c r="M203" s="14"/>
      <c r="N203" s="14"/>
      <c r="O203" s="14"/>
      <c r="P203" s="14"/>
      <c r="Q203" s="14"/>
      <c r="R203" s="14"/>
      <c r="S203" s="14"/>
      <c r="T203" s="14"/>
      <c r="U203" s="14"/>
      <c r="V203" s="14"/>
      <c r="W203" s="14"/>
      <c r="X203" s="14"/>
      <c r="Y203" s="14"/>
      <c r="Z203" s="14"/>
      <c r="AA203" s="14"/>
    </row>
    <row r="204" spans="1:27" x14ac:dyDescent="0.25">
      <c r="B204" s="10" t="s">
        <v>160</v>
      </c>
    </row>
    <row r="205" spans="1:27" x14ac:dyDescent="0.25">
      <c r="B205" t="s">
        <v>264</v>
      </c>
      <c r="C205" t="s">
        <v>154</v>
      </c>
      <c r="D205" t="s">
        <v>265</v>
      </c>
      <c r="E205" s="18">
        <v>0.04</v>
      </c>
      <c r="F205" t="s">
        <v>156</v>
      </c>
      <c r="G205" t="s">
        <v>157</v>
      </c>
      <c r="H205" s="19">
        <v>98.69</v>
      </c>
      <c r="I205" t="s">
        <v>158</v>
      </c>
      <c r="J205" s="20">
        <f>ROUND(E205/I203* H205,5)</f>
        <v>3.9476</v>
      </c>
      <c r="K205" s="21"/>
    </row>
    <row r="206" spans="1:27" x14ac:dyDescent="0.25">
      <c r="D206" s="22" t="s">
        <v>163</v>
      </c>
      <c r="E206" s="21"/>
      <c r="H206" s="21"/>
      <c r="K206" s="19">
        <f>SUM(J205:J205)</f>
        <v>3.9476</v>
      </c>
    </row>
    <row r="207" spans="1:27" x14ac:dyDescent="0.25">
      <c r="D207" s="22" t="s">
        <v>174</v>
      </c>
      <c r="E207" s="21"/>
      <c r="H207" s="21"/>
      <c r="K207" s="23">
        <f>SUM(J204:J206)</f>
        <v>3.9476</v>
      </c>
    </row>
    <row r="208" spans="1:27" x14ac:dyDescent="0.25">
      <c r="D208" s="22" t="s">
        <v>177</v>
      </c>
      <c r="E208" s="21"/>
      <c r="H208" s="21"/>
      <c r="K208" s="23">
        <f>SUM(K207:K207)</f>
        <v>3.9476</v>
      </c>
    </row>
    <row r="210" spans="1:27" ht="45" customHeight="1" x14ac:dyDescent="0.25">
      <c r="A210" s="13" t="s">
        <v>266</v>
      </c>
      <c r="B210" s="13" t="s">
        <v>127</v>
      </c>
      <c r="C210" s="14" t="s">
        <v>128</v>
      </c>
      <c r="D210" s="7" t="s">
        <v>129</v>
      </c>
      <c r="E210" s="6"/>
      <c r="F210" s="6"/>
      <c r="G210" s="14"/>
      <c r="H210" s="16" t="s">
        <v>150</v>
      </c>
      <c r="I210" s="5">
        <v>1</v>
      </c>
      <c r="J210" s="4"/>
      <c r="K210" s="17">
        <f>ROUND(K215,2)</f>
        <v>9.7100000000000009</v>
      </c>
      <c r="L210" s="15" t="s">
        <v>267</v>
      </c>
      <c r="M210" s="14"/>
      <c r="N210" s="14"/>
      <c r="O210" s="14"/>
      <c r="P210" s="14"/>
      <c r="Q210" s="14"/>
      <c r="R210" s="14"/>
      <c r="S210" s="14"/>
      <c r="T210" s="14"/>
      <c r="U210" s="14"/>
      <c r="V210" s="14"/>
      <c r="W210" s="14"/>
      <c r="X210" s="14"/>
      <c r="Y210" s="14"/>
      <c r="Z210" s="14"/>
      <c r="AA210" s="14"/>
    </row>
    <row r="211" spans="1:27" x14ac:dyDescent="0.25">
      <c r="B211" s="10" t="s">
        <v>160</v>
      </c>
    </row>
    <row r="212" spans="1:27" x14ac:dyDescent="0.25">
      <c r="B212" t="s">
        <v>268</v>
      </c>
      <c r="C212" t="s">
        <v>154</v>
      </c>
      <c r="D212" t="s">
        <v>224</v>
      </c>
      <c r="E212" s="18">
        <v>0.19</v>
      </c>
      <c r="F212" t="s">
        <v>156</v>
      </c>
      <c r="G212" t="s">
        <v>157</v>
      </c>
      <c r="H212" s="19">
        <v>51.08</v>
      </c>
      <c r="I212" t="s">
        <v>158</v>
      </c>
      <c r="J212" s="20">
        <f>ROUND(E212/I210* H212,5)</f>
        <v>9.7051999999999996</v>
      </c>
      <c r="K212" s="21"/>
    </row>
    <row r="213" spans="1:27" x14ac:dyDescent="0.25">
      <c r="D213" s="22" t="s">
        <v>163</v>
      </c>
      <c r="E213" s="21"/>
      <c r="H213" s="21"/>
      <c r="K213" s="19">
        <f>SUM(J212:J212)</f>
        <v>9.7051999999999996</v>
      </c>
    </row>
    <row r="214" spans="1:27" x14ac:dyDescent="0.25">
      <c r="D214" s="22" t="s">
        <v>174</v>
      </c>
      <c r="E214" s="21"/>
      <c r="H214" s="21"/>
      <c r="K214" s="23">
        <f>SUM(J211:J213)</f>
        <v>9.7051999999999996</v>
      </c>
    </row>
    <row r="215" spans="1:27" x14ac:dyDescent="0.25">
      <c r="D215" s="22" t="s">
        <v>177</v>
      </c>
      <c r="E215" s="21"/>
      <c r="H215" s="21"/>
      <c r="K215" s="23">
        <f>SUM(K214:K214)</f>
        <v>9.7051999999999996</v>
      </c>
    </row>
    <row r="217" spans="1:27" ht="45" customHeight="1" x14ac:dyDescent="0.25">
      <c r="A217" s="13" t="s">
        <v>269</v>
      </c>
      <c r="B217" s="13" t="s">
        <v>136</v>
      </c>
      <c r="C217" s="14" t="s">
        <v>128</v>
      </c>
      <c r="D217" s="7" t="s">
        <v>137</v>
      </c>
      <c r="E217" s="6"/>
      <c r="F217" s="6"/>
      <c r="G217" s="14"/>
      <c r="H217" s="16" t="s">
        <v>150</v>
      </c>
      <c r="I217" s="5">
        <v>1</v>
      </c>
      <c r="J217" s="4"/>
      <c r="K217" s="17">
        <f>ROUND(K222,2)</f>
        <v>28.48</v>
      </c>
      <c r="L217" s="15" t="s">
        <v>270</v>
      </c>
      <c r="M217" s="14"/>
      <c r="N217" s="14"/>
      <c r="O217" s="14"/>
      <c r="P217" s="14"/>
      <c r="Q217" s="14"/>
      <c r="R217" s="14"/>
      <c r="S217" s="14"/>
      <c r="T217" s="14"/>
      <c r="U217" s="14"/>
      <c r="V217" s="14"/>
      <c r="W217" s="14"/>
      <c r="X217" s="14"/>
      <c r="Y217" s="14"/>
      <c r="Z217" s="14"/>
      <c r="AA217" s="14"/>
    </row>
    <row r="218" spans="1:27" x14ac:dyDescent="0.25">
      <c r="B218" s="10" t="s">
        <v>164</v>
      </c>
    </row>
    <row r="219" spans="1:27" x14ac:dyDescent="0.25">
      <c r="B219" t="s">
        <v>271</v>
      </c>
      <c r="C219" t="s">
        <v>39</v>
      </c>
      <c r="D219" t="s">
        <v>137</v>
      </c>
      <c r="E219" s="18">
        <v>0.5</v>
      </c>
      <c r="G219" t="s">
        <v>157</v>
      </c>
      <c r="H219" s="19">
        <v>56.95</v>
      </c>
      <c r="I219" t="s">
        <v>158</v>
      </c>
      <c r="J219" s="20">
        <f>ROUND(E219* H219,5)</f>
        <v>28.475000000000001</v>
      </c>
      <c r="K219" s="21"/>
    </row>
    <row r="220" spans="1:27" x14ac:dyDescent="0.25">
      <c r="D220" s="22" t="s">
        <v>173</v>
      </c>
      <c r="E220" s="21"/>
      <c r="H220" s="21"/>
      <c r="K220" s="19">
        <f>SUM(J219:J219)</f>
        <v>28.475000000000001</v>
      </c>
    </row>
    <row r="221" spans="1:27" x14ac:dyDescent="0.25">
      <c r="D221" s="22" t="s">
        <v>174</v>
      </c>
      <c r="E221" s="21"/>
      <c r="H221" s="21"/>
      <c r="K221" s="23">
        <f>SUM(J218:J220)</f>
        <v>28.475000000000001</v>
      </c>
    </row>
    <row r="222" spans="1:27" x14ac:dyDescent="0.25">
      <c r="D222" s="22" t="s">
        <v>177</v>
      </c>
      <c r="E222" s="21"/>
      <c r="H222" s="21"/>
      <c r="K222" s="23">
        <f>SUM(K221:K221)</f>
        <v>28.475000000000001</v>
      </c>
    </row>
    <row r="224" spans="1:27" ht="45" customHeight="1" x14ac:dyDescent="0.25">
      <c r="A224" s="13" t="s">
        <v>272</v>
      </c>
      <c r="B224" s="13" t="s">
        <v>134</v>
      </c>
      <c r="C224" s="14" t="s">
        <v>128</v>
      </c>
      <c r="D224" s="7" t="s">
        <v>135</v>
      </c>
      <c r="E224" s="6"/>
      <c r="F224" s="6"/>
      <c r="G224" s="14"/>
      <c r="H224" s="16" t="s">
        <v>150</v>
      </c>
      <c r="I224" s="5">
        <v>1</v>
      </c>
      <c r="J224" s="4"/>
      <c r="K224" s="17">
        <f>ROUND(K229,2)</f>
        <v>51.26</v>
      </c>
      <c r="L224" s="15" t="s">
        <v>273</v>
      </c>
      <c r="M224" s="14"/>
      <c r="N224" s="14"/>
      <c r="O224" s="14"/>
      <c r="P224" s="14"/>
      <c r="Q224" s="14"/>
      <c r="R224" s="14"/>
      <c r="S224" s="14"/>
      <c r="T224" s="14"/>
      <c r="U224" s="14"/>
      <c r="V224" s="14"/>
      <c r="W224" s="14"/>
      <c r="X224" s="14"/>
      <c r="Y224" s="14"/>
      <c r="Z224" s="14"/>
      <c r="AA224" s="14"/>
    </row>
    <row r="225" spans="1:27" x14ac:dyDescent="0.25">
      <c r="B225" s="10" t="s">
        <v>164</v>
      </c>
    </row>
    <row r="226" spans="1:27" x14ac:dyDescent="0.25">
      <c r="B226" t="s">
        <v>274</v>
      </c>
      <c r="C226" t="s">
        <v>39</v>
      </c>
      <c r="D226" t="s">
        <v>135</v>
      </c>
      <c r="E226" s="18">
        <v>0.75</v>
      </c>
      <c r="G226" t="s">
        <v>157</v>
      </c>
      <c r="H226" s="19">
        <v>68.34</v>
      </c>
      <c r="I226" t="s">
        <v>158</v>
      </c>
      <c r="J226" s="20">
        <f>ROUND(E226* H226,5)</f>
        <v>51.255000000000003</v>
      </c>
      <c r="K226" s="21"/>
    </row>
    <row r="227" spans="1:27" x14ac:dyDescent="0.25">
      <c r="D227" s="22" t="s">
        <v>173</v>
      </c>
      <c r="E227" s="21"/>
      <c r="H227" s="21"/>
      <c r="K227" s="19">
        <f>SUM(J226:J226)</f>
        <v>51.255000000000003</v>
      </c>
    </row>
    <row r="228" spans="1:27" x14ac:dyDescent="0.25">
      <c r="D228" s="22" t="s">
        <v>174</v>
      </c>
      <c r="E228" s="21"/>
      <c r="H228" s="21"/>
      <c r="K228" s="23">
        <f>SUM(J225:J227)</f>
        <v>51.255000000000003</v>
      </c>
    </row>
    <row r="229" spans="1:27" x14ac:dyDescent="0.25">
      <c r="D229" s="22" t="s">
        <v>177</v>
      </c>
      <c r="E229" s="21"/>
      <c r="H229" s="21"/>
      <c r="K229" s="23">
        <f>SUM(K228:K228)</f>
        <v>51.255000000000003</v>
      </c>
    </row>
    <row r="231" spans="1:27" ht="45" customHeight="1" x14ac:dyDescent="0.25">
      <c r="A231" s="13" t="s">
        <v>275</v>
      </c>
      <c r="B231" s="13" t="s">
        <v>130</v>
      </c>
      <c r="C231" s="14" t="s">
        <v>128</v>
      </c>
      <c r="D231" s="7" t="s">
        <v>131</v>
      </c>
      <c r="E231" s="6"/>
      <c r="F231" s="6"/>
      <c r="G231" s="14"/>
      <c r="H231" s="16" t="s">
        <v>150</v>
      </c>
      <c r="I231" s="5">
        <v>1</v>
      </c>
      <c r="J231" s="4"/>
      <c r="K231" s="17">
        <f>ROUND(K236,2)</f>
        <v>15.95</v>
      </c>
      <c r="L231" s="15" t="s">
        <v>276</v>
      </c>
      <c r="M231" s="14"/>
      <c r="N231" s="14"/>
      <c r="O231" s="14"/>
      <c r="P231" s="14"/>
      <c r="Q231" s="14"/>
      <c r="R231" s="14"/>
      <c r="S231" s="14"/>
      <c r="T231" s="14"/>
      <c r="U231" s="14"/>
      <c r="V231" s="14"/>
      <c r="W231" s="14"/>
      <c r="X231" s="14"/>
      <c r="Y231" s="14"/>
      <c r="Z231" s="14"/>
      <c r="AA231" s="14"/>
    </row>
    <row r="232" spans="1:27" x14ac:dyDescent="0.25">
      <c r="B232" s="10" t="s">
        <v>164</v>
      </c>
    </row>
    <row r="233" spans="1:27" x14ac:dyDescent="0.25">
      <c r="B233" t="s">
        <v>277</v>
      </c>
      <c r="C233" t="s">
        <v>39</v>
      </c>
      <c r="D233" t="s">
        <v>131</v>
      </c>
      <c r="E233" s="18">
        <v>1.45</v>
      </c>
      <c r="G233" t="s">
        <v>157</v>
      </c>
      <c r="H233" s="19">
        <v>11</v>
      </c>
      <c r="I233" t="s">
        <v>158</v>
      </c>
      <c r="J233" s="20">
        <f>ROUND(E233* H233,5)</f>
        <v>15.95</v>
      </c>
      <c r="K233" s="21"/>
    </row>
    <row r="234" spans="1:27" x14ac:dyDescent="0.25">
      <c r="D234" s="22" t="s">
        <v>173</v>
      </c>
      <c r="E234" s="21"/>
      <c r="H234" s="21"/>
      <c r="K234" s="19">
        <f>SUM(J233:J233)</f>
        <v>15.95</v>
      </c>
    </row>
    <row r="235" spans="1:27" x14ac:dyDescent="0.25">
      <c r="D235" s="22" t="s">
        <v>174</v>
      </c>
      <c r="E235" s="21"/>
      <c r="H235" s="21"/>
      <c r="K235" s="23">
        <f>SUM(J232:J234)</f>
        <v>15.95</v>
      </c>
    </row>
    <row r="236" spans="1:27" x14ac:dyDescent="0.25">
      <c r="D236" s="22" t="s">
        <v>177</v>
      </c>
      <c r="E236" s="21"/>
      <c r="H236" s="21"/>
      <c r="K236" s="23">
        <f>SUM(K235:K235)</f>
        <v>15.95</v>
      </c>
    </row>
    <row r="238" spans="1:27" ht="45" customHeight="1" x14ac:dyDescent="0.25">
      <c r="A238" s="13" t="s">
        <v>278</v>
      </c>
      <c r="B238" s="13" t="s">
        <v>132</v>
      </c>
      <c r="C238" s="14" t="s">
        <v>128</v>
      </c>
      <c r="D238" s="7" t="s">
        <v>133</v>
      </c>
      <c r="E238" s="6"/>
      <c r="F238" s="6"/>
      <c r="G238" s="14"/>
      <c r="H238" s="16" t="s">
        <v>150</v>
      </c>
      <c r="I238" s="5">
        <v>1</v>
      </c>
      <c r="J238" s="4"/>
      <c r="K238" s="17">
        <f>ROUND(K243,2)</f>
        <v>16.95</v>
      </c>
      <c r="L238" s="15" t="s">
        <v>276</v>
      </c>
      <c r="M238" s="14"/>
      <c r="N238" s="14"/>
      <c r="O238" s="14"/>
      <c r="P238" s="14"/>
      <c r="Q238" s="14"/>
      <c r="R238" s="14"/>
      <c r="S238" s="14"/>
      <c r="T238" s="14"/>
      <c r="U238" s="14"/>
      <c r="V238" s="14"/>
      <c r="W238" s="14"/>
      <c r="X238" s="14"/>
      <c r="Y238" s="14"/>
      <c r="Z238" s="14"/>
      <c r="AA238" s="14"/>
    </row>
    <row r="239" spans="1:27" x14ac:dyDescent="0.25">
      <c r="B239" s="10" t="s">
        <v>164</v>
      </c>
    </row>
    <row r="240" spans="1:27" x14ac:dyDescent="0.25">
      <c r="B240" t="s">
        <v>279</v>
      </c>
      <c r="C240" t="s">
        <v>39</v>
      </c>
      <c r="D240" t="s">
        <v>133</v>
      </c>
      <c r="E240" s="18">
        <v>1.45</v>
      </c>
      <c r="G240" t="s">
        <v>157</v>
      </c>
      <c r="H240" s="19">
        <v>11.69</v>
      </c>
      <c r="I240" t="s">
        <v>158</v>
      </c>
      <c r="J240" s="20">
        <f>ROUND(E240* H240,5)</f>
        <v>16.950500000000002</v>
      </c>
      <c r="K240" s="21"/>
    </row>
    <row r="241" spans="1:27" x14ac:dyDescent="0.25">
      <c r="D241" s="22" t="s">
        <v>173</v>
      </c>
      <c r="E241" s="21"/>
      <c r="H241" s="21"/>
      <c r="K241" s="19">
        <f>SUM(J240:J240)</f>
        <v>16.950500000000002</v>
      </c>
    </row>
    <row r="242" spans="1:27" x14ac:dyDescent="0.25">
      <c r="D242" s="22" t="s">
        <v>174</v>
      </c>
      <c r="E242" s="21"/>
      <c r="H242" s="21"/>
      <c r="K242" s="23">
        <f>SUM(J239:J241)</f>
        <v>16.950500000000002</v>
      </c>
    </row>
    <row r="243" spans="1:27" x14ac:dyDescent="0.25">
      <c r="D243" s="22" t="s">
        <v>177</v>
      </c>
      <c r="E243" s="21"/>
      <c r="H243" s="21"/>
      <c r="K243" s="23">
        <f>SUM(K242:K242)</f>
        <v>16.950500000000002</v>
      </c>
    </row>
    <row r="245" spans="1:27" ht="45" customHeight="1" x14ac:dyDescent="0.25">
      <c r="A245" s="13"/>
      <c r="B245" s="13" t="s">
        <v>280</v>
      </c>
      <c r="C245" s="14" t="s">
        <v>89</v>
      </c>
      <c r="D245" s="7" t="s">
        <v>281</v>
      </c>
      <c r="E245" s="6"/>
      <c r="F245" s="6"/>
      <c r="G245" s="14"/>
      <c r="H245" s="16" t="s">
        <v>150</v>
      </c>
      <c r="I245" s="5">
        <v>1</v>
      </c>
      <c r="J245" s="4"/>
      <c r="K245" s="17">
        <f>ROUND(K257,2)</f>
        <v>2.46</v>
      </c>
      <c r="L245" s="15" t="s">
        <v>282</v>
      </c>
      <c r="M245" s="14"/>
      <c r="N245" s="14"/>
      <c r="O245" s="14"/>
      <c r="P245" s="14"/>
      <c r="Q245" s="14"/>
      <c r="R245" s="14"/>
      <c r="S245" s="14"/>
      <c r="T245" s="14"/>
      <c r="U245" s="14"/>
      <c r="V245" s="14"/>
      <c r="W245" s="14"/>
      <c r="X245" s="14"/>
      <c r="Y245" s="14"/>
      <c r="Z245" s="14"/>
      <c r="AA245" s="14"/>
    </row>
    <row r="246" spans="1:27" x14ac:dyDescent="0.25">
      <c r="B246" s="10" t="s">
        <v>152</v>
      </c>
    </row>
    <row r="247" spans="1:27" x14ac:dyDescent="0.25">
      <c r="B247" t="s">
        <v>283</v>
      </c>
      <c r="C247" t="s">
        <v>154</v>
      </c>
      <c r="D247" t="s">
        <v>284</v>
      </c>
      <c r="E247" s="18">
        <v>7.0000000000000001E-3</v>
      </c>
      <c r="F247" t="s">
        <v>156</v>
      </c>
      <c r="G247" t="s">
        <v>157</v>
      </c>
      <c r="H247" s="19">
        <v>24.58</v>
      </c>
      <c r="I247" t="s">
        <v>158</v>
      </c>
      <c r="J247" s="20">
        <f>ROUND(E247/I245* H247,5)</f>
        <v>0.17205999999999999</v>
      </c>
      <c r="K247" s="21"/>
    </row>
    <row r="248" spans="1:27" x14ac:dyDescent="0.25">
      <c r="B248" t="s">
        <v>285</v>
      </c>
      <c r="C248" t="s">
        <v>154</v>
      </c>
      <c r="D248" t="s">
        <v>286</v>
      </c>
      <c r="E248" s="18">
        <v>0.06</v>
      </c>
      <c r="F248" t="s">
        <v>156</v>
      </c>
      <c r="G248" t="s">
        <v>157</v>
      </c>
      <c r="H248" s="19">
        <v>27.87</v>
      </c>
      <c r="I248" t="s">
        <v>158</v>
      </c>
      <c r="J248" s="20">
        <f>ROUND(E248/I245* H248,5)</f>
        <v>1.6721999999999999</v>
      </c>
      <c r="K248" s="21"/>
    </row>
    <row r="249" spans="1:27" x14ac:dyDescent="0.25">
      <c r="D249" s="22" t="s">
        <v>159</v>
      </c>
      <c r="E249" s="21"/>
      <c r="H249" s="21"/>
      <c r="K249" s="19">
        <f>SUM(J247:J248)</f>
        <v>1.8442599999999998</v>
      </c>
    </row>
    <row r="250" spans="1:27" x14ac:dyDescent="0.25">
      <c r="B250" s="10" t="s">
        <v>164</v>
      </c>
      <c r="E250" s="21"/>
      <c r="H250" s="21"/>
      <c r="K250" s="21"/>
    </row>
    <row r="251" spans="1:27" x14ac:dyDescent="0.25">
      <c r="B251" t="s">
        <v>287</v>
      </c>
      <c r="C251" t="s">
        <v>288</v>
      </c>
      <c r="D251" t="s">
        <v>289</v>
      </c>
      <c r="E251" s="18">
        <v>2.5000000000000001E-2</v>
      </c>
      <c r="G251" t="s">
        <v>157</v>
      </c>
      <c r="H251" s="19">
        <v>6.13</v>
      </c>
      <c r="I251" t="s">
        <v>158</v>
      </c>
      <c r="J251" s="20">
        <f>ROUND(E251* H251,5)</f>
        <v>0.15325</v>
      </c>
      <c r="K251" s="21"/>
    </row>
    <row r="252" spans="1:27" x14ac:dyDescent="0.25">
      <c r="B252" t="s">
        <v>290</v>
      </c>
      <c r="C252" t="s">
        <v>211</v>
      </c>
      <c r="D252" t="s">
        <v>291</v>
      </c>
      <c r="E252" s="18">
        <v>4.2419999999999999E-2</v>
      </c>
      <c r="G252" t="s">
        <v>157</v>
      </c>
      <c r="H252" s="19">
        <v>10.32</v>
      </c>
      <c r="I252" t="s">
        <v>158</v>
      </c>
      <c r="J252" s="20">
        <f>ROUND(E252* H252,5)</f>
        <v>0.43776999999999999</v>
      </c>
      <c r="K252" s="21"/>
    </row>
    <row r="253" spans="1:27" x14ac:dyDescent="0.25">
      <c r="D253" s="22" t="s">
        <v>173</v>
      </c>
      <c r="E253" s="21"/>
      <c r="H253" s="21"/>
      <c r="K253" s="19">
        <f>SUM(J251:J252)</f>
        <v>0.59101999999999999</v>
      </c>
    </row>
    <row r="254" spans="1:27" x14ac:dyDescent="0.25">
      <c r="E254" s="21"/>
      <c r="H254" s="21"/>
      <c r="K254" s="21"/>
    </row>
    <row r="255" spans="1:27" x14ac:dyDescent="0.25">
      <c r="D255" s="22" t="s">
        <v>175</v>
      </c>
      <c r="E255" s="21"/>
      <c r="H255" s="21">
        <v>1.5</v>
      </c>
      <c r="I255" t="s">
        <v>176</v>
      </c>
      <c r="J255">
        <f>ROUND(H255/100*K249,5)</f>
        <v>2.7660000000000001E-2</v>
      </c>
      <c r="K255" s="21"/>
    </row>
    <row r="256" spans="1:27" x14ac:dyDescent="0.25">
      <c r="D256" s="22" t="s">
        <v>174</v>
      </c>
      <c r="E256" s="21"/>
      <c r="H256" s="21"/>
      <c r="K256" s="23">
        <f>SUM(J246:J255)</f>
        <v>2.4629399999999997</v>
      </c>
    </row>
    <row r="257" spans="1:27" x14ac:dyDescent="0.25">
      <c r="D257" s="22" t="s">
        <v>177</v>
      </c>
      <c r="E257" s="21"/>
      <c r="H257" s="21"/>
      <c r="K257" s="23">
        <f>SUM(K256:K256)</f>
        <v>2.4629399999999997</v>
      </c>
    </row>
    <row r="259" spans="1:27" ht="45" customHeight="1" x14ac:dyDescent="0.25">
      <c r="A259" s="13" t="s">
        <v>292</v>
      </c>
      <c r="B259" s="13" t="s">
        <v>41</v>
      </c>
      <c r="C259" s="14" t="s">
        <v>39</v>
      </c>
      <c r="D259" s="7" t="s">
        <v>42</v>
      </c>
      <c r="E259" s="6"/>
      <c r="F259" s="6"/>
      <c r="G259" s="14"/>
      <c r="H259" s="16" t="s">
        <v>150</v>
      </c>
      <c r="I259" s="5">
        <v>1</v>
      </c>
      <c r="J259" s="4"/>
      <c r="K259" s="17">
        <f>ROUND(K275,2)</f>
        <v>69.510000000000005</v>
      </c>
      <c r="L259" s="15" t="s">
        <v>293</v>
      </c>
      <c r="M259" s="14"/>
      <c r="N259" s="14"/>
      <c r="O259" s="14"/>
      <c r="P259" s="14"/>
      <c r="Q259" s="14"/>
      <c r="R259" s="14"/>
      <c r="S259" s="14"/>
      <c r="T259" s="14"/>
      <c r="U259" s="14"/>
      <c r="V259" s="14"/>
      <c r="W259" s="14"/>
      <c r="X259" s="14"/>
      <c r="Y259" s="14"/>
      <c r="Z259" s="14"/>
      <c r="AA259" s="14"/>
    </row>
    <row r="260" spans="1:27" x14ac:dyDescent="0.25">
      <c r="B260" s="10" t="s">
        <v>152</v>
      </c>
    </row>
    <row r="261" spans="1:27" x14ac:dyDescent="0.25">
      <c r="B261" t="s">
        <v>195</v>
      </c>
      <c r="C261" t="s">
        <v>154</v>
      </c>
      <c r="D261" t="s">
        <v>196</v>
      </c>
      <c r="E261" s="18">
        <v>7.1999999999999995E-2</v>
      </c>
      <c r="F261" t="s">
        <v>156</v>
      </c>
      <c r="G261" t="s">
        <v>157</v>
      </c>
      <c r="H261" s="19">
        <v>19.38</v>
      </c>
      <c r="I261" t="s">
        <v>158</v>
      </c>
      <c r="J261" s="20">
        <f>ROUND(E261/I259* H261,5)</f>
        <v>1.3953599999999999</v>
      </c>
      <c r="K261" s="21"/>
    </row>
    <row r="262" spans="1:27" x14ac:dyDescent="0.25">
      <c r="B262" t="s">
        <v>197</v>
      </c>
      <c r="C262" t="s">
        <v>154</v>
      </c>
      <c r="D262" t="s">
        <v>198</v>
      </c>
      <c r="E262" s="18">
        <v>1.6E-2</v>
      </c>
      <c r="F262" t="s">
        <v>156</v>
      </c>
      <c r="G262" t="s">
        <v>157</v>
      </c>
      <c r="H262" s="19">
        <v>24.47</v>
      </c>
      <c r="I262" t="s">
        <v>158</v>
      </c>
      <c r="J262" s="20">
        <f>ROUND(E262/I259* H262,5)</f>
        <v>0.39151999999999998</v>
      </c>
      <c r="K262" s="21"/>
    </row>
    <row r="263" spans="1:27" x14ac:dyDescent="0.25">
      <c r="D263" s="22" t="s">
        <v>159</v>
      </c>
      <c r="E263" s="21"/>
      <c r="H263" s="21"/>
      <c r="K263" s="19">
        <f>SUM(J261:J262)</f>
        <v>1.78688</v>
      </c>
    </row>
    <row r="264" spans="1:27" x14ac:dyDescent="0.25">
      <c r="B264" s="10" t="s">
        <v>160</v>
      </c>
      <c r="E264" s="21"/>
      <c r="H264" s="21"/>
      <c r="K264" s="21"/>
    </row>
    <row r="265" spans="1:27" x14ac:dyDescent="0.25">
      <c r="B265" t="s">
        <v>294</v>
      </c>
      <c r="C265" t="s">
        <v>154</v>
      </c>
      <c r="D265" t="s">
        <v>295</v>
      </c>
      <c r="E265" s="18">
        <v>0.01</v>
      </c>
      <c r="F265" t="s">
        <v>156</v>
      </c>
      <c r="G265" t="s">
        <v>157</v>
      </c>
      <c r="H265" s="19">
        <v>59.1</v>
      </c>
      <c r="I265" t="s">
        <v>158</v>
      </c>
      <c r="J265" s="20">
        <f>ROUND(E265/I259* H265,5)</f>
        <v>0.59099999999999997</v>
      </c>
      <c r="K265" s="21"/>
    </row>
    <row r="266" spans="1:27" x14ac:dyDescent="0.25">
      <c r="B266" t="s">
        <v>296</v>
      </c>
      <c r="C266" t="s">
        <v>154</v>
      </c>
      <c r="D266" t="s">
        <v>297</v>
      </c>
      <c r="E266" s="18">
        <v>8.0000000000000002E-3</v>
      </c>
      <c r="F266" t="s">
        <v>156</v>
      </c>
      <c r="G266" t="s">
        <v>157</v>
      </c>
      <c r="H266" s="19">
        <v>48.75</v>
      </c>
      <c r="I266" t="s">
        <v>158</v>
      </c>
      <c r="J266" s="20">
        <f>ROUND(E266/I259* H266,5)</f>
        <v>0.39</v>
      </c>
      <c r="K266" s="21"/>
    </row>
    <row r="267" spans="1:27" x14ac:dyDescent="0.25">
      <c r="B267" t="s">
        <v>254</v>
      </c>
      <c r="C267" t="s">
        <v>154</v>
      </c>
      <c r="D267" t="s">
        <v>255</v>
      </c>
      <c r="E267" s="18">
        <v>0.01</v>
      </c>
      <c r="F267" t="s">
        <v>156</v>
      </c>
      <c r="G267" t="s">
        <v>157</v>
      </c>
      <c r="H267" s="19">
        <v>66.16</v>
      </c>
      <c r="I267" t="s">
        <v>158</v>
      </c>
      <c r="J267" s="20">
        <f>ROUND(E267/I259* H267,5)</f>
        <v>0.66159999999999997</v>
      </c>
      <c r="K267" s="21"/>
    </row>
    <row r="268" spans="1:27" x14ac:dyDescent="0.25">
      <c r="D268" s="22" t="s">
        <v>163</v>
      </c>
      <c r="E268" s="21"/>
      <c r="H268" s="21"/>
      <c r="K268" s="19">
        <f>SUM(J265:J267)</f>
        <v>1.6425999999999998</v>
      </c>
    </row>
    <row r="269" spans="1:27" x14ac:dyDescent="0.25">
      <c r="B269" s="10" t="s">
        <v>164</v>
      </c>
      <c r="E269" s="21"/>
      <c r="H269" s="21"/>
      <c r="K269" s="21"/>
    </row>
    <row r="270" spans="1:27" x14ac:dyDescent="0.25">
      <c r="B270" t="s">
        <v>298</v>
      </c>
      <c r="C270" t="s">
        <v>39</v>
      </c>
      <c r="D270" t="s">
        <v>299</v>
      </c>
      <c r="E270" s="18">
        <v>1</v>
      </c>
      <c r="G270" t="s">
        <v>157</v>
      </c>
      <c r="H270" s="19">
        <v>66.05</v>
      </c>
      <c r="I270" t="s">
        <v>158</v>
      </c>
      <c r="J270" s="20">
        <f>ROUND(E270* H270,5)</f>
        <v>66.05</v>
      </c>
      <c r="K270" s="21"/>
    </row>
    <row r="271" spans="1:27" x14ac:dyDescent="0.25">
      <c r="D271" s="22" t="s">
        <v>173</v>
      </c>
      <c r="E271" s="21"/>
      <c r="H271" s="21"/>
      <c r="K271" s="19">
        <f>SUM(J270:J270)</f>
        <v>66.05</v>
      </c>
    </row>
    <row r="272" spans="1:27" x14ac:dyDescent="0.25">
      <c r="E272" s="21"/>
      <c r="H272" s="21"/>
      <c r="K272" s="21"/>
    </row>
    <row r="273" spans="1:27" x14ac:dyDescent="0.25">
      <c r="D273" s="22" t="s">
        <v>175</v>
      </c>
      <c r="E273" s="21"/>
      <c r="H273" s="21">
        <v>1.5</v>
      </c>
      <c r="I273" t="s">
        <v>176</v>
      </c>
      <c r="J273">
        <f>ROUND(H273/100*K263,5)</f>
        <v>2.6800000000000001E-2</v>
      </c>
      <c r="K273" s="21"/>
    </row>
    <row r="274" spans="1:27" x14ac:dyDescent="0.25">
      <c r="D274" s="22" t="s">
        <v>174</v>
      </c>
      <c r="E274" s="21"/>
      <c r="H274" s="21"/>
      <c r="K274" s="23">
        <f>SUM(J260:J273)</f>
        <v>69.50627999999999</v>
      </c>
    </row>
    <row r="275" spans="1:27" x14ac:dyDescent="0.25">
      <c r="D275" s="22" t="s">
        <v>177</v>
      </c>
      <c r="E275" s="21"/>
      <c r="H275" s="21"/>
      <c r="K275" s="23">
        <f>SUM(K274:K274)</f>
        <v>69.50627999999999</v>
      </c>
    </row>
    <row r="277" spans="1:27" ht="45" customHeight="1" x14ac:dyDescent="0.25">
      <c r="A277" s="13" t="s">
        <v>300</v>
      </c>
      <c r="B277" s="13" t="s">
        <v>38</v>
      </c>
      <c r="C277" s="14" t="s">
        <v>39</v>
      </c>
      <c r="D277" s="7" t="s">
        <v>40</v>
      </c>
      <c r="E277" s="6"/>
      <c r="F277" s="6"/>
      <c r="G277" s="14"/>
      <c r="H277" s="16" t="s">
        <v>150</v>
      </c>
      <c r="I277" s="5">
        <v>1</v>
      </c>
      <c r="J277" s="4"/>
      <c r="K277" s="17">
        <f>ROUND(K293,2)</f>
        <v>79.33</v>
      </c>
      <c r="L277" s="15" t="s">
        <v>301</v>
      </c>
      <c r="M277" s="14"/>
      <c r="N277" s="14"/>
      <c r="O277" s="14"/>
      <c r="P277" s="14"/>
      <c r="Q277" s="14"/>
      <c r="R277" s="14"/>
      <c r="S277" s="14"/>
      <c r="T277" s="14"/>
      <c r="U277" s="14"/>
      <c r="V277" s="14"/>
      <c r="W277" s="14"/>
      <c r="X277" s="14"/>
      <c r="Y277" s="14"/>
      <c r="Z277" s="14"/>
      <c r="AA277" s="14"/>
    </row>
    <row r="278" spans="1:27" x14ac:dyDescent="0.25">
      <c r="B278" s="10" t="s">
        <v>152</v>
      </c>
    </row>
    <row r="279" spans="1:27" x14ac:dyDescent="0.25">
      <c r="B279" t="s">
        <v>197</v>
      </c>
      <c r="C279" t="s">
        <v>154</v>
      </c>
      <c r="D279" t="s">
        <v>198</v>
      </c>
      <c r="E279" s="18">
        <v>1.9E-2</v>
      </c>
      <c r="F279" t="s">
        <v>156</v>
      </c>
      <c r="G279" t="s">
        <v>157</v>
      </c>
      <c r="H279" s="19">
        <v>24.47</v>
      </c>
      <c r="I279" t="s">
        <v>158</v>
      </c>
      <c r="J279" s="20">
        <f>ROUND(E279/I277* H279,5)</f>
        <v>0.46493000000000001</v>
      </c>
      <c r="K279" s="21"/>
    </row>
    <row r="280" spans="1:27" x14ac:dyDescent="0.25">
      <c r="B280" t="s">
        <v>195</v>
      </c>
      <c r="C280" t="s">
        <v>154</v>
      </c>
      <c r="D280" t="s">
        <v>196</v>
      </c>
      <c r="E280" s="18">
        <v>8.5999999999999993E-2</v>
      </c>
      <c r="F280" t="s">
        <v>156</v>
      </c>
      <c r="G280" t="s">
        <v>157</v>
      </c>
      <c r="H280" s="19">
        <v>19.38</v>
      </c>
      <c r="I280" t="s">
        <v>158</v>
      </c>
      <c r="J280" s="20">
        <f>ROUND(E280/I277* H280,5)</f>
        <v>1.6666799999999999</v>
      </c>
      <c r="K280" s="21"/>
    </row>
    <row r="281" spans="1:27" x14ac:dyDescent="0.25">
      <c r="D281" s="22" t="s">
        <v>159</v>
      </c>
      <c r="E281" s="21"/>
      <c r="H281" s="21"/>
      <c r="K281" s="19">
        <f>SUM(J279:J280)</f>
        <v>2.1316099999999998</v>
      </c>
    </row>
    <row r="282" spans="1:27" x14ac:dyDescent="0.25">
      <c r="B282" s="10" t="s">
        <v>160</v>
      </c>
      <c r="E282" s="21"/>
      <c r="H282" s="21"/>
      <c r="K282" s="21"/>
    </row>
    <row r="283" spans="1:27" x14ac:dyDescent="0.25">
      <c r="B283" t="s">
        <v>296</v>
      </c>
      <c r="C283" t="s">
        <v>154</v>
      </c>
      <c r="D283" t="s">
        <v>297</v>
      </c>
      <c r="E283" s="18">
        <v>0.01</v>
      </c>
      <c r="F283" t="s">
        <v>156</v>
      </c>
      <c r="G283" t="s">
        <v>157</v>
      </c>
      <c r="H283" s="19">
        <v>48.75</v>
      </c>
      <c r="I283" t="s">
        <v>158</v>
      </c>
      <c r="J283" s="20">
        <f>ROUND(E283/I277* H283,5)</f>
        <v>0.48749999999999999</v>
      </c>
      <c r="K283" s="21"/>
    </row>
    <row r="284" spans="1:27" x14ac:dyDescent="0.25">
      <c r="B284" t="s">
        <v>254</v>
      </c>
      <c r="C284" t="s">
        <v>154</v>
      </c>
      <c r="D284" t="s">
        <v>255</v>
      </c>
      <c r="E284" s="18">
        <v>1.2E-2</v>
      </c>
      <c r="F284" t="s">
        <v>156</v>
      </c>
      <c r="G284" t="s">
        <v>157</v>
      </c>
      <c r="H284" s="19">
        <v>66.16</v>
      </c>
      <c r="I284" t="s">
        <v>158</v>
      </c>
      <c r="J284" s="20">
        <f>ROUND(E284/I277* H284,5)</f>
        <v>0.79391999999999996</v>
      </c>
      <c r="K284" s="21"/>
    </row>
    <row r="285" spans="1:27" x14ac:dyDescent="0.25">
      <c r="B285" t="s">
        <v>294</v>
      </c>
      <c r="C285" t="s">
        <v>154</v>
      </c>
      <c r="D285" t="s">
        <v>295</v>
      </c>
      <c r="E285" s="18">
        <v>1.2E-2</v>
      </c>
      <c r="F285" t="s">
        <v>156</v>
      </c>
      <c r="G285" t="s">
        <v>157</v>
      </c>
      <c r="H285" s="19">
        <v>59.1</v>
      </c>
      <c r="I285" t="s">
        <v>158</v>
      </c>
      <c r="J285" s="20">
        <f>ROUND(E285/I277* H285,5)</f>
        <v>0.70920000000000005</v>
      </c>
      <c r="K285" s="21"/>
    </row>
    <row r="286" spans="1:27" x14ac:dyDescent="0.25">
      <c r="D286" s="22" t="s">
        <v>163</v>
      </c>
      <c r="E286" s="21"/>
      <c r="H286" s="21"/>
      <c r="K286" s="19">
        <f>SUM(J283:J285)</f>
        <v>1.9906200000000001</v>
      </c>
    </row>
    <row r="287" spans="1:27" x14ac:dyDescent="0.25">
      <c r="B287" s="10" t="s">
        <v>164</v>
      </c>
      <c r="E287" s="21"/>
      <c r="H287" s="21"/>
      <c r="K287" s="21"/>
    </row>
    <row r="288" spans="1:27" x14ac:dyDescent="0.25">
      <c r="B288" t="s">
        <v>302</v>
      </c>
      <c r="C288" t="s">
        <v>39</v>
      </c>
      <c r="D288" t="s">
        <v>303</v>
      </c>
      <c r="E288" s="18">
        <v>1</v>
      </c>
      <c r="G288" t="s">
        <v>157</v>
      </c>
      <c r="H288" s="19">
        <v>75.180000000000007</v>
      </c>
      <c r="I288" t="s">
        <v>158</v>
      </c>
      <c r="J288" s="20">
        <f>ROUND(E288* H288,5)</f>
        <v>75.180000000000007</v>
      </c>
      <c r="K288" s="21"/>
    </row>
    <row r="289" spans="1:27" x14ac:dyDescent="0.25">
      <c r="D289" s="22" t="s">
        <v>173</v>
      </c>
      <c r="E289" s="21"/>
      <c r="H289" s="21"/>
      <c r="K289" s="19">
        <f>SUM(J288:J288)</f>
        <v>75.180000000000007</v>
      </c>
    </row>
    <row r="290" spans="1:27" x14ac:dyDescent="0.25">
      <c r="E290" s="21"/>
      <c r="H290" s="21"/>
      <c r="K290" s="21"/>
    </row>
    <row r="291" spans="1:27" x14ac:dyDescent="0.25">
      <c r="D291" s="22" t="s">
        <v>175</v>
      </c>
      <c r="E291" s="21"/>
      <c r="H291" s="21">
        <v>1.5</v>
      </c>
      <c r="I291" t="s">
        <v>176</v>
      </c>
      <c r="J291">
        <f>ROUND(H291/100*K281,5)</f>
        <v>3.1969999999999998E-2</v>
      </c>
      <c r="K291" s="21"/>
    </row>
    <row r="292" spans="1:27" x14ac:dyDescent="0.25">
      <c r="D292" s="22" t="s">
        <v>174</v>
      </c>
      <c r="E292" s="21"/>
      <c r="H292" s="21"/>
      <c r="K292" s="23">
        <f>SUM(J278:J291)</f>
        <v>79.33420000000001</v>
      </c>
    </row>
    <row r="293" spans="1:27" x14ac:dyDescent="0.25">
      <c r="D293" s="22" t="s">
        <v>177</v>
      </c>
      <c r="E293" s="21"/>
      <c r="H293" s="21"/>
      <c r="K293" s="23">
        <f>SUM(K292:K292)</f>
        <v>79.33420000000001</v>
      </c>
    </row>
    <row r="295" spans="1:27" ht="45" customHeight="1" x14ac:dyDescent="0.25">
      <c r="A295" s="13" t="s">
        <v>304</v>
      </c>
      <c r="B295" s="13" t="s">
        <v>28</v>
      </c>
      <c r="C295" s="14" t="s">
        <v>26</v>
      </c>
      <c r="D295" s="7" t="s">
        <v>29</v>
      </c>
      <c r="E295" s="6"/>
      <c r="F295" s="6"/>
      <c r="G295" s="14"/>
      <c r="H295" s="16" t="s">
        <v>150</v>
      </c>
      <c r="I295" s="5">
        <v>1</v>
      </c>
      <c r="J295" s="4"/>
      <c r="K295" s="17">
        <f>ROUND(K300,2)</f>
        <v>4123.6499999999996</v>
      </c>
      <c r="L295" s="15" t="s">
        <v>305</v>
      </c>
      <c r="M295" s="14"/>
      <c r="N295" s="14"/>
      <c r="O295" s="14"/>
      <c r="P295" s="14"/>
      <c r="Q295" s="14"/>
      <c r="R295" s="14"/>
      <c r="S295" s="14"/>
      <c r="T295" s="14"/>
      <c r="U295" s="14"/>
      <c r="V295" s="14"/>
      <c r="W295" s="14"/>
      <c r="X295" s="14"/>
      <c r="Y295" s="14"/>
      <c r="Z295" s="14"/>
      <c r="AA295" s="14"/>
    </row>
    <row r="296" spans="1:27" x14ac:dyDescent="0.25">
      <c r="B296" s="10" t="s">
        <v>160</v>
      </c>
    </row>
    <row r="297" spans="1:27" x14ac:dyDescent="0.25">
      <c r="B297" t="s">
        <v>306</v>
      </c>
      <c r="C297" t="s">
        <v>26</v>
      </c>
      <c r="D297" t="s">
        <v>29</v>
      </c>
      <c r="E297" s="18">
        <v>1</v>
      </c>
      <c r="F297" t="s">
        <v>156</v>
      </c>
      <c r="G297" t="s">
        <v>157</v>
      </c>
      <c r="H297" s="19">
        <v>4123.6499999999996</v>
      </c>
      <c r="I297" t="s">
        <v>158</v>
      </c>
      <c r="J297" s="20">
        <f>ROUND(E297/I295* H297,5)</f>
        <v>4123.6499999999996</v>
      </c>
      <c r="K297" s="21"/>
    </row>
    <row r="298" spans="1:27" x14ac:dyDescent="0.25">
      <c r="D298" s="22" t="s">
        <v>163</v>
      </c>
      <c r="E298" s="21"/>
      <c r="H298" s="21"/>
      <c r="K298" s="19">
        <f>SUM(J297:J297)</f>
        <v>4123.6499999999996</v>
      </c>
    </row>
    <row r="299" spans="1:27" x14ac:dyDescent="0.25">
      <c r="D299" s="22" t="s">
        <v>174</v>
      </c>
      <c r="E299" s="21"/>
      <c r="H299" s="21"/>
      <c r="K299" s="23">
        <f>SUM(J296:J298)</f>
        <v>4123.6499999999996</v>
      </c>
    </row>
    <row r="300" spans="1:27" x14ac:dyDescent="0.25">
      <c r="D300" s="22" t="s">
        <v>177</v>
      </c>
      <c r="E300" s="21"/>
      <c r="H300" s="21"/>
      <c r="K300" s="23">
        <f>SUM(K299:K299)</f>
        <v>4123.6499999999996</v>
      </c>
    </row>
    <row r="302" spans="1:27" ht="45" customHeight="1" x14ac:dyDescent="0.25">
      <c r="A302" s="13" t="s">
        <v>307</v>
      </c>
      <c r="B302" s="13" t="s">
        <v>45</v>
      </c>
      <c r="C302" s="14" t="s">
        <v>21</v>
      </c>
      <c r="D302" s="7" t="s">
        <v>46</v>
      </c>
      <c r="E302" s="6"/>
      <c r="F302" s="6"/>
      <c r="G302" s="14"/>
      <c r="H302" s="16" t="s">
        <v>150</v>
      </c>
      <c r="I302" s="5">
        <v>1</v>
      </c>
      <c r="J302" s="4"/>
      <c r="K302" s="17">
        <f>ROUND(K315,2)</f>
        <v>0.45</v>
      </c>
      <c r="L302" s="15" t="s">
        <v>308</v>
      </c>
      <c r="M302" s="14"/>
      <c r="N302" s="14"/>
      <c r="O302" s="14"/>
      <c r="P302" s="14"/>
      <c r="Q302" s="14"/>
      <c r="R302" s="14"/>
      <c r="S302" s="14"/>
      <c r="T302" s="14"/>
      <c r="U302" s="14"/>
      <c r="V302" s="14"/>
      <c r="W302" s="14"/>
      <c r="X302" s="14"/>
      <c r="Y302" s="14"/>
      <c r="Z302" s="14"/>
      <c r="AA302" s="14"/>
    </row>
    <row r="303" spans="1:27" x14ac:dyDescent="0.25">
      <c r="B303" s="10" t="s">
        <v>152</v>
      </c>
    </row>
    <row r="304" spans="1:27" x14ac:dyDescent="0.25">
      <c r="B304" t="s">
        <v>153</v>
      </c>
      <c r="C304" t="s">
        <v>154</v>
      </c>
      <c r="D304" t="s">
        <v>155</v>
      </c>
      <c r="E304" s="18">
        <v>3.0000000000000001E-3</v>
      </c>
      <c r="F304" t="s">
        <v>156</v>
      </c>
      <c r="G304" t="s">
        <v>157</v>
      </c>
      <c r="H304" s="19">
        <v>23.32</v>
      </c>
      <c r="I304" t="s">
        <v>158</v>
      </c>
      <c r="J304" s="20">
        <f>ROUND(E304/I302* H304,5)</f>
        <v>6.9959999999999994E-2</v>
      </c>
      <c r="K304" s="21"/>
    </row>
    <row r="305" spans="1:27" x14ac:dyDescent="0.25">
      <c r="D305" s="22" t="s">
        <v>159</v>
      </c>
      <c r="E305" s="21"/>
      <c r="H305" s="21"/>
      <c r="K305" s="19">
        <f>SUM(J304:J304)</f>
        <v>6.9959999999999994E-2</v>
      </c>
    </row>
    <row r="306" spans="1:27" x14ac:dyDescent="0.25">
      <c r="B306" s="10" t="s">
        <v>160</v>
      </c>
      <c r="E306" s="21"/>
      <c r="H306" s="21"/>
      <c r="K306" s="21"/>
    </row>
    <row r="307" spans="1:27" x14ac:dyDescent="0.25">
      <c r="B307" t="s">
        <v>309</v>
      </c>
      <c r="C307" t="s">
        <v>154</v>
      </c>
      <c r="D307" t="s">
        <v>310</v>
      </c>
      <c r="E307" s="18">
        <v>3.0000000000000001E-3</v>
      </c>
      <c r="F307" t="s">
        <v>156</v>
      </c>
      <c r="G307" t="s">
        <v>157</v>
      </c>
      <c r="H307" s="19">
        <v>26.26</v>
      </c>
      <c r="I307" t="s">
        <v>158</v>
      </c>
      <c r="J307" s="20">
        <f>ROUND(E307/I302* H307,5)</f>
        <v>7.8780000000000003E-2</v>
      </c>
      <c r="K307" s="21"/>
    </row>
    <row r="308" spans="1:27" x14ac:dyDescent="0.25">
      <c r="D308" s="22" t="s">
        <v>163</v>
      </c>
      <c r="E308" s="21"/>
      <c r="H308" s="21"/>
      <c r="K308" s="19">
        <f>SUM(J307:J307)</f>
        <v>7.8780000000000003E-2</v>
      </c>
    </row>
    <row r="309" spans="1:27" x14ac:dyDescent="0.25">
      <c r="B309" s="10" t="s">
        <v>164</v>
      </c>
      <c r="E309" s="21"/>
      <c r="H309" s="21"/>
      <c r="K309" s="21"/>
    </row>
    <row r="310" spans="1:27" x14ac:dyDescent="0.25">
      <c r="B310" t="s">
        <v>311</v>
      </c>
      <c r="C310" t="s">
        <v>211</v>
      </c>
      <c r="D310" t="s">
        <v>312</v>
      </c>
      <c r="E310" s="18">
        <v>1</v>
      </c>
      <c r="G310" t="s">
        <v>157</v>
      </c>
      <c r="H310" s="19">
        <v>0.3</v>
      </c>
      <c r="I310" t="s">
        <v>158</v>
      </c>
      <c r="J310" s="20">
        <f>ROUND(E310* H310,5)</f>
        <v>0.3</v>
      </c>
      <c r="K310" s="21"/>
    </row>
    <row r="311" spans="1:27" x14ac:dyDescent="0.25">
      <c r="D311" s="22" t="s">
        <v>173</v>
      </c>
      <c r="E311" s="21"/>
      <c r="H311" s="21"/>
      <c r="K311" s="19">
        <f>SUM(J310:J310)</f>
        <v>0.3</v>
      </c>
    </row>
    <row r="312" spans="1:27" x14ac:dyDescent="0.25">
      <c r="E312" s="21"/>
      <c r="H312" s="21"/>
      <c r="K312" s="21"/>
    </row>
    <row r="313" spans="1:27" x14ac:dyDescent="0.25">
      <c r="D313" s="22" t="s">
        <v>175</v>
      </c>
      <c r="E313" s="21"/>
      <c r="H313" s="21">
        <v>1.5</v>
      </c>
      <c r="I313" t="s">
        <v>176</v>
      </c>
      <c r="J313">
        <f>ROUND(H313/100*K305,5)</f>
        <v>1.0499999999999999E-3</v>
      </c>
      <c r="K313" s="21"/>
    </row>
    <row r="314" spans="1:27" x14ac:dyDescent="0.25">
      <c r="D314" s="22" t="s">
        <v>174</v>
      </c>
      <c r="E314" s="21"/>
      <c r="H314" s="21"/>
      <c r="K314" s="23">
        <f>SUM(J303:J313)</f>
        <v>0.44978999999999997</v>
      </c>
    </row>
    <row r="315" spans="1:27" x14ac:dyDescent="0.25">
      <c r="D315" s="22" t="s">
        <v>177</v>
      </c>
      <c r="E315" s="21"/>
      <c r="H315" s="21"/>
      <c r="K315" s="23">
        <f>SUM(K314:K314)</f>
        <v>0.44978999999999997</v>
      </c>
    </row>
    <row r="317" spans="1:27" ht="45" customHeight="1" x14ac:dyDescent="0.25">
      <c r="A317" s="13" t="s">
        <v>313</v>
      </c>
      <c r="B317" s="13" t="s">
        <v>43</v>
      </c>
      <c r="C317" s="14" t="s">
        <v>21</v>
      </c>
      <c r="D317" s="7" t="s">
        <v>44</v>
      </c>
      <c r="E317" s="6"/>
      <c r="F317" s="6"/>
      <c r="G317" s="14"/>
      <c r="H317" s="16" t="s">
        <v>150</v>
      </c>
      <c r="I317" s="5">
        <v>1</v>
      </c>
      <c r="J317" s="4"/>
      <c r="K317" s="17">
        <f>ROUND(K331,2)</f>
        <v>0.28000000000000003</v>
      </c>
      <c r="L317" s="15" t="s">
        <v>314</v>
      </c>
      <c r="M317" s="14"/>
      <c r="N317" s="14"/>
      <c r="O317" s="14"/>
      <c r="P317" s="14"/>
      <c r="Q317" s="14"/>
      <c r="R317" s="14"/>
      <c r="S317" s="14"/>
      <c r="T317" s="14"/>
      <c r="U317" s="14"/>
      <c r="V317" s="14"/>
      <c r="W317" s="14"/>
      <c r="X317" s="14"/>
      <c r="Y317" s="14"/>
      <c r="Z317" s="14"/>
      <c r="AA317" s="14"/>
    </row>
    <row r="318" spans="1:27" x14ac:dyDescent="0.25">
      <c r="B318" s="10" t="s">
        <v>152</v>
      </c>
    </row>
    <row r="319" spans="1:27" x14ac:dyDescent="0.25">
      <c r="B319" t="s">
        <v>153</v>
      </c>
      <c r="C319" t="s">
        <v>154</v>
      </c>
      <c r="D319" t="s">
        <v>155</v>
      </c>
      <c r="E319" s="18">
        <v>2E-3</v>
      </c>
      <c r="F319" t="s">
        <v>156</v>
      </c>
      <c r="G319" t="s">
        <v>157</v>
      </c>
      <c r="H319" s="19">
        <v>23.32</v>
      </c>
      <c r="I319" t="s">
        <v>158</v>
      </c>
      <c r="J319" s="20">
        <f>ROUND(E319/I317* H319,5)</f>
        <v>4.6640000000000001E-2</v>
      </c>
      <c r="K319" s="21"/>
    </row>
    <row r="320" spans="1:27" x14ac:dyDescent="0.25">
      <c r="D320" s="22" t="s">
        <v>159</v>
      </c>
      <c r="E320" s="21"/>
      <c r="H320" s="21"/>
      <c r="K320" s="19">
        <f>SUM(J319:J319)</f>
        <v>4.6640000000000001E-2</v>
      </c>
    </row>
    <row r="321" spans="1:27" x14ac:dyDescent="0.25">
      <c r="B321" s="10" t="s">
        <v>160</v>
      </c>
      <c r="E321" s="21"/>
      <c r="H321" s="21"/>
      <c r="K321" s="21"/>
    </row>
    <row r="322" spans="1:27" x14ac:dyDescent="0.25">
      <c r="B322" t="s">
        <v>309</v>
      </c>
      <c r="C322" t="s">
        <v>154</v>
      </c>
      <c r="D322" t="s">
        <v>310</v>
      </c>
      <c r="E322" s="18">
        <v>2E-3</v>
      </c>
      <c r="F322" t="s">
        <v>156</v>
      </c>
      <c r="G322" t="s">
        <v>157</v>
      </c>
      <c r="H322" s="19">
        <v>26.26</v>
      </c>
      <c r="I322" t="s">
        <v>158</v>
      </c>
      <c r="J322" s="20">
        <f>ROUND(E322/I317* H322,5)</f>
        <v>5.2519999999999997E-2</v>
      </c>
      <c r="K322" s="21"/>
    </row>
    <row r="323" spans="1:27" x14ac:dyDescent="0.25">
      <c r="B323" t="s">
        <v>235</v>
      </c>
      <c r="C323" t="s">
        <v>154</v>
      </c>
      <c r="D323" t="s">
        <v>236</v>
      </c>
      <c r="E323" s="18">
        <v>5.0000000000000001E-4</v>
      </c>
      <c r="F323" t="s">
        <v>156</v>
      </c>
      <c r="G323" t="s">
        <v>157</v>
      </c>
      <c r="H323" s="19">
        <v>36.56</v>
      </c>
      <c r="I323" t="s">
        <v>158</v>
      </c>
      <c r="J323" s="20">
        <f>ROUND(E323/I317* H323,5)</f>
        <v>1.8280000000000001E-2</v>
      </c>
      <c r="K323" s="21"/>
    </row>
    <row r="324" spans="1:27" x14ac:dyDescent="0.25">
      <c r="D324" s="22" t="s">
        <v>163</v>
      </c>
      <c r="E324" s="21"/>
      <c r="H324" s="21"/>
      <c r="K324" s="19">
        <f>SUM(J322:J323)</f>
        <v>7.0800000000000002E-2</v>
      </c>
    </row>
    <row r="325" spans="1:27" x14ac:dyDescent="0.25">
      <c r="B325" s="10" t="s">
        <v>164</v>
      </c>
      <c r="E325" s="21"/>
      <c r="H325" s="21"/>
      <c r="K325" s="21"/>
    </row>
    <row r="326" spans="1:27" x14ac:dyDescent="0.25">
      <c r="B326" t="s">
        <v>315</v>
      </c>
      <c r="C326" t="s">
        <v>211</v>
      </c>
      <c r="D326" t="s">
        <v>316</v>
      </c>
      <c r="E326" s="18">
        <v>0.5</v>
      </c>
      <c r="G326" t="s">
        <v>157</v>
      </c>
      <c r="H326" s="19">
        <v>0.33</v>
      </c>
      <c r="I326" t="s">
        <v>158</v>
      </c>
      <c r="J326" s="20">
        <f>ROUND(E326* H326,5)</f>
        <v>0.16500000000000001</v>
      </c>
      <c r="K326" s="21"/>
    </row>
    <row r="327" spans="1:27" x14ac:dyDescent="0.25">
      <c r="D327" s="22" t="s">
        <v>173</v>
      </c>
      <c r="E327" s="21"/>
      <c r="H327" s="21"/>
      <c r="K327" s="19">
        <f>SUM(J326:J326)</f>
        <v>0.16500000000000001</v>
      </c>
    </row>
    <row r="328" spans="1:27" x14ac:dyDescent="0.25">
      <c r="E328" s="21"/>
      <c r="H328" s="21"/>
      <c r="K328" s="21"/>
    </row>
    <row r="329" spans="1:27" x14ac:dyDescent="0.25">
      <c r="D329" s="22" t="s">
        <v>175</v>
      </c>
      <c r="E329" s="21"/>
      <c r="H329" s="21">
        <v>1.5</v>
      </c>
      <c r="I329" t="s">
        <v>176</v>
      </c>
      <c r="J329">
        <f>ROUND(H329/100*K320,5)</f>
        <v>6.9999999999999999E-4</v>
      </c>
      <c r="K329" s="21"/>
    </row>
    <row r="330" spans="1:27" x14ac:dyDescent="0.25">
      <c r="D330" s="22" t="s">
        <v>174</v>
      </c>
      <c r="E330" s="21"/>
      <c r="H330" s="21"/>
      <c r="K330" s="23">
        <f>SUM(J318:J329)</f>
        <v>0.28314</v>
      </c>
    </row>
    <row r="331" spans="1:27" x14ac:dyDescent="0.25">
      <c r="D331" s="22" t="s">
        <v>177</v>
      </c>
      <c r="E331" s="21"/>
      <c r="H331" s="21"/>
      <c r="K331" s="23">
        <f>SUM(K330:K330)</f>
        <v>0.28314</v>
      </c>
    </row>
    <row r="333" spans="1:27" ht="45" customHeight="1" x14ac:dyDescent="0.25">
      <c r="A333" s="13" t="s">
        <v>317</v>
      </c>
      <c r="B333" s="13" t="s">
        <v>67</v>
      </c>
      <c r="C333" s="14" t="s">
        <v>21</v>
      </c>
      <c r="D333" s="7" t="s">
        <v>68</v>
      </c>
      <c r="E333" s="6"/>
      <c r="F333" s="6"/>
      <c r="G333" s="14"/>
      <c r="H333" s="16" t="s">
        <v>150</v>
      </c>
      <c r="I333" s="5">
        <v>1</v>
      </c>
      <c r="J333" s="4"/>
      <c r="K333" s="17">
        <f>ROUND(K345,2)</f>
        <v>9.75</v>
      </c>
      <c r="L333" s="15" t="s">
        <v>318</v>
      </c>
      <c r="M333" s="14"/>
      <c r="N333" s="14"/>
      <c r="O333" s="14"/>
      <c r="P333" s="14"/>
      <c r="Q333" s="14"/>
      <c r="R333" s="14"/>
      <c r="S333" s="14"/>
      <c r="T333" s="14"/>
      <c r="U333" s="14"/>
      <c r="V333" s="14"/>
      <c r="W333" s="14"/>
      <c r="X333" s="14"/>
      <c r="Y333" s="14"/>
      <c r="Z333" s="14"/>
      <c r="AA333" s="14"/>
    </row>
    <row r="334" spans="1:27" x14ac:dyDescent="0.25">
      <c r="B334" s="10" t="s">
        <v>152</v>
      </c>
    </row>
    <row r="335" spans="1:27" x14ac:dyDescent="0.25">
      <c r="B335" t="s">
        <v>283</v>
      </c>
      <c r="C335" t="s">
        <v>154</v>
      </c>
      <c r="D335" t="s">
        <v>284</v>
      </c>
      <c r="E335" s="18">
        <v>0.1</v>
      </c>
      <c r="F335" t="s">
        <v>156</v>
      </c>
      <c r="G335" t="s">
        <v>157</v>
      </c>
      <c r="H335" s="19">
        <v>24.58</v>
      </c>
      <c r="I335" t="s">
        <v>158</v>
      </c>
      <c r="J335" s="20">
        <f>ROUND(E335/I333* H335,5)</f>
        <v>2.4580000000000002</v>
      </c>
      <c r="K335" s="21"/>
    </row>
    <row r="336" spans="1:27" x14ac:dyDescent="0.25">
      <c r="B336" t="s">
        <v>285</v>
      </c>
      <c r="C336" t="s">
        <v>154</v>
      </c>
      <c r="D336" t="s">
        <v>286</v>
      </c>
      <c r="E336" s="18">
        <v>0.2</v>
      </c>
      <c r="F336" t="s">
        <v>156</v>
      </c>
      <c r="G336" t="s">
        <v>157</v>
      </c>
      <c r="H336" s="19">
        <v>27.87</v>
      </c>
      <c r="I336" t="s">
        <v>158</v>
      </c>
      <c r="J336" s="20">
        <f>ROUND(E336/I333* H336,5)</f>
        <v>5.5739999999999998</v>
      </c>
      <c r="K336" s="21"/>
    </row>
    <row r="337" spans="1:27" x14ac:dyDescent="0.25">
      <c r="D337" s="22" t="s">
        <v>159</v>
      </c>
      <c r="E337" s="21"/>
      <c r="H337" s="21"/>
      <c r="K337" s="19">
        <f>SUM(J335:J336)</f>
        <v>8.032</v>
      </c>
    </row>
    <row r="338" spans="1:27" x14ac:dyDescent="0.25">
      <c r="B338" s="10" t="s">
        <v>164</v>
      </c>
      <c r="E338" s="21"/>
      <c r="H338" s="21"/>
      <c r="K338" s="21"/>
    </row>
    <row r="339" spans="1:27" x14ac:dyDescent="0.25">
      <c r="B339" t="s">
        <v>319</v>
      </c>
      <c r="C339" t="s">
        <v>211</v>
      </c>
      <c r="D339" t="s">
        <v>320</v>
      </c>
      <c r="E339" s="18">
        <v>0.7</v>
      </c>
      <c r="G339" t="s">
        <v>157</v>
      </c>
      <c r="H339" s="19">
        <v>1.54</v>
      </c>
      <c r="I339" t="s">
        <v>158</v>
      </c>
      <c r="J339" s="20">
        <f>ROUND(E339* H339,5)</f>
        <v>1.0780000000000001</v>
      </c>
      <c r="K339" s="21"/>
    </row>
    <row r="340" spans="1:27" x14ac:dyDescent="0.25">
      <c r="B340" t="s">
        <v>321</v>
      </c>
      <c r="C340" t="s">
        <v>211</v>
      </c>
      <c r="D340" t="s">
        <v>322</v>
      </c>
      <c r="E340" s="18">
        <v>0.30599999999999999</v>
      </c>
      <c r="G340" t="s">
        <v>157</v>
      </c>
      <c r="H340" s="19">
        <v>1.7</v>
      </c>
      <c r="I340" t="s">
        <v>158</v>
      </c>
      <c r="J340" s="20">
        <f>ROUND(E340* H340,5)</f>
        <v>0.5202</v>
      </c>
      <c r="K340" s="21"/>
    </row>
    <row r="341" spans="1:27" x14ac:dyDescent="0.25">
      <c r="D341" s="22" t="s">
        <v>173</v>
      </c>
      <c r="E341" s="21"/>
      <c r="H341" s="21"/>
      <c r="K341" s="19">
        <f>SUM(J339:J340)</f>
        <v>1.5982000000000001</v>
      </c>
    </row>
    <row r="342" spans="1:27" x14ac:dyDescent="0.25">
      <c r="E342" s="21"/>
      <c r="H342" s="21"/>
      <c r="K342" s="21"/>
    </row>
    <row r="343" spans="1:27" x14ac:dyDescent="0.25">
      <c r="D343" s="22" t="s">
        <v>175</v>
      </c>
      <c r="E343" s="21"/>
      <c r="H343" s="21">
        <v>1.5</v>
      </c>
      <c r="I343" t="s">
        <v>176</v>
      </c>
      <c r="J343">
        <f>ROUND(H343/100*K337,5)</f>
        <v>0.12048</v>
      </c>
      <c r="K343" s="21"/>
    </row>
    <row r="344" spans="1:27" x14ac:dyDescent="0.25">
      <c r="D344" s="22" t="s">
        <v>174</v>
      </c>
      <c r="E344" s="21"/>
      <c r="H344" s="21"/>
      <c r="K344" s="23">
        <f>SUM(J334:J343)</f>
        <v>9.7506799999999991</v>
      </c>
    </row>
    <row r="345" spans="1:27" x14ac:dyDescent="0.25">
      <c r="D345" s="22" t="s">
        <v>177</v>
      </c>
      <c r="E345" s="21"/>
      <c r="H345" s="21"/>
      <c r="K345" s="23">
        <f>SUM(K344:K344)</f>
        <v>9.7506799999999991</v>
      </c>
    </row>
    <row r="347" spans="1:27" ht="45" customHeight="1" x14ac:dyDescent="0.25">
      <c r="A347" s="13" t="s">
        <v>323</v>
      </c>
      <c r="B347" s="13" t="s">
        <v>103</v>
      </c>
      <c r="C347" s="14" t="s">
        <v>21</v>
      </c>
      <c r="D347" s="7" t="s">
        <v>104</v>
      </c>
      <c r="E347" s="6"/>
      <c r="F347" s="6"/>
      <c r="G347" s="14"/>
      <c r="H347" s="16" t="s">
        <v>150</v>
      </c>
      <c r="I347" s="5">
        <v>1</v>
      </c>
      <c r="J347" s="4"/>
      <c r="K347" s="17">
        <f>ROUND(K362,2)</f>
        <v>9.84</v>
      </c>
      <c r="L347" s="15" t="s">
        <v>324</v>
      </c>
      <c r="M347" s="14"/>
      <c r="N347" s="14"/>
      <c r="O347" s="14"/>
      <c r="P347" s="14"/>
      <c r="Q347" s="14"/>
      <c r="R347" s="14"/>
      <c r="S347" s="14"/>
      <c r="T347" s="14"/>
      <c r="U347" s="14"/>
      <c r="V347" s="14"/>
      <c r="W347" s="14"/>
      <c r="X347" s="14"/>
      <c r="Y347" s="14"/>
      <c r="Z347" s="14"/>
      <c r="AA347" s="14"/>
    </row>
    <row r="348" spans="1:27" x14ac:dyDescent="0.25">
      <c r="B348" s="10" t="s">
        <v>152</v>
      </c>
    </row>
    <row r="349" spans="1:27" x14ac:dyDescent="0.25">
      <c r="B349" t="s">
        <v>195</v>
      </c>
      <c r="C349" t="s">
        <v>154</v>
      </c>
      <c r="D349" t="s">
        <v>196</v>
      </c>
      <c r="E349" s="18">
        <v>4.2000000000000003E-2</v>
      </c>
      <c r="F349" t="s">
        <v>156</v>
      </c>
      <c r="G349" t="s">
        <v>157</v>
      </c>
      <c r="H349" s="19">
        <v>19.38</v>
      </c>
      <c r="I349" t="s">
        <v>158</v>
      </c>
      <c r="J349" s="20">
        <f>ROUND(E349/I347* H349,5)</f>
        <v>0.81396000000000002</v>
      </c>
      <c r="K349" s="21"/>
    </row>
    <row r="350" spans="1:27" x14ac:dyDescent="0.25">
      <c r="B350" t="s">
        <v>245</v>
      </c>
      <c r="C350" t="s">
        <v>154</v>
      </c>
      <c r="D350" t="s">
        <v>204</v>
      </c>
      <c r="E350" s="18">
        <v>8.4000000000000005E-2</v>
      </c>
      <c r="F350" t="s">
        <v>156</v>
      </c>
      <c r="G350" t="s">
        <v>157</v>
      </c>
      <c r="H350" s="19">
        <v>24.47</v>
      </c>
      <c r="I350" t="s">
        <v>158</v>
      </c>
      <c r="J350" s="20">
        <f>ROUND(E350/I347* H350,5)</f>
        <v>2.0554800000000002</v>
      </c>
      <c r="K350" s="21"/>
    </row>
    <row r="351" spans="1:27" x14ac:dyDescent="0.25">
      <c r="D351" s="22" t="s">
        <v>159</v>
      </c>
      <c r="E351" s="21"/>
      <c r="H351" s="21"/>
      <c r="K351" s="19">
        <f>SUM(J349:J350)</f>
        <v>2.86944</v>
      </c>
    </row>
    <row r="352" spans="1:27" x14ac:dyDescent="0.25">
      <c r="B352" s="10" t="s">
        <v>160</v>
      </c>
      <c r="E352" s="21"/>
      <c r="H352" s="21"/>
      <c r="K352" s="21"/>
    </row>
    <row r="353" spans="1:27" x14ac:dyDescent="0.25">
      <c r="B353" t="s">
        <v>325</v>
      </c>
      <c r="C353" t="s">
        <v>154</v>
      </c>
      <c r="D353" t="s">
        <v>326</v>
      </c>
      <c r="E353" s="18">
        <v>4.2000000000000003E-2</v>
      </c>
      <c r="F353" t="s">
        <v>156</v>
      </c>
      <c r="G353" t="s">
        <v>157</v>
      </c>
      <c r="H353" s="19">
        <v>24.19</v>
      </c>
      <c r="I353" t="s">
        <v>158</v>
      </c>
      <c r="J353" s="20">
        <f>ROUND(E353/I347* H353,5)</f>
        <v>1.0159800000000001</v>
      </c>
      <c r="K353" s="21"/>
    </row>
    <row r="354" spans="1:27" x14ac:dyDescent="0.25">
      <c r="D354" s="22" t="s">
        <v>163</v>
      </c>
      <c r="E354" s="21"/>
      <c r="H354" s="21"/>
      <c r="K354" s="19">
        <f>SUM(J353:J353)</f>
        <v>1.0159800000000001</v>
      </c>
    </row>
    <row r="355" spans="1:27" x14ac:dyDescent="0.25">
      <c r="B355" s="10" t="s">
        <v>164</v>
      </c>
      <c r="E355" s="21"/>
      <c r="H355" s="21"/>
      <c r="K355" s="21"/>
    </row>
    <row r="356" spans="1:27" x14ac:dyDescent="0.25">
      <c r="B356" t="s">
        <v>327</v>
      </c>
      <c r="C356" t="s">
        <v>211</v>
      </c>
      <c r="D356" t="s">
        <v>328</v>
      </c>
      <c r="E356" s="18">
        <v>0.5</v>
      </c>
      <c r="G356" t="s">
        <v>157</v>
      </c>
      <c r="H356" s="19">
        <v>1.41</v>
      </c>
      <c r="I356" t="s">
        <v>158</v>
      </c>
      <c r="J356" s="20">
        <f>ROUND(E356* H356,5)</f>
        <v>0.70499999999999996</v>
      </c>
      <c r="K356" s="21"/>
    </row>
    <row r="357" spans="1:27" x14ac:dyDescent="0.25">
      <c r="B357" t="s">
        <v>321</v>
      </c>
      <c r="C357" t="s">
        <v>211</v>
      </c>
      <c r="D357" t="s">
        <v>322</v>
      </c>
      <c r="E357" s="18">
        <v>3.06</v>
      </c>
      <c r="G357" t="s">
        <v>157</v>
      </c>
      <c r="H357" s="19">
        <v>1.7</v>
      </c>
      <c r="I357" t="s">
        <v>158</v>
      </c>
      <c r="J357" s="20">
        <f>ROUND(E357* H357,5)</f>
        <v>5.202</v>
      </c>
      <c r="K357" s="21"/>
    </row>
    <row r="358" spans="1:27" x14ac:dyDescent="0.25">
      <c r="D358" s="22" t="s">
        <v>173</v>
      </c>
      <c r="E358" s="21"/>
      <c r="H358" s="21"/>
      <c r="K358" s="19">
        <f>SUM(J356:J357)</f>
        <v>5.907</v>
      </c>
    </row>
    <row r="359" spans="1:27" x14ac:dyDescent="0.25">
      <c r="E359" s="21"/>
      <c r="H359" s="21"/>
      <c r="K359" s="21"/>
    </row>
    <row r="360" spans="1:27" x14ac:dyDescent="0.25">
      <c r="D360" s="22" t="s">
        <v>175</v>
      </c>
      <c r="E360" s="21"/>
      <c r="H360" s="21">
        <v>1.5</v>
      </c>
      <c r="I360" t="s">
        <v>176</v>
      </c>
      <c r="J360">
        <f>ROUND(H360/100*K351,5)</f>
        <v>4.3040000000000002E-2</v>
      </c>
      <c r="K360" s="21"/>
    </row>
    <row r="361" spans="1:27" x14ac:dyDescent="0.25">
      <c r="D361" s="22" t="s">
        <v>174</v>
      </c>
      <c r="E361" s="21"/>
      <c r="H361" s="21"/>
      <c r="K361" s="23">
        <f>SUM(J348:J360)</f>
        <v>9.8354599999999994</v>
      </c>
    </row>
    <row r="362" spans="1:27" x14ac:dyDescent="0.25">
      <c r="D362" s="22" t="s">
        <v>177</v>
      </c>
      <c r="E362" s="21"/>
      <c r="H362" s="21"/>
      <c r="K362" s="23">
        <f>SUM(K361:K361)</f>
        <v>9.8354599999999994</v>
      </c>
    </row>
    <row r="364" spans="1:27" ht="45" customHeight="1" x14ac:dyDescent="0.25">
      <c r="A364" s="13" t="s">
        <v>329</v>
      </c>
      <c r="B364" s="13" t="s">
        <v>117</v>
      </c>
      <c r="C364" s="14" t="s">
        <v>89</v>
      </c>
      <c r="D364" s="7" t="s">
        <v>118</v>
      </c>
      <c r="E364" s="6"/>
      <c r="F364" s="6"/>
      <c r="G364" s="14"/>
      <c r="H364" s="16" t="s">
        <v>150</v>
      </c>
      <c r="I364" s="5">
        <v>1</v>
      </c>
      <c r="J364" s="4"/>
      <c r="K364" s="17">
        <f>ROUND(K379,2)</f>
        <v>0.95</v>
      </c>
      <c r="L364" s="15" t="s">
        <v>330</v>
      </c>
      <c r="M364" s="14"/>
      <c r="N364" s="14"/>
      <c r="O364" s="14"/>
      <c r="P364" s="14"/>
      <c r="Q364" s="14"/>
      <c r="R364" s="14"/>
      <c r="S364" s="14"/>
      <c r="T364" s="14"/>
      <c r="U364" s="14"/>
      <c r="V364" s="14"/>
      <c r="W364" s="14"/>
      <c r="X364" s="14"/>
      <c r="Y364" s="14"/>
      <c r="Z364" s="14"/>
      <c r="AA364" s="14"/>
    </row>
    <row r="365" spans="1:27" x14ac:dyDescent="0.25">
      <c r="B365" s="10" t="s">
        <v>152</v>
      </c>
    </row>
    <row r="366" spans="1:27" x14ac:dyDescent="0.25">
      <c r="B366" t="s">
        <v>245</v>
      </c>
      <c r="C366" t="s">
        <v>154</v>
      </c>
      <c r="D366" t="s">
        <v>204</v>
      </c>
      <c r="E366" s="18">
        <v>7.0000000000000001E-3</v>
      </c>
      <c r="F366" t="s">
        <v>156</v>
      </c>
      <c r="G366" t="s">
        <v>157</v>
      </c>
      <c r="H366" s="19">
        <v>24.47</v>
      </c>
      <c r="I366" t="s">
        <v>158</v>
      </c>
      <c r="J366" s="20">
        <f>ROUND(E366/I364* H366,5)</f>
        <v>0.17129</v>
      </c>
      <c r="K366" s="21"/>
    </row>
    <row r="367" spans="1:27" x14ac:dyDescent="0.25">
      <c r="B367" t="s">
        <v>195</v>
      </c>
      <c r="C367" t="s">
        <v>154</v>
      </c>
      <c r="D367" t="s">
        <v>196</v>
      </c>
      <c r="E367" s="18">
        <v>3.5000000000000001E-3</v>
      </c>
      <c r="F367" t="s">
        <v>156</v>
      </c>
      <c r="G367" t="s">
        <v>157</v>
      </c>
      <c r="H367" s="19">
        <v>19.38</v>
      </c>
      <c r="I367" t="s">
        <v>158</v>
      </c>
      <c r="J367" s="20">
        <f>ROUND(E367/I364* H367,5)</f>
        <v>6.7830000000000001E-2</v>
      </c>
      <c r="K367" s="21"/>
    </row>
    <row r="368" spans="1:27" x14ac:dyDescent="0.25">
      <c r="D368" s="22" t="s">
        <v>159</v>
      </c>
      <c r="E368" s="21"/>
      <c r="H368" s="21"/>
      <c r="K368" s="19">
        <f>SUM(J366:J367)</f>
        <v>0.23912</v>
      </c>
    </row>
    <row r="369" spans="1:27" x14ac:dyDescent="0.25">
      <c r="B369" s="10" t="s">
        <v>160</v>
      </c>
      <c r="E369" s="21"/>
      <c r="H369" s="21"/>
      <c r="K369" s="21"/>
    </row>
    <row r="370" spans="1:27" x14ac:dyDescent="0.25">
      <c r="B370" t="s">
        <v>331</v>
      </c>
      <c r="C370" t="s">
        <v>154</v>
      </c>
      <c r="D370" t="s">
        <v>209</v>
      </c>
      <c r="E370" s="18">
        <v>3.5000000000000001E-3</v>
      </c>
      <c r="F370" t="s">
        <v>156</v>
      </c>
      <c r="G370" t="s">
        <v>157</v>
      </c>
      <c r="H370" s="19">
        <v>31.62</v>
      </c>
      <c r="I370" t="s">
        <v>158</v>
      </c>
      <c r="J370" s="20">
        <f>ROUND(E370/I364* H370,5)</f>
        <v>0.11067</v>
      </c>
      <c r="K370" s="21"/>
    </row>
    <row r="371" spans="1:27" x14ac:dyDescent="0.25">
      <c r="D371" s="22" t="s">
        <v>163</v>
      </c>
      <c r="E371" s="21"/>
      <c r="H371" s="21"/>
      <c r="K371" s="19">
        <f>SUM(J370:J370)</f>
        <v>0.11067</v>
      </c>
    </row>
    <row r="372" spans="1:27" x14ac:dyDescent="0.25">
      <c r="B372" s="10" t="s">
        <v>164</v>
      </c>
      <c r="E372" s="21"/>
      <c r="H372" s="21"/>
      <c r="K372" s="21"/>
    </row>
    <row r="373" spans="1:27" x14ac:dyDescent="0.25">
      <c r="B373" t="s">
        <v>319</v>
      </c>
      <c r="C373" t="s">
        <v>211</v>
      </c>
      <c r="D373" t="s">
        <v>320</v>
      </c>
      <c r="E373" s="18">
        <v>5.0999999999999997E-2</v>
      </c>
      <c r="G373" t="s">
        <v>157</v>
      </c>
      <c r="H373" s="19">
        <v>1.54</v>
      </c>
      <c r="I373" t="s">
        <v>158</v>
      </c>
      <c r="J373" s="20">
        <f>ROUND(E373* H373,5)</f>
        <v>7.8539999999999999E-2</v>
      </c>
      <c r="K373" s="21"/>
    </row>
    <row r="374" spans="1:27" x14ac:dyDescent="0.25">
      <c r="B374" t="s">
        <v>321</v>
      </c>
      <c r="C374" t="s">
        <v>211</v>
      </c>
      <c r="D374" t="s">
        <v>322</v>
      </c>
      <c r="E374" s="18">
        <v>0.30599999999999999</v>
      </c>
      <c r="G374" t="s">
        <v>157</v>
      </c>
      <c r="H374" s="19">
        <v>1.7</v>
      </c>
      <c r="I374" t="s">
        <v>158</v>
      </c>
      <c r="J374" s="20">
        <f>ROUND(E374* H374,5)</f>
        <v>0.5202</v>
      </c>
      <c r="K374" s="21"/>
    </row>
    <row r="375" spans="1:27" x14ac:dyDescent="0.25">
      <c r="D375" s="22" t="s">
        <v>173</v>
      </c>
      <c r="E375" s="21"/>
      <c r="H375" s="21"/>
      <c r="K375" s="19">
        <f>SUM(J373:J374)</f>
        <v>0.59874000000000005</v>
      </c>
    </row>
    <row r="376" spans="1:27" x14ac:dyDescent="0.25">
      <c r="E376" s="21"/>
      <c r="H376" s="21"/>
      <c r="K376" s="21"/>
    </row>
    <row r="377" spans="1:27" x14ac:dyDescent="0.25">
      <c r="D377" s="22" t="s">
        <v>175</v>
      </c>
      <c r="E377" s="21"/>
      <c r="H377" s="21">
        <v>1.5</v>
      </c>
      <c r="I377" t="s">
        <v>176</v>
      </c>
      <c r="J377">
        <f>ROUND(H377/100*K368,5)</f>
        <v>3.5899999999999999E-3</v>
      </c>
      <c r="K377" s="21"/>
    </row>
    <row r="378" spans="1:27" x14ac:dyDescent="0.25">
      <c r="D378" s="22" t="s">
        <v>174</v>
      </c>
      <c r="E378" s="21"/>
      <c r="H378" s="21"/>
      <c r="K378" s="23">
        <f>SUM(J365:J377)</f>
        <v>0.95211999999999997</v>
      </c>
    </row>
    <row r="379" spans="1:27" x14ac:dyDescent="0.25">
      <c r="D379" s="22" t="s">
        <v>177</v>
      </c>
      <c r="E379" s="21"/>
      <c r="H379" s="21"/>
      <c r="K379" s="23">
        <f>SUM(K378:K378)</f>
        <v>0.95211999999999997</v>
      </c>
    </row>
    <row r="381" spans="1:27" ht="45" customHeight="1" x14ac:dyDescent="0.25">
      <c r="A381" s="13" t="s">
        <v>332</v>
      </c>
      <c r="B381" s="13" t="s">
        <v>107</v>
      </c>
      <c r="C381" s="14" t="s">
        <v>89</v>
      </c>
      <c r="D381" s="7" t="s">
        <v>108</v>
      </c>
      <c r="E381" s="6"/>
      <c r="F381" s="6"/>
      <c r="G381" s="14"/>
      <c r="H381" s="16" t="s">
        <v>150</v>
      </c>
      <c r="I381" s="5">
        <v>1</v>
      </c>
      <c r="J381" s="4"/>
      <c r="K381" s="17">
        <f>ROUND(K396,2)</f>
        <v>3.25</v>
      </c>
      <c r="L381" s="15" t="s">
        <v>333</v>
      </c>
      <c r="M381" s="14"/>
      <c r="N381" s="14"/>
      <c r="O381" s="14"/>
      <c r="P381" s="14"/>
      <c r="Q381" s="14"/>
      <c r="R381" s="14"/>
      <c r="S381" s="14"/>
      <c r="T381" s="14"/>
      <c r="U381" s="14"/>
      <c r="V381" s="14"/>
      <c r="W381" s="14"/>
      <c r="X381" s="14"/>
      <c r="Y381" s="14"/>
      <c r="Z381" s="14"/>
      <c r="AA381" s="14"/>
    </row>
    <row r="382" spans="1:27" x14ac:dyDescent="0.25">
      <c r="B382" s="10" t="s">
        <v>152</v>
      </c>
    </row>
    <row r="383" spans="1:27" x14ac:dyDescent="0.25">
      <c r="B383" t="s">
        <v>195</v>
      </c>
      <c r="C383" t="s">
        <v>154</v>
      </c>
      <c r="D383" t="s">
        <v>196</v>
      </c>
      <c r="E383" s="18">
        <v>8.5000000000000006E-3</v>
      </c>
      <c r="F383" t="s">
        <v>156</v>
      </c>
      <c r="G383" t="s">
        <v>157</v>
      </c>
      <c r="H383" s="19">
        <v>19.38</v>
      </c>
      <c r="I383" t="s">
        <v>158</v>
      </c>
      <c r="J383" s="20">
        <f>ROUND(E383/I381* H383,5)</f>
        <v>0.16472999999999999</v>
      </c>
      <c r="K383" s="21"/>
    </row>
    <row r="384" spans="1:27" x14ac:dyDescent="0.25">
      <c r="B384" t="s">
        <v>245</v>
      </c>
      <c r="C384" t="s">
        <v>154</v>
      </c>
      <c r="D384" t="s">
        <v>204</v>
      </c>
      <c r="E384" s="18">
        <v>1.7000000000000001E-2</v>
      </c>
      <c r="F384" t="s">
        <v>156</v>
      </c>
      <c r="G384" t="s">
        <v>157</v>
      </c>
      <c r="H384" s="19">
        <v>24.47</v>
      </c>
      <c r="I384" t="s">
        <v>158</v>
      </c>
      <c r="J384" s="20">
        <f>ROUND(E384/I381* H384,5)</f>
        <v>0.41599000000000003</v>
      </c>
      <c r="K384" s="21"/>
    </row>
    <row r="385" spans="1:27" x14ac:dyDescent="0.25">
      <c r="D385" s="22" t="s">
        <v>159</v>
      </c>
      <c r="E385" s="21"/>
      <c r="H385" s="21"/>
      <c r="K385" s="19">
        <f>SUM(J383:J384)</f>
        <v>0.58072000000000001</v>
      </c>
    </row>
    <row r="386" spans="1:27" x14ac:dyDescent="0.25">
      <c r="B386" s="10" t="s">
        <v>160</v>
      </c>
      <c r="E386" s="21"/>
      <c r="H386" s="21"/>
      <c r="K386" s="21"/>
    </row>
    <row r="387" spans="1:27" x14ac:dyDescent="0.25">
      <c r="B387" t="s">
        <v>331</v>
      </c>
      <c r="C387" t="s">
        <v>154</v>
      </c>
      <c r="D387" t="s">
        <v>209</v>
      </c>
      <c r="E387" s="18">
        <v>8.5000000000000006E-3</v>
      </c>
      <c r="F387" t="s">
        <v>156</v>
      </c>
      <c r="G387" t="s">
        <v>157</v>
      </c>
      <c r="H387" s="19">
        <v>31.62</v>
      </c>
      <c r="I387" t="s">
        <v>158</v>
      </c>
      <c r="J387" s="20">
        <f>ROUND(E387/I381* H387,5)</f>
        <v>0.26877000000000001</v>
      </c>
      <c r="K387" s="21"/>
    </row>
    <row r="388" spans="1:27" x14ac:dyDescent="0.25">
      <c r="D388" s="22" t="s">
        <v>163</v>
      </c>
      <c r="E388" s="21"/>
      <c r="H388" s="21"/>
      <c r="K388" s="19">
        <f>SUM(J387:J387)</f>
        <v>0.26877000000000001</v>
      </c>
    </row>
    <row r="389" spans="1:27" x14ac:dyDescent="0.25">
      <c r="B389" s="10" t="s">
        <v>164</v>
      </c>
      <c r="E389" s="21"/>
      <c r="H389" s="21"/>
      <c r="K389" s="21"/>
    </row>
    <row r="390" spans="1:27" x14ac:dyDescent="0.25">
      <c r="B390" t="s">
        <v>319</v>
      </c>
      <c r="C390" t="s">
        <v>211</v>
      </c>
      <c r="D390" t="s">
        <v>320</v>
      </c>
      <c r="E390" s="18">
        <v>0.20399999999999999</v>
      </c>
      <c r="G390" t="s">
        <v>157</v>
      </c>
      <c r="H390" s="19">
        <v>1.54</v>
      </c>
      <c r="I390" t="s">
        <v>158</v>
      </c>
      <c r="J390" s="20">
        <f>ROUND(E390* H390,5)</f>
        <v>0.31415999999999999</v>
      </c>
      <c r="K390" s="21"/>
    </row>
    <row r="391" spans="1:27" x14ac:dyDescent="0.25">
      <c r="B391" t="s">
        <v>321</v>
      </c>
      <c r="C391" t="s">
        <v>211</v>
      </c>
      <c r="D391" t="s">
        <v>322</v>
      </c>
      <c r="E391" s="18">
        <v>1.224</v>
      </c>
      <c r="G391" t="s">
        <v>157</v>
      </c>
      <c r="H391" s="19">
        <v>1.7</v>
      </c>
      <c r="I391" t="s">
        <v>158</v>
      </c>
      <c r="J391" s="20">
        <f>ROUND(E391* H391,5)</f>
        <v>2.0808</v>
      </c>
      <c r="K391" s="21"/>
    </row>
    <row r="392" spans="1:27" x14ac:dyDescent="0.25">
      <c r="D392" s="22" t="s">
        <v>173</v>
      </c>
      <c r="E392" s="21"/>
      <c r="H392" s="21"/>
      <c r="K392" s="19">
        <f>SUM(J390:J391)</f>
        <v>2.3949600000000002</v>
      </c>
    </row>
    <row r="393" spans="1:27" x14ac:dyDescent="0.25">
      <c r="E393" s="21"/>
      <c r="H393" s="21"/>
      <c r="K393" s="21"/>
    </row>
    <row r="394" spans="1:27" x14ac:dyDescent="0.25">
      <c r="D394" s="22" t="s">
        <v>175</v>
      </c>
      <c r="E394" s="21"/>
      <c r="H394" s="21">
        <v>1.5</v>
      </c>
      <c r="I394" t="s">
        <v>176</v>
      </c>
      <c r="J394">
        <f>ROUND(H394/100*K385,5)</f>
        <v>8.7100000000000007E-3</v>
      </c>
      <c r="K394" s="21"/>
    </row>
    <row r="395" spans="1:27" x14ac:dyDescent="0.25">
      <c r="D395" s="22" t="s">
        <v>174</v>
      </c>
      <c r="E395" s="21"/>
      <c r="H395" s="21"/>
      <c r="K395" s="23">
        <f>SUM(J382:J394)</f>
        <v>3.2531600000000003</v>
      </c>
    </row>
    <row r="396" spans="1:27" x14ac:dyDescent="0.25">
      <c r="D396" s="22" t="s">
        <v>177</v>
      </c>
      <c r="E396" s="21"/>
      <c r="H396" s="21"/>
      <c r="K396" s="23">
        <f>SUM(K395:K395)</f>
        <v>3.2531600000000003</v>
      </c>
    </row>
    <row r="398" spans="1:27" ht="45" customHeight="1" x14ac:dyDescent="0.25">
      <c r="A398" s="13" t="s">
        <v>334</v>
      </c>
      <c r="B398" s="13" t="s">
        <v>105</v>
      </c>
      <c r="C398" s="14" t="s">
        <v>89</v>
      </c>
      <c r="D398" s="7" t="s">
        <v>106</v>
      </c>
      <c r="E398" s="6"/>
      <c r="F398" s="6"/>
      <c r="G398" s="14"/>
      <c r="H398" s="16" t="s">
        <v>150</v>
      </c>
      <c r="I398" s="5">
        <v>1</v>
      </c>
      <c r="J398" s="4"/>
      <c r="K398" s="17">
        <f>ROUND(K413,2)</f>
        <v>2.06</v>
      </c>
      <c r="L398" s="15" t="s">
        <v>335</v>
      </c>
      <c r="M398" s="14"/>
      <c r="N398" s="14"/>
      <c r="O398" s="14"/>
      <c r="P398" s="14"/>
      <c r="Q398" s="14"/>
      <c r="R398" s="14"/>
      <c r="S398" s="14"/>
      <c r="T398" s="14"/>
      <c r="U398" s="14"/>
      <c r="V398" s="14"/>
      <c r="W398" s="14"/>
      <c r="X398" s="14"/>
      <c r="Y398" s="14"/>
      <c r="Z398" s="14"/>
      <c r="AA398" s="14"/>
    </row>
    <row r="399" spans="1:27" x14ac:dyDescent="0.25">
      <c r="B399" s="10" t="s">
        <v>152</v>
      </c>
    </row>
    <row r="400" spans="1:27" x14ac:dyDescent="0.25">
      <c r="B400" t="s">
        <v>195</v>
      </c>
      <c r="C400" t="s">
        <v>154</v>
      </c>
      <c r="D400" t="s">
        <v>196</v>
      </c>
      <c r="E400" s="18">
        <v>8.5000000000000006E-3</v>
      </c>
      <c r="F400" t="s">
        <v>156</v>
      </c>
      <c r="G400" t="s">
        <v>157</v>
      </c>
      <c r="H400" s="19">
        <v>19.38</v>
      </c>
      <c r="I400" t="s">
        <v>158</v>
      </c>
      <c r="J400" s="20">
        <f>ROUND(E400/I398* H400,5)</f>
        <v>0.16472999999999999</v>
      </c>
      <c r="K400" s="21"/>
    </row>
    <row r="401" spans="1:27" x14ac:dyDescent="0.25">
      <c r="B401" t="s">
        <v>245</v>
      </c>
      <c r="C401" t="s">
        <v>154</v>
      </c>
      <c r="D401" t="s">
        <v>204</v>
      </c>
      <c r="E401" s="18">
        <v>1.7000000000000001E-2</v>
      </c>
      <c r="F401" t="s">
        <v>156</v>
      </c>
      <c r="G401" t="s">
        <v>157</v>
      </c>
      <c r="H401" s="19">
        <v>24.47</v>
      </c>
      <c r="I401" t="s">
        <v>158</v>
      </c>
      <c r="J401" s="20">
        <f>ROUND(E401/I398* H401,5)</f>
        <v>0.41599000000000003</v>
      </c>
      <c r="K401" s="21"/>
    </row>
    <row r="402" spans="1:27" x14ac:dyDescent="0.25">
      <c r="D402" s="22" t="s">
        <v>159</v>
      </c>
      <c r="E402" s="21"/>
      <c r="H402" s="21"/>
      <c r="K402" s="19">
        <f>SUM(J400:J401)</f>
        <v>0.58072000000000001</v>
      </c>
    </row>
    <row r="403" spans="1:27" x14ac:dyDescent="0.25">
      <c r="B403" s="10" t="s">
        <v>160</v>
      </c>
      <c r="E403" s="21"/>
      <c r="H403" s="21"/>
      <c r="K403" s="21"/>
    </row>
    <row r="404" spans="1:27" x14ac:dyDescent="0.25">
      <c r="B404" t="s">
        <v>331</v>
      </c>
      <c r="C404" t="s">
        <v>154</v>
      </c>
      <c r="D404" t="s">
        <v>209</v>
      </c>
      <c r="E404" s="18">
        <v>8.5000000000000006E-3</v>
      </c>
      <c r="F404" t="s">
        <v>156</v>
      </c>
      <c r="G404" t="s">
        <v>157</v>
      </c>
      <c r="H404" s="19">
        <v>31.62</v>
      </c>
      <c r="I404" t="s">
        <v>158</v>
      </c>
      <c r="J404" s="20">
        <f>ROUND(E404/I398* H404,5)</f>
        <v>0.26877000000000001</v>
      </c>
      <c r="K404" s="21"/>
    </row>
    <row r="405" spans="1:27" x14ac:dyDescent="0.25">
      <c r="D405" s="22" t="s">
        <v>163</v>
      </c>
      <c r="E405" s="21"/>
      <c r="H405" s="21"/>
      <c r="K405" s="19">
        <f>SUM(J404:J404)</f>
        <v>0.26877000000000001</v>
      </c>
    </row>
    <row r="406" spans="1:27" x14ac:dyDescent="0.25">
      <c r="B406" s="10" t="s">
        <v>164</v>
      </c>
      <c r="E406" s="21"/>
      <c r="H406" s="21"/>
      <c r="K406" s="21"/>
    </row>
    <row r="407" spans="1:27" x14ac:dyDescent="0.25">
      <c r="B407" t="s">
        <v>321</v>
      </c>
      <c r="C407" t="s">
        <v>211</v>
      </c>
      <c r="D407" t="s">
        <v>322</v>
      </c>
      <c r="E407" s="18">
        <v>0.61199999999999999</v>
      </c>
      <c r="G407" t="s">
        <v>157</v>
      </c>
      <c r="H407" s="19">
        <v>1.7</v>
      </c>
      <c r="I407" t="s">
        <v>158</v>
      </c>
      <c r="J407" s="20">
        <f>ROUND(E407* H407,5)</f>
        <v>1.0404</v>
      </c>
      <c r="K407" s="21"/>
    </row>
    <row r="408" spans="1:27" x14ac:dyDescent="0.25">
      <c r="B408" t="s">
        <v>319</v>
      </c>
      <c r="C408" t="s">
        <v>211</v>
      </c>
      <c r="D408" t="s">
        <v>320</v>
      </c>
      <c r="E408" s="18">
        <v>0.10199999999999999</v>
      </c>
      <c r="G408" t="s">
        <v>157</v>
      </c>
      <c r="H408" s="19">
        <v>1.54</v>
      </c>
      <c r="I408" t="s">
        <v>158</v>
      </c>
      <c r="J408" s="20">
        <f>ROUND(E408* H408,5)</f>
        <v>0.15708</v>
      </c>
      <c r="K408" s="21"/>
    </row>
    <row r="409" spans="1:27" x14ac:dyDescent="0.25">
      <c r="D409" s="22" t="s">
        <v>173</v>
      </c>
      <c r="E409" s="21"/>
      <c r="H409" s="21"/>
      <c r="K409" s="19">
        <f>SUM(J407:J408)</f>
        <v>1.1974800000000001</v>
      </c>
    </row>
    <row r="410" spans="1:27" x14ac:dyDescent="0.25">
      <c r="E410" s="21"/>
      <c r="H410" s="21"/>
      <c r="K410" s="21"/>
    </row>
    <row r="411" spans="1:27" x14ac:dyDescent="0.25">
      <c r="D411" s="22" t="s">
        <v>175</v>
      </c>
      <c r="E411" s="21"/>
      <c r="H411" s="21">
        <v>1.5</v>
      </c>
      <c r="I411" t="s">
        <v>176</v>
      </c>
      <c r="J411">
        <f>ROUND(H411/100*K402,5)</f>
        <v>8.7100000000000007E-3</v>
      </c>
      <c r="K411" s="21"/>
    </row>
    <row r="412" spans="1:27" x14ac:dyDescent="0.25">
      <c r="D412" s="22" t="s">
        <v>174</v>
      </c>
      <c r="E412" s="21"/>
      <c r="H412" s="21"/>
      <c r="K412" s="23">
        <f>SUM(J399:J411)</f>
        <v>2.0556800000000002</v>
      </c>
    </row>
    <row r="413" spans="1:27" x14ac:dyDescent="0.25">
      <c r="D413" s="22" t="s">
        <v>177</v>
      </c>
      <c r="E413" s="21"/>
      <c r="H413" s="21"/>
      <c r="K413" s="23">
        <f>SUM(K412:K412)</f>
        <v>2.0556800000000002</v>
      </c>
    </row>
    <row r="415" spans="1:27" ht="45" customHeight="1" x14ac:dyDescent="0.25">
      <c r="A415" s="13" t="s">
        <v>336</v>
      </c>
      <c r="B415" s="13" t="s">
        <v>61</v>
      </c>
      <c r="C415" s="14" t="s">
        <v>26</v>
      </c>
      <c r="D415" s="7" t="s">
        <v>62</v>
      </c>
      <c r="E415" s="6"/>
      <c r="F415" s="6"/>
      <c r="G415" s="14"/>
      <c r="H415" s="16" t="s">
        <v>150</v>
      </c>
      <c r="I415" s="5">
        <v>1</v>
      </c>
      <c r="J415" s="4"/>
      <c r="K415" s="17">
        <f>ROUND(K425,2)</f>
        <v>50.74</v>
      </c>
      <c r="L415" s="15" t="s">
        <v>337</v>
      </c>
      <c r="M415" s="14"/>
      <c r="N415" s="14"/>
      <c r="O415" s="14"/>
      <c r="P415" s="14"/>
      <c r="Q415" s="14"/>
      <c r="R415" s="14"/>
      <c r="S415" s="14"/>
      <c r="T415" s="14"/>
      <c r="U415" s="14"/>
      <c r="V415" s="14"/>
      <c r="W415" s="14"/>
      <c r="X415" s="14"/>
      <c r="Y415" s="14"/>
      <c r="Z415" s="14"/>
      <c r="AA415" s="14"/>
    </row>
    <row r="416" spans="1:27" x14ac:dyDescent="0.25">
      <c r="B416" s="10" t="s">
        <v>152</v>
      </c>
    </row>
    <row r="417" spans="1:27" x14ac:dyDescent="0.25">
      <c r="B417" t="s">
        <v>338</v>
      </c>
      <c r="C417" t="s">
        <v>154</v>
      </c>
      <c r="D417" t="s">
        <v>339</v>
      </c>
      <c r="E417" s="18">
        <v>1</v>
      </c>
      <c r="F417" t="s">
        <v>156</v>
      </c>
      <c r="G417" t="s">
        <v>157</v>
      </c>
      <c r="H417" s="19">
        <v>23.88</v>
      </c>
      <c r="I417" t="s">
        <v>158</v>
      </c>
      <c r="J417" s="20">
        <f>ROUND(E417/I415* H417,5)</f>
        <v>23.88</v>
      </c>
      <c r="K417" s="21"/>
    </row>
    <row r="418" spans="1:27" x14ac:dyDescent="0.25">
      <c r="D418" s="22" t="s">
        <v>159</v>
      </c>
      <c r="E418" s="21"/>
      <c r="H418" s="21"/>
      <c r="K418" s="19">
        <f>SUM(J417:J417)</f>
        <v>23.88</v>
      </c>
    </row>
    <row r="419" spans="1:27" x14ac:dyDescent="0.25">
      <c r="B419" s="10" t="s">
        <v>164</v>
      </c>
      <c r="E419" s="21"/>
      <c r="H419" s="21"/>
      <c r="K419" s="21"/>
    </row>
    <row r="420" spans="1:27" x14ac:dyDescent="0.25">
      <c r="B420" t="s">
        <v>340</v>
      </c>
      <c r="C420" t="s">
        <v>26</v>
      </c>
      <c r="D420" t="s">
        <v>341</v>
      </c>
      <c r="E420" s="18">
        <v>1</v>
      </c>
      <c r="G420" t="s">
        <v>157</v>
      </c>
      <c r="H420" s="19">
        <v>26.62</v>
      </c>
      <c r="I420" t="s">
        <v>158</v>
      </c>
      <c r="J420" s="20">
        <f>ROUND(E420* H420,5)</f>
        <v>26.62</v>
      </c>
      <c r="K420" s="21"/>
    </row>
    <row r="421" spans="1:27" x14ac:dyDescent="0.25">
      <c r="D421" s="22" t="s">
        <v>173</v>
      </c>
      <c r="E421" s="21"/>
      <c r="H421" s="21"/>
      <c r="K421" s="19">
        <f>SUM(J420:J420)</f>
        <v>26.62</v>
      </c>
    </row>
    <row r="422" spans="1:27" x14ac:dyDescent="0.25">
      <c r="E422" s="21"/>
      <c r="H422" s="21"/>
      <c r="K422" s="21"/>
    </row>
    <row r="423" spans="1:27" x14ac:dyDescent="0.25">
      <c r="D423" s="22" t="s">
        <v>175</v>
      </c>
      <c r="E423" s="21"/>
      <c r="H423" s="21">
        <v>1</v>
      </c>
      <c r="I423" t="s">
        <v>176</v>
      </c>
      <c r="J423">
        <f>ROUND(H423/100*K418,5)</f>
        <v>0.23880000000000001</v>
      </c>
      <c r="K423" s="21"/>
    </row>
    <row r="424" spans="1:27" x14ac:dyDescent="0.25">
      <c r="D424" s="22" t="s">
        <v>174</v>
      </c>
      <c r="E424" s="21"/>
      <c r="H424" s="21"/>
      <c r="K424" s="23">
        <f>SUM(J416:J423)</f>
        <v>50.738799999999998</v>
      </c>
    </row>
    <row r="425" spans="1:27" x14ac:dyDescent="0.25">
      <c r="D425" s="22" t="s">
        <v>177</v>
      </c>
      <c r="E425" s="21"/>
      <c r="H425" s="21"/>
      <c r="K425" s="23">
        <f>SUM(K424:K424)</f>
        <v>50.738799999999998</v>
      </c>
    </row>
    <row r="427" spans="1:27" ht="45" customHeight="1" x14ac:dyDescent="0.25">
      <c r="A427" s="13" t="s">
        <v>342</v>
      </c>
      <c r="B427" s="13" t="s">
        <v>59</v>
      </c>
      <c r="C427" s="14" t="s">
        <v>26</v>
      </c>
      <c r="D427" s="7" t="s">
        <v>60</v>
      </c>
      <c r="E427" s="6"/>
      <c r="F427" s="6"/>
      <c r="G427" s="14"/>
      <c r="H427" s="16" t="s">
        <v>150</v>
      </c>
      <c r="I427" s="5">
        <v>1</v>
      </c>
      <c r="J427" s="4"/>
      <c r="K427" s="17">
        <f>ROUND(K442,2)</f>
        <v>77.569999999999993</v>
      </c>
      <c r="L427" s="15" t="s">
        <v>343</v>
      </c>
      <c r="M427" s="14"/>
      <c r="N427" s="14"/>
      <c r="O427" s="14"/>
      <c r="P427" s="14"/>
      <c r="Q427" s="14"/>
      <c r="R427" s="14"/>
      <c r="S427" s="14"/>
      <c r="T427" s="14"/>
      <c r="U427" s="14"/>
      <c r="V427" s="14"/>
      <c r="W427" s="14"/>
      <c r="X427" s="14"/>
      <c r="Y427" s="14"/>
      <c r="Z427" s="14"/>
      <c r="AA427" s="14"/>
    </row>
    <row r="428" spans="1:27" x14ac:dyDescent="0.25">
      <c r="B428" s="10" t="s">
        <v>152</v>
      </c>
    </row>
    <row r="429" spans="1:27" x14ac:dyDescent="0.25">
      <c r="B429" t="s">
        <v>344</v>
      </c>
      <c r="C429" t="s">
        <v>154</v>
      </c>
      <c r="D429" t="s">
        <v>345</v>
      </c>
      <c r="E429" s="18">
        <v>9.4189999999999996E-2</v>
      </c>
      <c r="F429" t="s">
        <v>156</v>
      </c>
      <c r="G429" t="s">
        <v>157</v>
      </c>
      <c r="H429" s="19">
        <v>30.97</v>
      </c>
      <c r="I429" t="s">
        <v>158</v>
      </c>
      <c r="J429" s="20">
        <f>ROUND(E429/I427* H429,5)</f>
        <v>2.9170600000000002</v>
      </c>
      <c r="K429" s="21"/>
    </row>
    <row r="430" spans="1:27" x14ac:dyDescent="0.25">
      <c r="B430" t="s">
        <v>205</v>
      </c>
      <c r="C430" t="s">
        <v>154</v>
      </c>
      <c r="D430" t="s">
        <v>196</v>
      </c>
      <c r="E430" s="18">
        <v>0.18837000000000001</v>
      </c>
      <c r="F430" t="s">
        <v>156</v>
      </c>
      <c r="G430" t="s">
        <v>157</v>
      </c>
      <c r="H430" s="19">
        <v>19.38</v>
      </c>
      <c r="I430" t="s">
        <v>158</v>
      </c>
      <c r="J430" s="20">
        <f>ROUND(E430/I427* H430,5)</f>
        <v>3.6506099999999999</v>
      </c>
      <c r="K430" s="21"/>
    </row>
    <row r="431" spans="1:27" x14ac:dyDescent="0.25">
      <c r="D431" s="22" t="s">
        <v>159</v>
      </c>
      <c r="E431" s="21"/>
      <c r="H431" s="21"/>
      <c r="K431" s="19">
        <f>SUM(J429:J430)</f>
        <v>6.5676699999999997</v>
      </c>
    </row>
    <row r="432" spans="1:27" x14ac:dyDescent="0.25">
      <c r="B432" s="10" t="s">
        <v>164</v>
      </c>
      <c r="E432" s="21"/>
      <c r="H432" s="21"/>
      <c r="K432" s="21"/>
    </row>
    <row r="433" spans="1:27" x14ac:dyDescent="0.25">
      <c r="B433" t="s">
        <v>346</v>
      </c>
      <c r="C433" t="s">
        <v>89</v>
      </c>
      <c r="D433" t="s">
        <v>347</v>
      </c>
      <c r="E433" s="18">
        <v>3.2</v>
      </c>
      <c r="G433" t="s">
        <v>157</v>
      </c>
      <c r="H433" s="19">
        <v>20.9</v>
      </c>
      <c r="I433" t="s">
        <v>158</v>
      </c>
      <c r="J433" s="20">
        <f>ROUND(E433* H433,5)</f>
        <v>66.88</v>
      </c>
      <c r="K433" s="21"/>
    </row>
    <row r="434" spans="1:27" x14ac:dyDescent="0.25">
      <c r="B434" t="s">
        <v>348</v>
      </c>
      <c r="C434" t="s">
        <v>211</v>
      </c>
      <c r="D434" t="s">
        <v>349</v>
      </c>
      <c r="E434" s="18">
        <v>0.22500000000000001</v>
      </c>
      <c r="G434" t="s">
        <v>157</v>
      </c>
      <c r="H434" s="19">
        <v>6.48</v>
      </c>
      <c r="I434" t="s">
        <v>158</v>
      </c>
      <c r="J434" s="20">
        <f>ROUND(E434* H434,5)</f>
        <v>1.458</v>
      </c>
      <c r="K434" s="21"/>
    </row>
    <row r="435" spans="1:27" x14ac:dyDescent="0.25">
      <c r="D435" s="22" t="s">
        <v>173</v>
      </c>
      <c r="E435" s="21"/>
      <c r="H435" s="21"/>
      <c r="K435" s="19">
        <f>SUM(J433:J434)</f>
        <v>68.337999999999994</v>
      </c>
    </row>
    <row r="436" spans="1:27" x14ac:dyDescent="0.25">
      <c r="B436" s="10" t="s">
        <v>147</v>
      </c>
      <c r="E436" s="21"/>
      <c r="H436" s="21"/>
      <c r="K436" s="21"/>
    </row>
    <row r="437" spans="1:27" x14ac:dyDescent="0.25">
      <c r="B437" t="s">
        <v>178</v>
      </c>
      <c r="C437" t="s">
        <v>128</v>
      </c>
      <c r="D437" t="s">
        <v>179</v>
      </c>
      <c r="E437" s="18">
        <v>2.9399999999999999E-2</v>
      </c>
      <c r="G437" t="s">
        <v>157</v>
      </c>
      <c r="H437" s="19">
        <v>87.326430000000002</v>
      </c>
      <c r="I437" t="s">
        <v>158</v>
      </c>
      <c r="J437" s="20">
        <f>ROUND(E437* H437,5)</f>
        <v>2.5674000000000001</v>
      </c>
      <c r="K437" s="21"/>
    </row>
    <row r="438" spans="1:27" x14ac:dyDescent="0.25">
      <c r="D438" s="22" t="s">
        <v>229</v>
      </c>
      <c r="E438" s="21"/>
      <c r="H438" s="21"/>
      <c r="K438" s="19">
        <f>SUM(J437:J437)</f>
        <v>2.5674000000000001</v>
      </c>
    </row>
    <row r="439" spans="1:27" x14ac:dyDescent="0.25">
      <c r="E439" s="21"/>
      <c r="H439" s="21"/>
      <c r="K439" s="21"/>
    </row>
    <row r="440" spans="1:27" x14ac:dyDescent="0.25">
      <c r="D440" s="22" t="s">
        <v>175</v>
      </c>
      <c r="E440" s="21"/>
      <c r="H440" s="21">
        <v>1.5</v>
      </c>
      <c r="I440" t="s">
        <v>176</v>
      </c>
      <c r="J440">
        <f>ROUND(H440/100*K431,5)</f>
        <v>9.8519999999999996E-2</v>
      </c>
      <c r="K440" s="21"/>
    </row>
    <row r="441" spans="1:27" x14ac:dyDescent="0.25">
      <c r="D441" s="22" t="s">
        <v>174</v>
      </c>
      <c r="E441" s="21"/>
      <c r="H441" s="21"/>
      <c r="K441" s="23">
        <f>SUM(J428:J440)</f>
        <v>77.571589999999986</v>
      </c>
    </row>
    <row r="442" spans="1:27" x14ac:dyDescent="0.25">
      <c r="D442" s="22" t="s">
        <v>177</v>
      </c>
      <c r="E442" s="21"/>
      <c r="H442" s="21"/>
      <c r="K442" s="23">
        <f>SUM(K441:K441)</f>
        <v>77.571589999999986</v>
      </c>
    </row>
    <row r="444" spans="1:27" ht="45" customHeight="1" x14ac:dyDescent="0.25">
      <c r="A444" s="13" t="s">
        <v>350</v>
      </c>
      <c r="B444" s="13" t="s">
        <v>53</v>
      </c>
      <c r="C444" s="14" t="s">
        <v>21</v>
      </c>
      <c r="D444" s="7" t="s">
        <v>54</v>
      </c>
      <c r="E444" s="6"/>
      <c r="F444" s="6"/>
      <c r="G444" s="14"/>
      <c r="H444" s="16" t="s">
        <v>150</v>
      </c>
      <c r="I444" s="5">
        <v>1</v>
      </c>
      <c r="J444" s="4"/>
      <c r="K444" s="17">
        <f>ROUND(K461,2)</f>
        <v>25.01</v>
      </c>
      <c r="L444" s="15" t="s">
        <v>351</v>
      </c>
      <c r="M444" s="14"/>
      <c r="N444" s="14"/>
      <c r="O444" s="14"/>
      <c r="P444" s="14"/>
      <c r="Q444" s="14"/>
      <c r="R444" s="14"/>
      <c r="S444" s="14"/>
      <c r="T444" s="14"/>
      <c r="U444" s="14"/>
      <c r="V444" s="14"/>
      <c r="W444" s="14"/>
      <c r="X444" s="14"/>
      <c r="Y444" s="14"/>
      <c r="Z444" s="14"/>
      <c r="AA444" s="14"/>
    </row>
    <row r="445" spans="1:27" x14ac:dyDescent="0.25">
      <c r="B445" s="10" t="s">
        <v>152</v>
      </c>
    </row>
    <row r="446" spans="1:27" x14ac:dyDescent="0.25">
      <c r="B446" t="s">
        <v>245</v>
      </c>
      <c r="C446" t="s">
        <v>154</v>
      </c>
      <c r="D446" t="s">
        <v>204</v>
      </c>
      <c r="E446" s="18">
        <v>5.5E-2</v>
      </c>
      <c r="F446" t="s">
        <v>156</v>
      </c>
      <c r="G446" t="s">
        <v>157</v>
      </c>
      <c r="H446" s="19">
        <v>24.47</v>
      </c>
      <c r="I446" t="s">
        <v>158</v>
      </c>
      <c r="J446" s="20">
        <f>ROUND(E446/I444* H446,5)</f>
        <v>1.34585</v>
      </c>
      <c r="K446" s="21"/>
    </row>
    <row r="447" spans="1:27" x14ac:dyDescent="0.25">
      <c r="B447" t="s">
        <v>153</v>
      </c>
      <c r="C447" t="s">
        <v>154</v>
      </c>
      <c r="D447" t="s">
        <v>155</v>
      </c>
      <c r="E447" s="18">
        <v>2.75E-2</v>
      </c>
      <c r="F447" t="s">
        <v>156</v>
      </c>
      <c r="G447" t="s">
        <v>157</v>
      </c>
      <c r="H447" s="19">
        <v>23.32</v>
      </c>
      <c r="I447" t="s">
        <v>158</v>
      </c>
      <c r="J447" s="20">
        <f>ROUND(E447/I444* H447,5)</f>
        <v>0.64129999999999998</v>
      </c>
      <c r="K447" s="21"/>
    </row>
    <row r="448" spans="1:27" x14ac:dyDescent="0.25">
      <c r="B448" t="s">
        <v>195</v>
      </c>
      <c r="C448" t="s">
        <v>154</v>
      </c>
      <c r="D448" t="s">
        <v>196</v>
      </c>
      <c r="E448" s="18">
        <v>5.5E-2</v>
      </c>
      <c r="F448" t="s">
        <v>156</v>
      </c>
      <c r="G448" t="s">
        <v>157</v>
      </c>
      <c r="H448" s="19">
        <v>19.38</v>
      </c>
      <c r="I448" t="s">
        <v>158</v>
      </c>
      <c r="J448" s="20">
        <f>ROUND(E448/I444* H448,5)</f>
        <v>1.0659000000000001</v>
      </c>
      <c r="K448" s="21"/>
    </row>
    <row r="449" spans="1:27" x14ac:dyDescent="0.25">
      <c r="D449" s="22" t="s">
        <v>159</v>
      </c>
      <c r="E449" s="21"/>
      <c r="H449" s="21"/>
      <c r="K449" s="19">
        <f>SUM(J446:J448)</f>
        <v>3.0530499999999998</v>
      </c>
    </row>
    <row r="450" spans="1:27" x14ac:dyDescent="0.25">
      <c r="B450" s="10" t="s">
        <v>164</v>
      </c>
      <c r="E450" s="21"/>
      <c r="H450" s="21"/>
      <c r="K450" s="21"/>
    </row>
    <row r="451" spans="1:27" x14ac:dyDescent="0.25">
      <c r="B451" t="s">
        <v>352</v>
      </c>
      <c r="C451" t="s">
        <v>211</v>
      </c>
      <c r="D451" t="s">
        <v>353</v>
      </c>
      <c r="E451" s="18">
        <v>2.5000000000000001E-2</v>
      </c>
      <c r="G451" t="s">
        <v>157</v>
      </c>
      <c r="H451" s="19">
        <v>2.09</v>
      </c>
      <c r="I451" t="s">
        <v>158</v>
      </c>
      <c r="J451" s="20">
        <f t="shared" ref="J451:J456" si="0">ROUND(E451* H451,5)</f>
        <v>5.2249999999999998E-2</v>
      </c>
      <c r="K451" s="21"/>
    </row>
    <row r="452" spans="1:27" x14ac:dyDescent="0.25">
      <c r="B452" t="s">
        <v>354</v>
      </c>
      <c r="C452" t="s">
        <v>288</v>
      </c>
      <c r="D452" t="s">
        <v>355</v>
      </c>
      <c r="E452" s="18">
        <v>2.5000000000000001E-2</v>
      </c>
      <c r="G452" t="s">
        <v>157</v>
      </c>
      <c r="H452" s="19">
        <v>2.62</v>
      </c>
      <c r="I452" t="s">
        <v>158</v>
      </c>
      <c r="J452" s="20">
        <f t="shared" si="0"/>
        <v>6.5500000000000003E-2</v>
      </c>
      <c r="K452" s="21"/>
    </row>
    <row r="453" spans="1:27" x14ac:dyDescent="0.25">
      <c r="B453" t="s">
        <v>356</v>
      </c>
      <c r="C453" t="s">
        <v>89</v>
      </c>
      <c r="D453" t="s">
        <v>357</v>
      </c>
      <c r="E453" s="18">
        <v>0.75</v>
      </c>
      <c r="G453" t="s">
        <v>157</v>
      </c>
      <c r="H453" s="19">
        <v>0.44</v>
      </c>
      <c r="I453" t="s">
        <v>158</v>
      </c>
      <c r="J453" s="20">
        <f t="shared" si="0"/>
        <v>0.33</v>
      </c>
      <c r="K453" s="21"/>
    </row>
    <row r="454" spans="1:27" x14ac:dyDescent="0.25">
      <c r="B454" t="s">
        <v>358</v>
      </c>
      <c r="C454" t="s">
        <v>211</v>
      </c>
      <c r="D454" t="s">
        <v>359</v>
      </c>
      <c r="E454" s="18">
        <v>7.4999999999999997E-2</v>
      </c>
      <c r="G454" t="s">
        <v>157</v>
      </c>
      <c r="H454" s="19">
        <v>1.83</v>
      </c>
      <c r="I454" t="s">
        <v>158</v>
      </c>
      <c r="J454" s="20">
        <f t="shared" si="0"/>
        <v>0.13725000000000001</v>
      </c>
      <c r="K454" s="21"/>
    </row>
    <row r="455" spans="1:27" x14ac:dyDescent="0.25">
      <c r="B455" t="s">
        <v>360</v>
      </c>
      <c r="C455" t="s">
        <v>128</v>
      </c>
      <c r="D455" t="s">
        <v>361</v>
      </c>
      <c r="E455" s="18">
        <v>0.25409999999999999</v>
      </c>
      <c r="G455" t="s">
        <v>157</v>
      </c>
      <c r="H455" s="19">
        <v>82.52</v>
      </c>
      <c r="I455" t="s">
        <v>158</v>
      </c>
      <c r="J455" s="20">
        <f t="shared" si="0"/>
        <v>20.968330000000002</v>
      </c>
      <c r="K455" s="21"/>
    </row>
    <row r="456" spans="1:27" x14ac:dyDescent="0.25">
      <c r="B456" t="s">
        <v>362</v>
      </c>
      <c r="C456" t="s">
        <v>128</v>
      </c>
      <c r="D456" t="s">
        <v>363</v>
      </c>
      <c r="E456" s="18">
        <v>1E-3</v>
      </c>
      <c r="G456" t="s">
        <v>157</v>
      </c>
      <c r="H456" s="19">
        <v>354.62</v>
      </c>
      <c r="I456" t="s">
        <v>158</v>
      </c>
      <c r="J456" s="20">
        <f t="shared" si="0"/>
        <v>0.35461999999999999</v>
      </c>
      <c r="K456" s="21"/>
    </row>
    <row r="457" spans="1:27" x14ac:dyDescent="0.25">
      <c r="D457" s="22" t="s">
        <v>173</v>
      </c>
      <c r="E457" s="21"/>
      <c r="H457" s="21"/>
      <c r="K457" s="19">
        <f>SUM(J451:J456)</f>
        <v>21.907950000000003</v>
      </c>
    </row>
    <row r="458" spans="1:27" x14ac:dyDescent="0.25">
      <c r="E458" s="21"/>
      <c r="H458" s="21"/>
      <c r="K458" s="21"/>
    </row>
    <row r="459" spans="1:27" x14ac:dyDescent="0.25">
      <c r="D459" s="22" t="s">
        <v>175</v>
      </c>
      <c r="E459" s="21"/>
      <c r="H459" s="21">
        <v>1.5</v>
      </c>
      <c r="I459" t="s">
        <v>176</v>
      </c>
      <c r="J459">
        <f>ROUND(H459/100*K449,5)</f>
        <v>4.58E-2</v>
      </c>
      <c r="K459" s="21"/>
    </row>
    <row r="460" spans="1:27" x14ac:dyDescent="0.25">
      <c r="D460" s="22" t="s">
        <v>174</v>
      </c>
      <c r="E460" s="21"/>
      <c r="H460" s="21"/>
      <c r="K460" s="23">
        <f>SUM(J445:J459)</f>
        <v>25.006800000000002</v>
      </c>
    </row>
    <row r="461" spans="1:27" x14ac:dyDescent="0.25">
      <c r="D461" s="22" t="s">
        <v>177</v>
      </c>
      <c r="E461" s="21"/>
      <c r="H461" s="21"/>
      <c r="K461" s="23">
        <f>SUM(K460:K460)</f>
        <v>25.006800000000002</v>
      </c>
    </row>
    <row r="463" spans="1:27" ht="45" customHeight="1" x14ac:dyDescent="0.25">
      <c r="A463" s="13" t="s">
        <v>364</v>
      </c>
      <c r="B463" s="13" t="s">
        <v>81</v>
      </c>
      <c r="C463" s="14" t="s">
        <v>21</v>
      </c>
      <c r="D463" s="7" t="s">
        <v>82</v>
      </c>
      <c r="E463" s="6"/>
      <c r="F463" s="6"/>
      <c r="G463" s="14"/>
      <c r="H463" s="16" t="s">
        <v>150</v>
      </c>
      <c r="I463" s="5">
        <v>1</v>
      </c>
      <c r="J463" s="4"/>
      <c r="K463" s="17">
        <f>ROUND(K474,2)</f>
        <v>162.54</v>
      </c>
      <c r="L463" s="15" t="s">
        <v>365</v>
      </c>
      <c r="M463" s="14"/>
      <c r="N463" s="14"/>
      <c r="O463" s="14"/>
      <c r="P463" s="14"/>
      <c r="Q463" s="14"/>
      <c r="R463" s="14"/>
      <c r="S463" s="14"/>
      <c r="T463" s="14"/>
      <c r="U463" s="14"/>
      <c r="V463" s="14"/>
      <c r="W463" s="14"/>
      <c r="X463" s="14"/>
      <c r="Y463" s="14"/>
      <c r="Z463" s="14"/>
      <c r="AA463" s="14"/>
    </row>
    <row r="464" spans="1:27" x14ac:dyDescent="0.25">
      <c r="B464" s="10" t="s">
        <v>152</v>
      </c>
    </row>
    <row r="465" spans="1:27" x14ac:dyDescent="0.25">
      <c r="B465" t="s">
        <v>195</v>
      </c>
      <c r="C465" t="s">
        <v>154</v>
      </c>
      <c r="D465" t="s">
        <v>196</v>
      </c>
      <c r="E465" s="18">
        <v>5.7000000000000002E-2</v>
      </c>
      <c r="F465" t="s">
        <v>156</v>
      </c>
      <c r="G465" t="s">
        <v>157</v>
      </c>
      <c r="H465" s="19">
        <v>19.38</v>
      </c>
      <c r="I465" t="s">
        <v>158</v>
      </c>
      <c r="J465" s="20">
        <f>ROUND(E465/I463* H465,5)</f>
        <v>1.10466</v>
      </c>
      <c r="K465" s="21"/>
    </row>
    <row r="466" spans="1:27" x14ac:dyDescent="0.25">
      <c r="B466" t="s">
        <v>366</v>
      </c>
      <c r="C466" t="s">
        <v>154</v>
      </c>
      <c r="D466" t="s">
        <v>345</v>
      </c>
      <c r="E466" s="18">
        <v>5.7000000000000002E-2</v>
      </c>
      <c r="F466" t="s">
        <v>156</v>
      </c>
      <c r="G466" t="s">
        <v>157</v>
      </c>
      <c r="H466" s="19">
        <v>24.47</v>
      </c>
      <c r="I466" t="s">
        <v>158</v>
      </c>
      <c r="J466" s="20">
        <f>ROUND(E466/I463* H466,5)</f>
        <v>1.39479</v>
      </c>
      <c r="K466" s="21"/>
    </row>
    <row r="467" spans="1:27" x14ac:dyDescent="0.25">
      <c r="D467" s="22" t="s">
        <v>159</v>
      </c>
      <c r="E467" s="21"/>
      <c r="H467" s="21"/>
      <c r="K467" s="19">
        <f>SUM(J465:J466)</f>
        <v>2.4994499999999999</v>
      </c>
    </row>
    <row r="468" spans="1:27" x14ac:dyDescent="0.25">
      <c r="B468" s="10" t="s">
        <v>164</v>
      </c>
      <c r="E468" s="21"/>
      <c r="H468" s="21"/>
      <c r="K468" s="21"/>
    </row>
    <row r="469" spans="1:27" x14ac:dyDescent="0.25">
      <c r="B469" t="s">
        <v>367</v>
      </c>
      <c r="C469" t="s">
        <v>21</v>
      </c>
      <c r="D469" t="s">
        <v>368</v>
      </c>
      <c r="E469" s="18">
        <v>1</v>
      </c>
      <c r="G469" t="s">
        <v>157</v>
      </c>
      <c r="H469" s="19">
        <v>160</v>
      </c>
      <c r="I469" t="s">
        <v>158</v>
      </c>
      <c r="J469" s="20">
        <f>ROUND(E469* H469,5)</f>
        <v>160</v>
      </c>
      <c r="K469" s="21"/>
    </row>
    <row r="470" spans="1:27" x14ac:dyDescent="0.25">
      <c r="D470" s="22" t="s">
        <v>173</v>
      </c>
      <c r="E470" s="21"/>
      <c r="H470" s="21"/>
      <c r="K470" s="19">
        <f>SUM(J469:J469)</f>
        <v>160</v>
      </c>
    </row>
    <row r="471" spans="1:27" x14ac:dyDescent="0.25">
      <c r="E471" s="21"/>
      <c r="H471" s="21"/>
      <c r="K471" s="21"/>
    </row>
    <row r="472" spans="1:27" x14ac:dyDescent="0.25">
      <c r="D472" s="22" t="s">
        <v>175</v>
      </c>
      <c r="E472" s="21"/>
      <c r="H472" s="21">
        <v>1.5</v>
      </c>
      <c r="I472" t="s">
        <v>176</v>
      </c>
      <c r="J472">
        <f>ROUND(H472/100*K467,5)</f>
        <v>3.7490000000000002E-2</v>
      </c>
      <c r="K472" s="21"/>
    </row>
    <row r="473" spans="1:27" x14ac:dyDescent="0.25">
      <c r="D473" s="22" t="s">
        <v>174</v>
      </c>
      <c r="E473" s="21"/>
      <c r="H473" s="21"/>
      <c r="K473" s="23">
        <f>SUM(J464:J472)</f>
        <v>162.53693999999999</v>
      </c>
    </row>
    <row r="474" spans="1:27" x14ac:dyDescent="0.25">
      <c r="D474" s="22" t="s">
        <v>177</v>
      </c>
      <c r="E474" s="21"/>
      <c r="H474" s="21"/>
      <c r="K474" s="23">
        <f>SUM(K473:K473)</f>
        <v>162.53693999999999</v>
      </c>
    </row>
    <row r="476" spans="1:27" ht="45" customHeight="1" x14ac:dyDescent="0.25">
      <c r="A476" s="13" t="s">
        <v>369</v>
      </c>
      <c r="B476" s="13" t="s">
        <v>73</v>
      </c>
      <c r="C476" s="14" t="s">
        <v>26</v>
      </c>
      <c r="D476" s="7" t="s">
        <v>74</v>
      </c>
      <c r="E476" s="6"/>
      <c r="F476" s="6"/>
      <c r="G476" s="14"/>
      <c r="H476" s="16" t="s">
        <v>150</v>
      </c>
      <c r="I476" s="5">
        <v>1</v>
      </c>
      <c r="J476" s="4"/>
      <c r="K476" s="17">
        <f>ROUND(K487,2)</f>
        <v>77.81</v>
      </c>
      <c r="L476" s="15" t="s">
        <v>370</v>
      </c>
      <c r="M476" s="14"/>
      <c r="N476" s="14"/>
      <c r="O476" s="14"/>
      <c r="P476" s="14"/>
      <c r="Q476" s="14"/>
      <c r="R476" s="14"/>
      <c r="S476" s="14"/>
      <c r="T476" s="14"/>
      <c r="U476" s="14"/>
      <c r="V476" s="14"/>
      <c r="W476" s="14"/>
      <c r="X476" s="14"/>
      <c r="Y476" s="14"/>
      <c r="Z476" s="14"/>
      <c r="AA476" s="14"/>
    </row>
    <row r="477" spans="1:27" x14ac:dyDescent="0.25">
      <c r="B477" s="10" t="s">
        <v>152</v>
      </c>
    </row>
    <row r="478" spans="1:27" x14ac:dyDescent="0.25">
      <c r="B478" t="s">
        <v>195</v>
      </c>
      <c r="C478" t="s">
        <v>154</v>
      </c>
      <c r="D478" t="s">
        <v>196</v>
      </c>
      <c r="E478" s="18">
        <v>0.05</v>
      </c>
      <c r="F478" t="s">
        <v>156</v>
      </c>
      <c r="G478" t="s">
        <v>157</v>
      </c>
      <c r="H478" s="19">
        <v>19.38</v>
      </c>
      <c r="I478" t="s">
        <v>158</v>
      </c>
      <c r="J478" s="20">
        <f>ROUND(E478/I476* H478,5)</f>
        <v>0.96899999999999997</v>
      </c>
      <c r="K478" s="21"/>
    </row>
    <row r="479" spans="1:27" x14ac:dyDescent="0.25">
      <c r="B479" t="s">
        <v>366</v>
      </c>
      <c r="C479" t="s">
        <v>154</v>
      </c>
      <c r="D479" t="s">
        <v>345</v>
      </c>
      <c r="E479" s="18">
        <v>0.05</v>
      </c>
      <c r="F479" t="s">
        <v>156</v>
      </c>
      <c r="G479" t="s">
        <v>157</v>
      </c>
      <c r="H479" s="19">
        <v>24.47</v>
      </c>
      <c r="I479" t="s">
        <v>158</v>
      </c>
      <c r="J479" s="20">
        <f>ROUND(E479/I476* H479,5)</f>
        <v>1.2235</v>
      </c>
      <c r="K479" s="21"/>
    </row>
    <row r="480" spans="1:27" x14ac:dyDescent="0.25">
      <c r="D480" s="22" t="s">
        <v>159</v>
      </c>
      <c r="E480" s="21"/>
      <c r="H480" s="21"/>
      <c r="K480" s="19">
        <f>SUM(J478:J479)</f>
        <v>2.1924999999999999</v>
      </c>
    </row>
    <row r="481" spans="1:27" x14ac:dyDescent="0.25">
      <c r="B481" s="10" t="s">
        <v>164</v>
      </c>
      <c r="E481" s="21"/>
      <c r="H481" s="21"/>
      <c r="K481" s="21"/>
    </row>
    <row r="482" spans="1:27" x14ac:dyDescent="0.25">
      <c r="B482" t="s">
        <v>371</v>
      </c>
      <c r="C482" t="s">
        <v>26</v>
      </c>
      <c r="D482" t="s">
        <v>372</v>
      </c>
      <c r="E482" s="18">
        <v>1</v>
      </c>
      <c r="G482" t="s">
        <v>157</v>
      </c>
      <c r="H482" s="19">
        <v>75.58</v>
      </c>
      <c r="I482" t="s">
        <v>158</v>
      </c>
      <c r="J482" s="20">
        <f>ROUND(E482* H482,5)</f>
        <v>75.58</v>
      </c>
      <c r="K482" s="21"/>
    </row>
    <row r="483" spans="1:27" x14ac:dyDescent="0.25">
      <c r="D483" s="22" t="s">
        <v>173</v>
      </c>
      <c r="E483" s="21"/>
      <c r="H483" s="21"/>
      <c r="K483" s="19">
        <f>SUM(J482:J482)</f>
        <v>75.58</v>
      </c>
    </row>
    <row r="484" spans="1:27" x14ac:dyDescent="0.25">
      <c r="E484" s="21"/>
      <c r="H484" s="21"/>
      <c r="K484" s="21"/>
    </row>
    <row r="485" spans="1:27" x14ac:dyDescent="0.25">
      <c r="D485" s="22" t="s">
        <v>175</v>
      </c>
      <c r="E485" s="21"/>
      <c r="H485" s="21">
        <v>1.5</v>
      </c>
      <c r="I485" t="s">
        <v>176</v>
      </c>
      <c r="J485">
        <f>ROUND(H485/100*K480,5)</f>
        <v>3.2890000000000003E-2</v>
      </c>
      <c r="K485" s="21"/>
    </row>
    <row r="486" spans="1:27" x14ac:dyDescent="0.25">
      <c r="D486" s="22" t="s">
        <v>174</v>
      </c>
      <c r="E486" s="21"/>
      <c r="H486" s="21"/>
      <c r="K486" s="23">
        <f>SUM(J477:J485)</f>
        <v>77.805389999999989</v>
      </c>
    </row>
    <row r="487" spans="1:27" x14ac:dyDescent="0.25">
      <c r="D487" s="22" t="s">
        <v>177</v>
      </c>
      <c r="E487" s="21"/>
      <c r="H487" s="21"/>
      <c r="K487" s="23">
        <f>SUM(K486:K486)</f>
        <v>77.805389999999989</v>
      </c>
    </row>
    <row r="489" spans="1:27" ht="45" customHeight="1" x14ac:dyDescent="0.25">
      <c r="A489" s="13" t="s">
        <v>373</v>
      </c>
      <c r="B489" s="13" t="s">
        <v>75</v>
      </c>
      <c r="C489" s="14" t="s">
        <v>26</v>
      </c>
      <c r="D489" s="7" t="s">
        <v>76</v>
      </c>
      <c r="E489" s="6"/>
      <c r="F489" s="6"/>
      <c r="G489" s="14"/>
      <c r="H489" s="16" t="s">
        <v>150</v>
      </c>
      <c r="I489" s="5">
        <v>1</v>
      </c>
      <c r="J489" s="4"/>
      <c r="K489" s="17">
        <f>ROUND(K500,2)</f>
        <v>158.22999999999999</v>
      </c>
      <c r="L489" s="15" t="s">
        <v>374</v>
      </c>
      <c r="M489" s="14"/>
      <c r="N489" s="14"/>
      <c r="O489" s="14"/>
      <c r="P489" s="14"/>
      <c r="Q489" s="14"/>
      <c r="R489" s="14"/>
      <c r="S489" s="14"/>
      <c r="T489" s="14"/>
      <c r="U489" s="14"/>
      <c r="V489" s="14"/>
      <c r="W489" s="14"/>
      <c r="X489" s="14"/>
      <c r="Y489" s="14"/>
      <c r="Z489" s="14"/>
      <c r="AA489" s="14"/>
    </row>
    <row r="490" spans="1:27" x14ac:dyDescent="0.25">
      <c r="B490" s="10" t="s">
        <v>152</v>
      </c>
    </row>
    <row r="491" spans="1:27" x14ac:dyDescent="0.25">
      <c r="B491" t="s">
        <v>195</v>
      </c>
      <c r="C491" t="s">
        <v>154</v>
      </c>
      <c r="D491" t="s">
        <v>196</v>
      </c>
      <c r="E491" s="18">
        <v>0.05</v>
      </c>
      <c r="F491" t="s">
        <v>156</v>
      </c>
      <c r="G491" t="s">
        <v>157</v>
      </c>
      <c r="H491" s="19">
        <v>19.38</v>
      </c>
      <c r="I491" t="s">
        <v>158</v>
      </c>
      <c r="J491" s="20">
        <f>ROUND(E491/I489* H491,5)</f>
        <v>0.96899999999999997</v>
      </c>
      <c r="K491" s="21"/>
    </row>
    <row r="492" spans="1:27" x14ac:dyDescent="0.25">
      <c r="B492" t="s">
        <v>366</v>
      </c>
      <c r="C492" t="s">
        <v>154</v>
      </c>
      <c r="D492" t="s">
        <v>345</v>
      </c>
      <c r="E492" s="18">
        <v>0.05</v>
      </c>
      <c r="F492" t="s">
        <v>156</v>
      </c>
      <c r="G492" t="s">
        <v>157</v>
      </c>
      <c r="H492" s="19">
        <v>24.47</v>
      </c>
      <c r="I492" t="s">
        <v>158</v>
      </c>
      <c r="J492" s="20">
        <f>ROUND(E492/I489* H492,5)</f>
        <v>1.2235</v>
      </c>
      <c r="K492" s="21"/>
    </row>
    <row r="493" spans="1:27" x14ac:dyDescent="0.25">
      <c r="D493" s="22" t="s">
        <v>159</v>
      </c>
      <c r="E493" s="21"/>
      <c r="H493" s="21"/>
      <c r="K493" s="19">
        <f>SUM(J491:J492)</f>
        <v>2.1924999999999999</v>
      </c>
    </row>
    <row r="494" spans="1:27" x14ac:dyDescent="0.25">
      <c r="B494" s="10" t="s">
        <v>164</v>
      </c>
      <c r="E494" s="21"/>
      <c r="H494" s="21"/>
      <c r="K494" s="21"/>
    </row>
    <row r="495" spans="1:27" x14ac:dyDescent="0.25">
      <c r="B495" t="s">
        <v>375</v>
      </c>
      <c r="C495" t="s">
        <v>26</v>
      </c>
      <c r="D495" t="s">
        <v>376</v>
      </c>
      <c r="E495" s="18">
        <v>1</v>
      </c>
      <c r="G495" t="s">
        <v>157</v>
      </c>
      <c r="H495" s="19">
        <v>156</v>
      </c>
      <c r="I495" t="s">
        <v>158</v>
      </c>
      <c r="J495" s="20">
        <f>ROUND(E495* H495,5)</f>
        <v>156</v>
      </c>
      <c r="K495" s="21"/>
    </row>
    <row r="496" spans="1:27" x14ac:dyDescent="0.25">
      <c r="D496" s="22" t="s">
        <v>173</v>
      </c>
      <c r="E496" s="21"/>
      <c r="H496" s="21"/>
      <c r="K496" s="19">
        <f>SUM(J495:J495)</f>
        <v>156</v>
      </c>
    </row>
    <row r="497" spans="1:27" x14ac:dyDescent="0.25">
      <c r="E497" s="21"/>
      <c r="H497" s="21"/>
      <c r="K497" s="21"/>
    </row>
    <row r="498" spans="1:27" x14ac:dyDescent="0.25">
      <c r="D498" s="22" t="s">
        <v>175</v>
      </c>
      <c r="E498" s="21"/>
      <c r="H498" s="21">
        <v>1.5</v>
      </c>
      <c r="I498" t="s">
        <v>176</v>
      </c>
      <c r="J498">
        <f>ROUND(H498/100*K493,5)</f>
        <v>3.2890000000000003E-2</v>
      </c>
      <c r="K498" s="21"/>
    </row>
    <row r="499" spans="1:27" x14ac:dyDescent="0.25">
      <c r="D499" s="22" t="s">
        <v>174</v>
      </c>
      <c r="E499" s="21"/>
      <c r="H499" s="21"/>
      <c r="K499" s="23">
        <f>SUM(J490:J498)</f>
        <v>158.22539</v>
      </c>
    </row>
    <row r="500" spans="1:27" x14ac:dyDescent="0.25">
      <c r="D500" s="22" t="s">
        <v>177</v>
      </c>
      <c r="E500" s="21"/>
      <c r="H500" s="21"/>
      <c r="K500" s="23">
        <f>SUM(K499:K499)</f>
        <v>158.22539</v>
      </c>
    </row>
    <row r="502" spans="1:27" ht="45" customHeight="1" x14ac:dyDescent="0.25">
      <c r="A502" s="13" t="s">
        <v>377</v>
      </c>
      <c r="B502" s="13" t="s">
        <v>77</v>
      </c>
      <c r="C502" s="14" t="s">
        <v>26</v>
      </c>
      <c r="D502" s="7" t="s">
        <v>78</v>
      </c>
      <c r="E502" s="6"/>
      <c r="F502" s="6"/>
      <c r="G502" s="14"/>
      <c r="H502" s="16" t="s">
        <v>150</v>
      </c>
      <c r="I502" s="5">
        <v>1</v>
      </c>
      <c r="J502" s="4"/>
      <c r="K502" s="17">
        <f>ROUND(K513,2)</f>
        <v>197.23</v>
      </c>
      <c r="L502" s="15" t="s">
        <v>378</v>
      </c>
      <c r="M502" s="14"/>
      <c r="N502" s="14"/>
      <c r="O502" s="14"/>
      <c r="P502" s="14"/>
      <c r="Q502" s="14"/>
      <c r="R502" s="14"/>
      <c r="S502" s="14"/>
      <c r="T502" s="14"/>
      <c r="U502" s="14"/>
      <c r="V502" s="14"/>
      <c r="W502" s="14"/>
      <c r="X502" s="14"/>
      <c r="Y502" s="14"/>
      <c r="Z502" s="14"/>
      <c r="AA502" s="14"/>
    </row>
    <row r="503" spans="1:27" x14ac:dyDescent="0.25">
      <c r="B503" s="10" t="s">
        <v>152</v>
      </c>
    </row>
    <row r="504" spans="1:27" x14ac:dyDescent="0.25">
      <c r="B504" t="s">
        <v>366</v>
      </c>
      <c r="C504" t="s">
        <v>154</v>
      </c>
      <c r="D504" t="s">
        <v>345</v>
      </c>
      <c r="E504" s="18">
        <v>0.05</v>
      </c>
      <c r="F504" t="s">
        <v>156</v>
      </c>
      <c r="G504" t="s">
        <v>157</v>
      </c>
      <c r="H504" s="19">
        <v>24.47</v>
      </c>
      <c r="I504" t="s">
        <v>158</v>
      </c>
      <c r="J504" s="20">
        <f>ROUND(E504/I502* H504,5)</f>
        <v>1.2235</v>
      </c>
      <c r="K504" s="21"/>
    </row>
    <row r="505" spans="1:27" x14ac:dyDescent="0.25">
      <c r="B505" t="s">
        <v>195</v>
      </c>
      <c r="C505" t="s">
        <v>154</v>
      </c>
      <c r="D505" t="s">
        <v>196</v>
      </c>
      <c r="E505" s="18">
        <v>0.05</v>
      </c>
      <c r="F505" t="s">
        <v>156</v>
      </c>
      <c r="G505" t="s">
        <v>157</v>
      </c>
      <c r="H505" s="19">
        <v>19.38</v>
      </c>
      <c r="I505" t="s">
        <v>158</v>
      </c>
      <c r="J505" s="20">
        <f>ROUND(E505/I502* H505,5)</f>
        <v>0.96899999999999997</v>
      </c>
      <c r="K505" s="21"/>
    </row>
    <row r="506" spans="1:27" x14ac:dyDescent="0.25">
      <c r="D506" s="22" t="s">
        <v>159</v>
      </c>
      <c r="E506" s="21"/>
      <c r="H506" s="21"/>
      <c r="K506" s="19">
        <f>SUM(J504:J505)</f>
        <v>2.1924999999999999</v>
      </c>
    </row>
    <row r="507" spans="1:27" x14ac:dyDescent="0.25">
      <c r="B507" s="10" t="s">
        <v>164</v>
      </c>
      <c r="E507" s="21"/>
      <c r="H507" s="21"/>
      <c r="K507" s="21"/>
    </row>
    <row r="508" spans="1:27" x14ac:dyDescent="0.25">
      <c r="B508" t="s">
        <v>379</v>
      </c>
      <c r="C508" t="s">
        <v>26</v>
      </c>
      <c r="D508" t="s">
        <v>380</v>
      </c>
      <c r="E508" s="18">
        <v>1</v>
      </c>
      <c r="G508" t="s">
        <v>157</v>
      </c>
      <c r="H508" s="19">
        <v>195</v>
      </c>
      <c r="I508" t="s">
        <v>158</v>
      </c>
      <c r="J508" s="20">
        <f>ROUND(E508* H508,5)</f>
        <v>195</v>
      </c>
      <c r="K508" s="21"/>
    </row>
    <row r="509" spans="1:27" x14ac:dyDescent="0.25">
      <c r="D509" s="22" t="s">
        <v>173</v>
      </c>
      <c r="E509" s="21"/>
      <c r="H509" s="21"/>
      <c r="K509" s="19">
        <f>SUM(J508:J508)</f>
        <v>195</v>
      </c>
    </row>
    <row r="510" spans="1:27" x14ac:dyDescent="0.25">
      <c r="E510" s="21"/>
      <c r="H510" s="21"/>
      <c r="K510" s="21"/>
    </row>
    <row r="511" spans="1:27" x14ac:dyDescent="0.25">
      <c r="D511" s="22" t="s">
        <v>175</v>
      </c>
      <c r="E511" s="21"/>
      <c r="H511" s="21">
        <v>1.5</v>
      </c>
      <c r="I511" t="s">
        <v>176</v>
      </c>
      <c r="J511">
        <f>ROUND(H511/100*K506,5)</f>
        <v>3.2890000000000003E-2</v>
      </c>
      <c r="K511" s="21"/>
    </row>
    <row r="512" spans="1:27" x14ac:dyDescent="0.25">
      <c r="D512" s="22" t="s">
        <v>174</v>
      </c>
      <c r="E512" s="21"/>
      <c r="H512" s="21"/>
      <c r="K512" s="23">
        <f>SUM(J503:J511)</f>
        <v>197.22539</v>
      </c>
    </row>
    <row r="513" spans="1:27" x14ac:dyDescent="0.25">
      <c r="D513" s="22" t="s">
        <v>177</v>
      </c>
      <c r="E513" s="21"/>
      <c r="H513" s="21"/>
      <c r="K513" s="23">
        <f>SUM(K512:K512)</f>
        <v>197.22539</v>
      </c>
    </row>
    <row r="515" spans="1:27" ht="45" customHeight="1" x14ac:dyDescent="0.25">
      <c r="A515" s="13" t="s">
        <v>381</v>
      </c>
      <c r="B515" s="13" t="s">
        <v>79</v>
      </c>
      <c r="C515" s="14" t="s">
        <v>26</v>
      </c>
      <c r="D515" s="7" t="s">
        <v>80</v>
      </c>
      <c r="E515" s="6"/>
      <c r="F515" s="6"/>
      <c r="G515" s="14"/>
      <c r="H515" s="16" t="s">
        <v>150</v>
      </c>
      <c r="I515" s="5">
        <v>1</v>
      </c>
      <c r="J515" s="4"/>
      <c r="K515" s="17">
        <f>ROUND(K526,2)</f>
        <v>236.23</v>
      </c>
      <c r="L515" s="15" t="s">
        <v>382</v>
      </c>
      <c r="M515" s="14"/>
      <c r="N515" s="14"/>
      <c r="O515" s="14"/>
      <c r="P515" s="14"/>
      <c r="Q515" s="14"/>
      <c r="R515" s="14"/>
      <c r="S515" s="14"/>
      <c r="T515" s="14"/>
      <c r="U515" s="14"/>
      <c r="V515" s="14"/>
      <c r="W515" s="14"/>
      <c r="X515" s="14"/>
      <c r="Y515" s="14"/>
      <c r="Z515" s="14"/>
      <c r="AA515" s="14"/>
    </row>
    <row r="516" spans="1:27" x14ac:dyDescent="0.25">
      <c r="B516" s="10" t="s">
        <v>152</v>
      </c>
    </row>
    <row r="517" spans="1:27" x14ac:dyDescent="0.25">
      <c r="B517" t="s">
        <v>366</v>
      </c>
      <c r="C517" t="s">
        <v>154</v>
      </c>
      <c r="D517" t="s">
        <v>345</v>
      </c>
      <c r="E517" s="18">
        <v>0.05</v>
      </c>
      <c r="F517" t="s">
        <v>156</v>
      </c>
      <c r="G517" t="s">
        <v>157</v>
      </c>
      <c r="H517" s="19">
        <v>24.47</v>
      </c>
      <c r="I517" t="s">
        <v>158</v>
      </c>
      <c r="J517" s="20">
        <f>ROUND(E517/I515* H517,5)</f>
        <v>1.2235</v>
      </c>
      <c r="K517" s="21"/>
    </row>
    <row r="518" spans="1:27" x14ac:dyDescent="0.25">
      <c r="B518" t="s">
        <v>195</v>
      </c>
      <c r="C518" t="s">
        <v>154</v>
      </c>
      <c r="D518" t="s">
        <v>196</v>
      </c>
      <c r="E518" s="18">
        <v>0.05</v>
      </c>
      <c r="F518" t="s">
        <v>156</v>
      </c>
      <c r="G518" t="s">
        <v>157</v>
      </c>
      <c r="H518" s="19">
        <v>19.38</v>
      </c>
      <c r="I518" t="s">
        <v>158</v>
      </c>
      <c r="J518" s="20">
        <f>ROUND(E518/I515* H518,5)</f>
        <v>0.96899999999999997</v>
      </c>
      <c r="K518" s="21"/>
    </row>
    <row r="519" spans="1:27" x14ac:dyDescent="0.25">
      <c r="D519" s="22" t="s">
        <v>159</v>
      </c>
      <c r="E519" s="21"/>
      <c r="H519" s="21"/>
      <c r="K519" s="19">
        <f>SUM(J517:J518)</f>
        <v>2.1924999999999999</v>
      </c>
    </row>
    <row r="520" spans="1:27" x14ac:dyDescent="0.25">
      <c r="B520" s="10" t="s">
        <v>164</v>
      </c>
      <c r="E520" s="21"/>
      <c r="H520" s="21"/>
      <c r="K520" s="21"/>
    </row>
    <row r="521" spans="1:27" x14ac:dyDescent="0.25">
      <c r="B521" t="s">
        <v>383</v>
      </c>
      <c r="C521" t="s">
        <v>26</v>
      </c>
      <c r="D521" t="s">
        <v>384</v>
      </c>
      <c r="E521" s="18">
        <v>1</v>
      </c>
      <c r="G521" t="s">
        <v>157</v>
      </c>
      <c r="H521" s="19">
        <v>234</v>
      </c>
      <c r="I521" t="s">
        <v>158</v>
      </c>
      <c r="J521" s="20">
        <f>ROUND(E521* H521,5)</f>
        <v>234</v>
      </c>
      <c r="K521" s="21"/>
    </row>
    <row r="522" spans="1:27" x14ac:dyDescent="0.25">
      <c r="D522" s="22" t="s">
        <v>173</v>
      </c>
      <c r="E522" s="21"/>
      <c r="H522" s="21"/>
      <c r="K522" s="19">
        <f>SUM(J521:J521)</f>
        <v>234</v>
      </c>
    </row>
    <row r="523" spans="1:27" x14ac:dyDescent="0.25">
      <c r="E523" s="21"/>
      <c r="H523" s="21"/>
      <c r="K523" s="21"/>
    </row>
    <row r="524" spans="1:27" x14ac:dyDescent="0.25">
      <c r="D524" s="22" t="s">
        <v>175</v>
      </c>
      <c r="E524" s="21"/>
      <c r="H524" s="21">
        <v>1.5</v>
      </c>
      <c r="I524" t="s">
        <v>176</v>
      </c>
      <c r="J524">
        <f>ROUND(H524/100*K519,5)</f>
        <v>3.2890000000000003E-2</v>
      </c>
      <c r="K524" s="21"/>
    </row>
    <row r="525" spans="1:27" x14ac:dyDescent="0.25">
      <c r="D525" s="22" t="s">
        <v>174</v>
      </c>
      <c r="E525" s="21"/>
      <c r="H525" s="21"/>
      <c r="K525" s="23">
        <f>SUM(J516:J524)</f>
        <v>236.22539</v>
      </c>
    </row>
    <row r="526" spans="1:27" x14ac:dyDescent="0.25">
      <c r="D526" s="22" t="s">
        <v>177</v>
      </c>
      <c r="E526" s="21"/>
      <c r="H526" s="21"/>
      <c r="K526" s="23">
        <f>SUM(K525:K525)</f>
        <v>236.22539</v>
      </c>
    </row>
    <row r="528" spans="1:27" ht="45" customHeight="1" x14ac:dyDescent="0.25">
      <c r="A528" s="13" t="s">
        <v>385</v>
      </c>
      <c r="B528" s="13" t="s">
        <v>20</v>
      </c>
      <c r="C528" s="14" t="s">
        <v>21</v>
      </c>
      <c r="D528" s="7" t="s">
        <v>22</v>
      </c>
      <c r="E528" s="6"/>
      <c r="F528" s="6"/>
      <c r="G528" s="14"/>
      <c r="H528" s="16" t="s">
        <v>150</v>
      </c>
      <c r="I528" s="5">
        <v>1</v>
      </c>
      <c r="J528" s="4"/>
      <c r="K528" s="17">
        <f>ROUND(K540,2)</f>
        <v>13.57</v>
      </c>
      <c r="L528" s="15" t="s">
        <v>386</v>
      </c>
      <c r="M528" s="14"/>
      <c r="N528" s="14"/>
      <c r="O528" s="14"/>
      <c r="P528" s="14"/>
      <c r="Q528" s="14"/>
      <c r="R528" s="14"/>
      <c r="S528" s="14"/>
      <c r="T528" s="14"/>
      <c r="U528" s="14"/>
      <c r="V528" s="14"/>
      <c r="W528" s="14"/>
      <c r="X528" s="14"/>
      <c r="Y528" s="14"/>
      <c r="Z528" s="14"/>
      <c r="AA528" s="14"/>
    </row>
    <row r="529" spans="1:27" x14ac:dyDescent="0.25">
      <c r="B529" s="10" t="s">
        <v>152</v>
      </c>
    </row>
    <row r="530" spans="1:27" x14ac:dyDescent="0.25">
      <c r="B530" t="s">
        <v>387</v>
      </c>
      <c r="C530" t="s">
        <v>154</v>
      </c>
      <c r="D530" t="s">
        <v>388</v>
      </c>
      <c r="E530" s="18">
        <v>0.15</v>
      </c>
      <c r="F530" t="s">
        <v>156</v>
      </c>
      <c r="G530" t="s">
        <v>157</v>
      </c>
      <c r="H530" s="19">
        <v>46.84</v>
      </c>
      <c r="I530" t="s">
        <v>158</v>
      </c>
      <c r="J530" s="20">
        <f>ROUND(E530/I528* H530,5)</f>
        <v>7.0259999999999998</v>
      </c>
      <c r="K530" s="21"/>
    </row>
    <row r="531" spans="1:27" x14ac:dyDescent="0.25">
      <c r="B531" t="s">
        <v>389</v>
      </c>
      <c r="C531" t="s">
        <v>154</v>
      </c>
      <c r="D531" t="s">
        <v>390</v>
      </c>
      <c r="E531" s="18">
        <v>0.15</v>
      </c>
      <c r="F531" t="s">
        <v>156</v>
      </c>
      <c r="G531" t="s">
        <v>157</v>
      </c>
      <c r="H531" s="19">
        <v>33.94</v>
      </c>
      <c r="I531" t="s">
        <v>158</v>
      </c>
      <c r="J531" s="20">
        <f>ROUND(E531/I528* H531,5)</f>
        <v>5.0910000000000002</v>
      </c>
      <c r="K531" s="21"/>
    </row>
    <row r="532" spans="1:27" x14ac:dyDescent="0.25">
      <c r="D532" s="22" t="s">
        <v>159</v>
      </c>
      <c r="E532" s="21"/>
      <c r="H532" s="21"/>
      <c r="K532" s="19">
        <f>SUM(J530:J531)</f>
        <v>12.117000000000001</v>
      </c>
    </row>
    <row r="533" spans="1:27" x14ac:dyDescent="0.25">
      <c r="B533" s="10" t="s">
        <v>160</v>
      </c>
      <c r="E533" s="21"/>
      <c r="H533" s="21"/>
      <c r="K533" s="21"/>
    </row>
    <row r="534" spans="1:27" x14ac:dyDescent="0.25">
      <c r="B534" t="s">
        <v>391</v>
      </c>
      <c r="C534" t="s">
        <v>154</v>
      </c>
      <c r="D534" t="s">
        <v>392</v>
      </c>
      <c r="E534" s="18">
        <v>0.15</v>
      </c>
      <c r="F534" t="s">
        <v>156</v>
      </c>
      <c r="G534" t="s">
        <v>157</v>
      </c>
      <c r="H534" s="19">
        <v>3.96</v>
      </c>
      <c r="I534" t="s">
        <v>158</v>
      </c>
      <c r="J534" s="20">
        <f>ROUND(E534/I528* H534,5)</f>
        <v>0.59399999999999997</v>
      </c>
      <c r="K534" s="21"/>
    </row>
    <row r="535" spans="1:27" x14ac:dyDescent="0.25">
      <c r="B535" t="s">
        <v>393</v>
      </c>
      <c r="C535" t="s">
        <v>154</v>
      </c>
      <c r="D535" t="s">
        <v>394</v>
      </c>
      <c r="E535" s="18">
        <v>0.15</v>
      </c>
      <c r="F535" t="s">
        <v>156</v>
      </c>
      <c r="G535" t="s">
        <v>157</v>
      </c>
      <c r="H535" s="19">
        <v>4.5199999999999996</v>
      </c>
      <c r="I535" t="s">
        <v>158</v>
      </c>
      <c r="J535" s="20">
        <f>ROUND(E535/I528* H535,5)</f>
        <v>0.67800000000000005</v>
      </c>
      <c r="K535" s="21"/>
    </row>
    <row r="536" spans="1:27" x14ac:dyDescent="0.25">
      <c r="D536" s="22" t="s">
        <v>163</v>
      </c>
      <c r="E536" s="21"/>
      <c r="H536" s="21"/>
      <c r="K536" s="19">
        <f>SUM(J534:J535)</f>
        <v>1.272</v>
      </c>
    </row>
    <row r="537" spans="1:27" x14ac:dyDescent="0.25">
      <c r="E537" s="21"/>
      <c r="H537" s="21"/>
      <c r="K537" s="21"/>
    </row>
    <row r="538" spans="1:27" x14ac:dyDescent="0.25">
      <c r="D538" s="22" t="s">
        <v>175</v>
      </c>
      <c r="E538" s="21"/>
      <c r="H538" s="21">
        <v>1.5</v>
      </c>
      <c r="I538" t="s">
        <v>176</v>
      </c>
      <c r="J538">
        <f>ROUND(H538/100*K532,5)</f>
        <v>0.18176</v>
      </c>
      <c r="K538" s="21"/>
    </row>
    <row r="539" spans="1:27" x14ac:dyDescent="0.25">
      <c r="D539" s="22" t="s">
        <v>174</v>
      </c>
      <c r="E539" s="21"/>
      <c r="H539" s="21"/>
      <c r="K539" s="23">
        <f>SUM(J529:J538)</f>
        <v>13.570760000000002</v>
      </c>
    </row>
    <row r="540" spans="1:27" x14ac:dyDescent="0.25">
      <c r="D540" s="22" t="s">
        <v>177</v>
      </c>
      <c r="E540" s="21"/>
      <c r="H540" s="21"/>
      <c r="K540" s="23">
        <f>SUM(K539:K539)</f>
        <v>13.570760000000002</v>
      </c>
    </row>
    <row r="542" spans="1:27" ht="45" customHeight="1" x14ac:dyDescent="0.25">
      <c r="A542" s="13" t="s">
        <v>395</v>
      </c>
      <c r="B542" s="13" t="s">
        <v>122</v>
      </c>
      <c r="C542" s="14" t="s">
        <v>123</v>
      </c>
      <c r="D542" s="7" t="s">
        <v>124</v>
      </c>
      <c r="E542" s="6"/>
      <c r="F542" s="6"/>
      <c r="G542" s="14"/>
      <c r="H542" s="16" t="s">
        <v>150</v>
      </c>
      <c r="I542" s="5">
        <v>1</v>
      </c>
      <c r="J542" s="4"/>
      <c r="K542" s="17">
        <v>5918.28</v>
      </c>
      <c r="L542" s="15" t="s">
        <v>396</v>
      </c>
      <c r="M542" s="14"/>
      <c r="N542" s="14"/>
      <c r="O542" s="14"/>
      <c r="P542" s="14"/>
      <c r="Q542" s="14"/>
      <c r="R542" s="14"/>
      <c r="S542" s="14"/>
      <c r="T542" s="14"/>
      <c r="U542" s="14"/>
      <c r="V542" s="14"/>
      <c r="W542" s="14"/>
      <c r="X542" s="14"/>
      <c r="Y542" s="14"/>
      <c r="Z542" s="14"/>
      <c r="AA542" s="14"/>
    </row>
    <row r="543" spans="1:27" ht="45" customHeight="1" x14ac:dyDescent="0.25">
      <c r="A543" s="13" t="s">
        <v>397</v>
      </c>
      <c r="B543" s="13" t="s">
        <v>91</v>
      </c>
      <c r="C543" s="14" t="s">
        <v>26</v>
      </c>
      <c r="D543" s="7" t="s">
        <v>92</v>
      </c>
      <c r="E543" s="6"/>
      <c r="F543" s="6"/>
      <c r="G543" s="14"/>
      <c r="H543" s="16" t="s">
        <v>150</v>
      </c>
      <c r="I543" s="5">
        <v>1</v>
      </c>
      <c r="J543" s="4"/>
      <c r="K543" s="17">
        <f>ROUND(K560,2)</f>
        <v>73.760000000000005</v>
      </c>
      <c r="L543" s="15" t="s">
        <v>398</v>
      </c>
      <c r="M543" s="14"/>
      <c r="N543" s="14"/>
      <c r="O543" s="14"/>
      <c r="P543" s="14"/>
      <c r="Q543" s="14"/>
      <c r="R543" s="14"/>
      <c r="S543" s="14"/>
      <c r="T543" s="14"/>
      <c r="U543" s="14"/>
      <c r="V543" s="14"/>
      <c r="W543" s="14"/>
      <c r="X543" s="14"/>
      <c r="Y543" s="14"/>
      <c r="Z543" s="14"/>
      <c r="AA543" s="14"/>
    </row>
    <row r="544" spans="1:27" x14ac:dyDescent="0.25">
      <c r="B544" s="10" t="s">
        <v>152</v>
      </c>
    </row>
    <row r="545" spans="2:11" x14ac:dyDescent="0.25">
      <c r="B545" t="s">
        <v>399</v>
      </c>
      <c r="C545" t="s">
        <v>154</v>
      </c>
      <c r="D545" t="s">
        <v>400</v>
      </c>
      <c r="E545" s="18">
        <v>0.25</v>
      </c>
      <c r="F545" t="s">
        <v>156</v>
      </c>
      <c r="G545" t="s">
        <v>157</v>
      </c>
      <c r="H545" s="19">
        <v>25.07</v>
      </c>
      <c r="I545" t="s">
        <v>158</v>
      </c>
      <c r="J545" s="20">
        <f>ROUND(E545/I543* H545,5)</f>
        <v>6.2675000000000001</v>
      </c>
      <c r="K545" s="21"/>
    </row>
    <row r="546" spans="2:11" x14ac:dyDescent="0.25">
      <c r="B546" t="s">
        <v>401</v>
      </c>
      <c r="C546" t="s">
        <v>154</v>
      </c>
      <c r="D546" t="s">
        <v>402</v>
      </c>
      <c r="E546" s="18">
        <v>0.4</v>
      </c>
      <c r="F546" t="s">
        <v>156</v>
      </c>
      <c r="G546" t="s">
        <v>157</v>
      </c>
      <c r="H546" s="19">
        <v>22.04</v>
      </c>
      <c r="I546" t="s">
        <v>158</v>
      </c>
      <c r="J546" s="20">
        <f>ROUND(E546/I543* H546,5)</f>
        <v>8.8160000000000007</v>
      </c>
      <c r="K546" s="21"/>
    </row>
    <row r="547" spans="2:11" x14ac:dyDescent="0.25">
      <c r="D547" s="22" t="s">
        <v>159</v>
      </c>
      <c r="E547" s="21"/>
      <c r="H547" s="21"/>
      <c r="K547" s="19">
        <f>SUM(J545:J546)</f>
        <v>15.083500000000001</v>
      </c>
    </row>
    <row r="548" spans="2:11" x14ac:dyDescent="0.25">
      <c r="B548" s="10" t="s">
        <v>164</v>
      </c>
      <c r="E548" s="21"/>
      <c r="H548" s="21"/>
      <c r="K548" s="21"/>
    </row>
    <row r="549" spans="2:11" x14ac:dyDescent="0.25">
      <c r="B549" t="s">
        <v>403</v>
      </c>
      <c r="C549" t="s">
        <v>26</v>
      </c>
      <c r="D549" t="s">
        <v>404</v>
      </c>
      <c r="E549" s="18">
        <v>0.77</v>
      </c>
      <c r="G549" t="s">
        <v>157</v>
      </c>
      <c r="H549" s="19">
        <v>16.260000000000002</v>
      </c>
      <c r="I549" t="s">
        <v>158</v>
      </c>
      <c r="J549" s="20">
        <f>ROUND(E549* H549,5)</f>
        <v>12.520200000000001</v>
      </c>
      <c r="K549" s="21"/>
    </row>
    <row r="550" spans="2:11" x14ac:dyDescent="0.25">
      <c r="D550" s="22" t="s">
        <v>173</v>
      </c>
      <c r="E550" s="21"/>
      <c r="H550" s="21"/>
      <c r="K550" s="19">
        <f>SUM(J549:J549)</f>
        <v>12.520200000000001</v>
      </c>
    </row>
    <row r="551" spans="2:11" x14ac:dyDescent="0.25">
      <c r="B551" s="10" t="s">
        <v>147</v>
      </c>
      <c r="E551" s="21"/>
      <c r="H551" s="21"/>
      <c r="K551" s="21"/>
    </row>
    <row r="552" spans="2:11" x14ac:dyDescent="0.25">
      <c r="B552" t="s">
        <v>148</v>
      </c>
      <c r="C552" t="s">
        <v>128</v>
      </c>
      <c r="D552" t="s">
        <v>149</v>
      </c>
      <c r="E552" s="18">
        <v>0.5</v>
      </c>
      <c r="G552" t="s">
        <v>157</v>
      </c>
      <c r="H552" s="19">
        <v>86.638080000000002</v>
      </c>
      <c r="I552" t="s">
        <v>158</v>
      </c>
      <c r="J552" s="20">
        <f>ROUND(E552* H552,5)</f>
        <v>43.319040000000001</v>
      </c>
      <c r="K552" s="21"/>
    </row>
    <row r="553" spans="2:11" x14ac:dyDescent="0.25">
      <c r="D553" s="22" t="s">
        <v>229</v>
      </c>
      <c r="E553" s="21"/>
      <c r="H553" s="21"/>
      <c r="K553" s="19">
        <f>SUM(J552:J552)</f>
        <v>43.319040000000001</v>
      </c>
    </row>
    <row r="554" spans="2:11" x14ac:dyDescent="0.25">
      <c r="B554" s="10" t="s">
        <v>192</v>
      </c>
      <c r="E554" s="21"/>
      <c r="H554" s="21"/>
      <c r="K554" s="21"/>
    </row>
    <row r="555" spans="2:11" x14ac:dyDescent="0.25">
      <c r="B555" t="s">
        <v>280</v>
      </c>
      <c r="C555" t="s">
        <v>89</v>
      </c>
      <c r="D555" t="s">
        <v>281</v>
      </c>
      <c r="E555" s="18">
        <v>1</v>
      </c>
      <c r="G555" t="s">
        <v>157</v>
      </c>
      <c r="H555" s="19">
        <v>2.4629400000000001</v>
      </c>
      <c r="I555" t="s">
        <v>158</v>
      </c>
      <c r="J555" s="20">
        <f>ROUND(E555* H555,5)</f>
        <v>2.4629400000000001</v>
      </c>
      <c r="K555" s="21"/>
    </row>
    <row r="556" spans="2:11" x14ac:dyDescent="0.25">
      <c r="D556" s="22" t="s">
        <v>405</v>
      </c>
      <c r="E556" s="21"/>
      <c r="H556" s="21"/>
      <c r="K556" s="19">
        <f>SUM(J555:J555)</f>
        <v>2.4629400000000001</v>
      </c>
    </row>
    <row r="557" spans="2:11" x14ac:dyDescent="0.25">
      <c r="E557" s="21"/>
      <c r="H557" s="21"/>
      <c r="K557" s="21"/>
    </row>
    <row r="558" spans="2:11" x14ac:dyDescent="0.25">
      <c r="D558" s="22" t="s">
        <v>175</v>
      </c>
      <c r="E558" s="21"/>
      <c r="H558" s="21">
        <v>2.5</v>
      </c>
      <c r="I558" t="s">
        <v>176</v>
      </c>
      <c r="J558">
        <f>ROUND(H558/100*K547,5)</f>
        <v>0.37708999999999998</v>
      </c>
      <c r="K558" s="21"/>
    </row>
    <row r="559" spans="2:11" x14ac:dyDescent="0.25">
      <c r="D559" s="22" t="s">
        <v>174</v>
      </c>
      <c r="E559" s="21"/>
      <c r="H559" s="21"/>
      <c r="K559" s="23">
        <f>SUM(J544:J558)</f>
        <v>73.762770000000003</v>
      </c>
    </row>
    <row r="560" spans="2:11" x14ac:dyDescent="0.25">
      <c r="D560" s="22" t="s">
        <v>177</v>
      </c>
      <c r="E560" s="21"/>
      <c r="H560" s="21"/>
      <c r="K560" s="23">
        <f>SUM(K559:K559)</f>
        <v>73.762770000000003</v>
      </c>
    </row>
    <row r="562" spans="1:27" ht="45" customHeight="1" x14ac:dyDescent="0.25">
      <c r="A562" s="13" t="s">
        <v>406</v>
      </c>
      <c r="B562" s="13" t="s">
        <v>88</v>
      </c>
      <c r="C562" s="14" t="s">
        <v>89</v>
      </c>
      <c r="D562" s="7" t="s">
        <v>90</v>
      </c>
      <c r="E562" s="6"/>
      <c r="F562" s="6"/>
      <c r="G562" s="14"/>
      <c r="H562" s="16" t="s">
        <v>150</v>
      </c>
      <c r="I562" s="5">
        <v>1</v>
      </c>
      <c r="J562" s="4"/>
      <c r="K562" s="17">
        <f>ROUND(K579,2)</f>
        <v>141.16</v>
      </c>
      <c r="L562" s="15" t="s">
        <v>407</v>
      </c>
      <c r="M562" s="14"/>
      <c r="N562" s="14"/>
      <c r="O562" s="14"/>
      <c r="P562" s="14"/>
      <c r="Q562" s="14"/>
      <c r="R562" s="14"/>
      <c r="S562" s="14"/>
      <c r="T562" s="14"/>
      <c r="U562" s="14"/>
      <c r="V562" s="14"/>
      <c r="W562" s="14"/>
      <c r="X562" s="14"/>
      <c r="Y562" s="14"/>
      <c r="Z562" s="14"/>
      <c r="AA562" s="14"/>
    </row>
    <row r="563" spans="1:27" x14ac:dyDescent="0.25">
      <c r="B563" s="10" t="s">
        <v>152</v>
      </c>
    </row>
    <row r="564" spans="1:27" x14ac:dyDescent="0.25">
      <c r="B564" t="s">
        <v>401</v>
      </c>
      <c r="C564" t="s">
        <v>154</v>
      </c>
      <c r="D564" t="s">
        <v>402</v>
      </c>
      <c r="E564" s="18">
        <v>0.4</v>
      </c>
      <c r="F564" t="s">
        <v>156</v>
      </c>
      <c r="G564" t="s">
        <v>157</v>
      </c>
      <c r="H564" s="19">
        <v>22.04</v>
      </c>
      <c r="I564" t="s">
        <v>158</v>
      </c>
      <c r="J564" s="20">
        <f>ROUND(E564/I562* H564,5)</f>
        <v>8.8160000000000007</v>
      </c>
      <c r="K564" s="21"/>
    </row>
    <row r="565" spans="1:27" x14ac:dyDescent="0.25">
      <c r="B565" t="s">
        <v>399</v>
      </c>
      <c r="C565" t="s">
        <v>154</v>
      </c>
      <c r="D565" t="s">
        <v>400</v>
      </c>
      <c r="E565" s="18">
        <v>0.6</v>
      </c>
      <c r="F565" t="s">
        <v>156</v>
      </c>
      <c r="G565" t="s">
        <v>157</v>
      </c>
      <c r="H565" s="19">
        <v>25.07</v>
      </c>
      <c r="I565" t="s">
        <v>158</v>
      </c>
      <c r="J565" s="20">
        <f>ROUND(E565/I562* H565,5)</f>
        <v>15.042</v>
      </c>
      <c r="K565" s="21"/>
    </row>
    <row r="566" spans="1:27" x14ac:dyDescent="0.25">
      <c r="D566" s="22" t="s">
        <v>159</v>
      </c>
      <c r="E566" s="21"/>
      <c r="H566" s="21"/>
      <c r="K566" s="19">
        <f>SUM(J564:J565)</f>
        <v>23.858000000000001</v>
      </c>
    </row>
    <row r="567" spans="1:27" x14ac:dyDescent="0.25">
      <c r="B567" s="10" t="s">
        <v>164</v>
      </c>
      <c r="E567" s="21"/>
      <c r="H567" s="21"/>
      <c r="K567" s="21"/>
    </row>
    <row r="568" spans="1:27" x14ac:dyDescent="0.25">
      <c r="B568" t="s">
        <v>408</v>
      </c>
      <c r="C568" t="s">
        <v>26</v>
      </c>
      <c r="D568" t="s">
        <v>409</v>
      </c>
      <c r="E568" s="18">
        <v>2</v>
      </c>
      <c r="G568" t="s">
        <v>157</v>
      </c>
      <c r="H568" s="19">
        <v>1.04</v>
      </c>
      <c r="I568" t="s">
        <v>158</v>
      </c>
      <c r="J568" s="20">
        <f>ROUND(E568* H568,5)</f>
        <v>2.08</v>
      </c>
      <c r="K568" s="21"/>
    </row>
    <row r="569" spans="1:27" x14ac:dyDescent="0.25">
      <c r="B569" t="s">
        <v>410</v>
      </c>
      <c r="C569" t="s">
        <v>89</v>
      </c>
      <c r="D569" t="s">
        <v>411</v>
      </c>
      <c r="E569" s="18">
        <v>1</v>
      </c>
      <c r="G569" t="s">
        <v>157</v>
      </c>
      <c r="H569" s="19">
        <v>105.3</v>
      </c>
      <c r="I569" t="s">
        <v>158</v>
      </c>
      <c r="J569" s="20">
        <f>ROUND(E569* H569,5)</f>
        <v>105.3</v>
      </c>
      <c r="K569" s="21"/>
    </row>
    <row r="570" spans="1:27" x14ac:dyDescent="0.25">
      <c r="D570" s="22" t="s">
        <v>173</v>
      </c>
      <c r="E570" s="21"/>
      <c r="H570" s="21"/>
      <c r="K570" s="19">
        <f>SUM(J568:J569)</f>
        <v>107.38</v>
      </c>
    </row>
    <row r="571" spans="1:27" x14ac:dyDescent="0.25">
      <c r="B571" s="10" t="s">
        <v>147</v>
      </c>
      <c r="E571" s="21"/>
      <c r="H571" s="21"/>
      <c r="K571" s="21"/>
    </row>
    <row r="572" spans="1:27" x14ac:dyDescent="0.25">
      <c r="B572" t="s">
        <v>148</v>
      </c>
      <c r="C572" t="s">
        <v>128</v>
      </c>
      <c r="D572" t="s">
        <v>149</v>
      </c>
      <c r="E572" s="18">
        <v>7.9200000000000007E-2</v>
      </c>
      <c r="G572" t="s">
        <v>157</v>
      </c>
      <c r="H572" s="19">
        <v>86.638080000000002</v>
      </c>
      <c r="I572" t="s">
        <v>158</v>
      </c>
      <c r="J572" s="20">
        <f>ROUND(E572* H572,5)</f>
        <v>6.8617400000000002</v>
      </c>
      <c r="K572" s="21"/>
    </row>
    <row r="573" spans="1:27" x14ac:dyDescent="0.25">
      <c r="D573" s="22" t="s">
        <v>229</v>
      </c>
      <c r="E573" s="21"/>
      <c r="H573" s="21"/>
      <c r="K573" s="19">
        <f>SUM(J572:J572)</f>
        <v>6.8617400000000002</v>
      </c>
    </row>
    <row r="574" spans="1:27" x14ac:dyDescent="0.25">
      <c r="B574" s="10" t="s">
        <v>192</v>
      </c>
      <c r="E574" s="21"/>
      <c r="H574" s="21"/>
      <c r="K574" s="21"/>
    </row>
    <row r="575" spans="1:27" x14ac:dyDescent="0.25">
      <c r="B575" t="s">
        <v>280</v>
      </c>
      <c r="C575" t="s">
        <v>89</v>
      </c>
      <c r="D575" t="s">
        <v>281</v>
      </c>
      <c r="E575" s="18">
        <v>1</v>
      </c>
      <c r="G575" t="s">
        <v>157</v>
      </c>
      <c r="H575" s="19">
        <v>2.4629400000000001</v>
      </c>
      <c r="I575" t="s">
        <v>158</v>
      </c>
      <c r="J575" s="20">
        <f>ROUND(E575* H575,5)</f>
        <v>2.4629400000000001</v>
      </c>
      <c r="K575" s="21"/>
    </row>
    <row r="576" spans="1:27" x14ac:dyDescent="0.25">
      <c r="E576" s="21"/>
      <c r="H576" s="21"/>
      <c r="K576" s="21"/>
    </row>
    <row r="577" spans="4:11" x14ac:dyDescent="0.25">
      <c r="D577" s="22" t="s">
        <v>175</v>
      </c>
      <c r="E577" s="21"/>
      <c r="H577" s="21">
        <v>2.5</v>
      </c>
      <c r="I577" t="s">
        <v>176</v>
      </c>
      <c r="J577">
        <f>ROUND(H577/100*K566,5)</f>
        <v>0.59645000000000004</v>
      </c>
      <c r="K577" s="21"/>
    </row>
    <row r="578" spans="4:11" x14ac:dyDescent="0.25">
      <c r="D578" s="22" t="s">
        <v>174</v>
      </c>
      <c r="E578" s="21"/>
      <c r="H578" s="21"/>
      <c r="K578" s="23">
        <f>SUM(J563:J577)</f>
        <v>141.15913</v>
      </c>
    </row>
    <row r="579" spans="4:11" x14ac:dyDescent="0.25">
      <c r="D579" s="22" t="s">
        <v>177</v>
      </c>
      <c r="E579" s="21"/>
      <c r="H579" s="21"/>
      <c r="K579" s="23">
        <f>SUM(K578:K578)</f>
        <v>141.15913</v>
      </c>
    </row>
  </sheetData>
  <sheetProtection sheet="1"/>
  <mergeCells count="93">
    <mergeCell ref="D543:F543"/>
    <mergeCell ref="I543:J543"/>
    <mergeCell ref="D562:F562"/>
    <mergeCell ref="I562:J562"/>
    <mergeCell ref="D515:F515"/>
    <mergeCell ref="I515:J515"/>
    <mergeCell ref="D528:F528"/>
    <mergeCell ref="I528:J528"/>
    <mergeCell ref="D542:F542"/>
    <mergeCell ref="I542:J542"/>
    <mergeCell ref="D476:F476"/>
    <mergeCell ref="I476:J476"/>
    <mergeCell ref="D489:F489"/>
    <mergeCell ref="I489:J489"/>
    <mergeCell ref="D502:F502"/>
    <mergeCell ref="I502:J502"/>
    <mergeCell ref="D427:F427"/>
    <mergeCell ref="I427:J427"/>
    <mergeCell ref="D444:F444"/>
    <mergeCell ref="I444:J444"/>
    <mergeCell ref="D463:F463"/>
    <mergeCell ref="I463:J463"/>
    <mergeCell ref="D381:F381"/>
    <mergeCell ref="I381:J381"/>
    <mergeCell ref="D398:F398"/>
    <mergeCell ref="I398:J398"/>
    <mergeCell ref="D415:F415"/>
    <mergeCell ref="I415:J415"/>
    <mergeCell ref="D333:F333"/>
    <mergeCell ref="I333:J333"/>
    <mergeCell ref="D347:F347"/>
    <mergeCell ref="I347:J347"/>
    <mergeCell ref="D364:F364"/>
    <mergeCell ref="I364:J364"/>
    <mergeCell ref="D295:F295"/>
    <mergeCell ref="I295:J295"/>
    <mergeCell ref="D302:F302"/>
    <mergeCell ref="I302:J302"/>
    <mergeCell ref="D317:F317"/>
    <mergeCell ref="I317:J317"/>
    <mergeCell ref="D245:F245"/>
    <mergeCell ref="I245:J245"/>
    <mergeCell ref="D259:F259"/>
    <mergeCell ref="I259:J259"/>
    <mergeCell ref="D277:F277"/>
    <mergeCell ref="I277:J277"/>
    <mergeCell ref="D224:F224"/>
    <mergeCell ref="I224:J224"/>
    <mergeCell ref="D231:F231"/>
    <mergeCell ref="I231:J231"/>
    <mergeCell ref="D238:F238"/>
    <mergeCell ref="I238:J238"/>
    <mergeCell ref="D203:F203"/>
    <mergeCell ref="I203:J203"/>
    <mergeCell ref="D210:F210"/>
    <mergeCell ref="I210:J210"/>
    <mergeCell ref="D217:F217"/>
    <mergeCell ref="I217:J217"/>
    <mergeCell ref="D173:F173"/>
    <mergeCell ref="I173:J173"/>
    <mergeCell ref="D183:F183"/>
    <mergeCell ref="I183:J183"/>
    <mergeCell ref="D191:F191"/>
    <mergeCell ref="I191:J191"/>
    <mergeCell ref="D136:F136"/>
    <mergeCell ref="I136:J136"/>
    <mergeCell ref="D151:F151"/>
    <mergeCell ref="I151:J151"/>
    <mergeCell ref="D163:F163"/>
    <mergeCell ref="I163:J163"/>
    <mergeCell ref="D105:F105"/>
    <mergeCell ref="I105:J105"/>
    <mergeCell ref="D122:F122"/>
    <mergeCell ref="I122:J122"/>
    <mergeCell ref="D135:F135"/>
    <mergeCell ref="I135:J135"/>
    <mergeCell ref="D63:F63"/>
    <mergeCell ref="I63:J63"/>
    <mergeCell ref="D74:F74"/>
    <mergeCell ref="I74:J74"/>
    <mergeCell ref="D92:F92"/>
    <mergeCell ref="I92:J92"/>
    <mergeCell ref="D11:F11"/>
    <mergeCell ref="I11:J11"/>
    <mergeCell ref="D28:F28"/>
    <mergeCell ref="I28:J28"/>
    <mergeCell ref="D45:F45"/>
    <mergeCell ref="I45:J45"/>
    <mergeCell ref="A1:K1"/>
    <mergeCell ref="A2:K2"/>
    <mergeCell ref="A3:K3"/>
    <mergeCell ref="A4:K4"/>
    <mergeCell ref="A6:K6"/>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8"/>
  <sheetViews>
    <sheetView workbookViewId="0">
      <pane ySplit="8" topLeftCell="A9" activePane="bottomLeft" state="frozenSplit"/>
      <selection pane="bottomLeft"/>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x14ac:dyDescent="0.25">
      <c r="A1" s="9" t="s">
        <v>0</v>
      </c>
      <c r="B1" s="9" t="s">
        <v>0</v>
      </c>
      <c r="C1" s="9" t="s">
        <v>0</v>
      </c>
      <c r="D1" s="9" t="s">
        <v>0</v>
      </c>
    </row>
    <row r="2" spans="1:7" x14ac:dyDescent="0.25">
      <c r="A2" s="9" t="s">
        <v>1</v>
      </c>
      <c r="B2" s="9" t="s">
        <v>1</v>
      </c>
      <c r="C2" s="9" t="s">
        <v>1</v>
      </c>
      <c r="D2" s="9" t="s">
        <v>1</v>
      </c>
    </row>
    <row r="3" spans="1:7" x14ac:dyDescent="0.25">
      <c r="A3" s="9" t="s">
        <v>2</v>
      </c>
      <c r="B3" s="9" t="s">
        <v>2</v>
      </c>
      <c r="C3" s="9" t="s">
        <v>2</v>
      </c>
      <c r="D3" s="9" t="s">
        <v>2</v>
      </c>
    </row>
    <row r="4" spans="1:7" x14ac:dyDescent="0.25">
      <c r="A4" s="9"/>
      <c r="B4" s="9"/>
      <c r="C4" s="9"/>
      <c r="D4" s="9"/>
    </row>
    <row r="6" spans="1:7" ht="18.75" x14ac:dyDescent="0.3">
      <c r="A6" s="8" t="s">
        <v>141</v>
      </c>
      <c r="B6" s="8" t="s">
        <v>141</v>
      </c>
      <c r="C6" s="8" t="s">
        <v>141</v>
      </c>
      <c r="D6" s="8" t="s">
        <v>141</v>
      </c>
    </row>
    <row r="8" spans="1:7" x14ac:dyDescent="0.25">
      <c r="A8" s="12" t="s">
        <v>143</v>
      </c>
      <c r="B8" s="12" t="s">
        <v>144</v>
      </c>
      <c r="C8" s="12" t="s">
        <v>145</v>
      </c>
      <c r="D8" s="12" t="s">
        <v>4</v>
      </c>
      <c r="E8" s="12" t="s">
        <v>146</v>
      </c>
      <c r="F8" s="12" t="s">
        <v>412</v>
      </c>
      <c r="G8" s="12" t="s">
        <v>413</v>
      </c>
    </row>
    <row r="10" spans="1:7" x14ac:dyDescent="0.25">
      <c r="A10" s="11" t="s">
        <v>152</v>
      </c>
    </row>
    <row r="11" spans="1:7" x14ac:dyDescent="0.25">
      <c r="A11" t="s">
        <v>401</v>
      </c>
      <c r="B11" t="s">
        <v>154</v>
      </c>
      <c r="C11" t="s">
        <v>402</v>
      </c>
      <c r="D11" s="19">
        <v>22.04</v>
      </c>
      <c r="E11" t="s">
        <v>402</v>
      </c>
      <c r="F11" s="24">
        <v>0</v>
      </c>
      <c r="G11" s="24">
        <v>0</v>
      </c>
    </row>
    <row r="12" spans="1:7" x14ac:dyDescent="0.25">
      <c r="A12" t="s">
        <v>283</v>
      </c>
      <c r="B12" t="s">
        <v>154</v>
      </c>
      <c r="C12" t="s">
        <v>284</v>
      </c>
      <c r="D12" s="19">
        <v>24.58</v>
      </c>
      <c r="E12" t="s">
        <v>284</v>
      </c>
      <c r="F12" s="24">
        <v>0</v>
      </c>
      <c r="G12" s="24">
        <v>0</v>
      </c>
    </row>
    <row r="13" spans="1:7" x14ac:dyDescent="0.25">
      <c r="A13" t="s">
        <v>248</v>
      </c>
      <c r="B13" t="s">
        <v>154</v>
      </c>
      <c r="C13" t="s">
        <v>249</v>
      </c>
      <c r="D13" s="19">
        <v>24.58</v>
      </c>
      <c r="E13" t="s">
        <v>249</v>
      </c>
      <c r="F13" s="24">
        <v>0</v>
      </c>
      <c r="G13" s="24">
        <v>0</v>
      </c>
    </row>
    <row r="14" spans="1:7" x14ac:dyDescent="0.25">
      <c r="A14" t="s">
        <v>389</v>
      </c>
      <c r="B14" t="s">
        <v>154</v>
      </c>
      <c r="C14" t="s">
        <v>390</v>
      </c>
      <c r="D14" s="19">
        <v>33.94</v>
      </c>
      <c r="E14" t="s">
        <v>390</v>
      </c>
      <c r="F14" s="24">
        <v>0</v>
      </c>
      <c r="G14" s="24">
        <v>0</v>
      </c>
    </row>
    <row r="15" spans="1:7" x14ac:dyDescent="0.25">
      <c r="A15" t="s">
        <v>217</v>
      </c>
      <c r="B15" t="s">
        <v>154</v>
      </c>
      <c r="C15" t="s">
        <v>218</v>
      </c>
      <c r="D15" s="19">
        <v>26.09</v>
      </c>
      <c r="E15" t="s">
        <v>414</v>
      </c>
      <c r="F15" s="24">
        <v>0</v>
      </c>
      <c r="G15" s="24">
        <v>0</v>
      </c>
    </row>
    <row r="16" spans="1:7" x14ac:dyDescent="0.25">
      <c r="A16" t="s">
        <v>203</v>
      </c>
      <c r="B16" t="s">
        <v>154</v>
      </c>
      <c r="C16" t="s">
        <v>204</v>
      </c>
      <c r="D16" s="19">
        <v>24.47</v>
      </c>
      <c r="E16" t="s">
        <v>204</v>
      </c>
      <c r="F16" s="24">
        <v>0</v>
      </c>
      <c r="G16" s="24">
        <v>0</v>
      </c>
    </row>
    <row r="17" spans="1:7" x14ac:dyDescent="0.25">
      <c r="A17" t="s">
        <v>344</v>
      </c>
      <c r="B17" t="s">
        <v>154</v>
      </c>
      <c r="C17" t="s">
        <v>345</v>
      </c>
      <c r="D17" s="19">
        <v>30.97</v>
      </c>
      <c r="E17" t="s">
        <v>345</v>
      </c>
      <c r="F17" s="24">
        <v>0</v>
      </c>
      <c r="G17" s="24">
        <v>0</v>
      </c>
    </row>
    <row r="18" spans="1:7" x14ac:dyDescent="0.25">
      <c r="A18" t="s">
        <v>205</v>
      </c>
      <c r="B18" t="s">
        <v>154</v>
      </c>
      <c r="C18" t="s">
        <v>196</v>
      </c>
      <c r="D18" s="19">
        <v>19.38</v>
      </c>
      <c r="E18" t="s">
        <v>196</v>
      </c>
      <c r="F18" s="24">
        <v>0</v>
      </c>
      <c r="G18" s="24">
        <v>0</v>
      </c>
    </row>
    <row r="19" spans="1:7" x14ac:dyDescent="0.25">
      <c r="A19" t="s">
        <v>181</v>
      </c>
      <c r="B19" t="s">
        <v>154</v>
      </c>
      <c r="C19" t="s">
        <v>155</v>
      </c>
      <c r="D19" s="19">
        <v>23.47</v>
      </c>
      <c r="E19" t="s">
        <v>155</v>
      </c>
      <c r="F19" s="24">
        <v>0</v>
      </c>
      <c r="G19" s="24">
        <v>0</v>
      </c>
    </row>
    <row r="20" spans="1:7" x14ac:dyDescent="0.25">
      <c r="A20" t="s">
        <v>195</v>
      </c>
      <c r="B20" t="s">
        <v>154</v>
      </c>
      <c r="C20" t="s">
        <v>196</v>
      </c>
      <c r="D20" s="19">
        <v>19.38</v>
      </c>
      <c r="E20" t="s">
        <v>196</v>
      </c>
      <c r="F20" s="24">
        <v>0</v>
      </c>
      <c r="G20" s="24">
        <v>0</v>
      </c>
    </row>
    <row r="21" spans="1:7" x14ac:dyDescent="0.25">
      <c r="A21" t="s">
        <v>338</v>
      </c>
      <c r="B21" t="s">
        <v>154</v>
      </c>
      <c r="C21" t="s">
        <v>339</v>
      </c>
      <c r="D21" s="19">
        <v>23.88</v>
      </c>
      <c r="E21" t="s">
        <v>415</v>
      </c>
      <c r="F21" s="24">
        <v>-9999999999</v>
      </c>
      <c r="G21" s="24">
        <v>-9999999999</v>
      </c>
    </row>
    <row r="22" spans="1:7" x14ac:dyDescent="0.25">
      <c r="A22" t="s">
        <v>153</v>
      </c>
      <c r="B22" t="s">
        <v>154</v>
      </c>
      <c r="C22" t="s">
        <v>155</v>
      </c>
      <c r="D22" s="19">
        <v>23.32</v>
      </c>
      <c r="E22" t="s">
        <v>155</v>
      </c>
      <c r="F22" s="24">
        <v>0</v>
      </c>
      <c r="G22" s="24">
        <v>0</v>
      </c>
    </row>
    <row r="23" spans="1:7" x14ac:dyDescent="0.25">
      <c r="A23" t="s">
        <v>245</v>
      </c>
      <c r="B23" t="s">
        <v>154</v>
      </c>
      <c r="C23" t="s">
        <v>204</v>
      </c>
      <c r="D23" s="19">
        <v>24.47</v>
      </c>
      <c r="E23" t="s">
        <v>204</v>
      </c>
      <c r="F23" s="24">
        <v>0</v>
      </c>
      <c r="G23" s="24">
        <v>0</v>
      </c>
    </row>
    <row r="24" spans="1:7" x14ac:dyDescent="0.25">
      <c r="A24" t="s">
        <v>399</v>
      </c>
      <c r="B24" t="s">
        <v>154</v>
      </c>
      <c r="C24" t="s">
        <v>400</v>
      </c>
      <c r="D24" s="19">
        <v>25.07</v>
      </c>
      <c r="E24" t="s">
        <v>400</v>
      </c>
      <c r="F24" s="24">
        <v>0</v>
      </c>
      <c r="G24" s="24">
        <v>0</v>
      </c>
    </row>
    <row r="25" spans="1:7" x14ac:dyDescent="0.25">
      <c r="A25" t="s">
        <v>250</v>
      </c>
      <c r="B25" t="s">
        <v>154</v>
      </c>
      <c r="C25" t="s">
        <v>251</v>
      </c>
      <c r="D25" s="19">
        <v>28.81</v>
      </c>
      <c r="E25" t="s">
        <v>251</v>
      </c>
      <c r="F25" s="24">
        <v>0</v>
      </c>
      <c r="G25" s="24">
        <v>0</v>
      </c>
    </row>
    <row r="26" spans="1:7" x14ac:dyDescent="0.25">
      <c r="A26" t="s">
        <v>197</v>
      </c>
      <c r="B26" t="s">
        <v>154</v>
      </c>
      <c r="C26" t="s">
        <v>198</v>
      </c>
      <c r="D26" s="19">
        <v>24.47</v>
      </c>
      <c r="E26" t="s">
        <v>198</v>
      </c>
      <c r="F26" s="24">
        <v>0</v>
      </c>
      <c r="G26" s="24">
        <v>0</v>
      </c>
    </row>
    <row r="27" spans="1:7" x14ac:dyDescent="0.25">
      <c r="A27" t="s">
        <v>366</v>
      </c>
      <c r="B27" t="s">
        <v>154</v>
      </c>
      <c r="C27" t="s">
        <v>345</v>
      </c>
      <c r="D27" s="19">
        <v>24.47</v>
      </c>
      <c r="E27" t="s">
        <v>345</v>
      </c>
      <c r="F27" s="24">
        <v>0</v>
      </c>
      <c r="G27" s="24">
        <v>0</v>
      </c>
    </row>
    <row r="28" spans="1:7" x14ac:dyDescent="0.25">
      <c r="A28" t="s">
        <v>285</v>
      </c>
      <c r="B28" t="s">
        <v>154</v>
      </c>
      <c r="C28" t="s">
        <v>286</v>
      </c>
      <c r="D28" s="19">
        <v>27.87</v>
      </c>
      <c r="E28" t="s">
        <v>286</v>
      </c>
      <c r="F28" s="24">
        <v>0</v>
      </c>
      <c r="G28" s="24">
        <v>0</v>
      </c>
    </row>
    <row r="29" spans="1:7" x14ac:dyDescent="0.25">
      <c r="A29" t="s">
        <v>387</v>
      </c>
      <c r="B29" t="s">
        <v>154</v>
      </c>
      <c r="C29" t="s">
        <v>388</v>
      </c>
      <c r="D29" s="19">
        <v>46.84</v>
      </c>
      <c r="E29" t="s">
        <v>416</v>
      </c>
      <c r="F29" s="24">
        <v>0</v>
      </c>
      <c r="G29" s="24">
        <v>0</v>
      </c>
    </row>
    <row r="30" spans="1:7" x14ac:dyDescent="0.25">
      <c r="A30" s="11" t="s">
        <v>160</v>
      </c>
    </row>
    <row r="31" spans="1:7" x14ac:dyDescent="0.25">
      <c r="A31" t="s">
        <v>237</v>
      </c>
      <c r="B31" t="s">
        <v>154</v>
      </c>
      <c r="C31" t="s">
        <v>238</v>
      </c>
      <c r="D31" s="19">
        <v>16.309999999999999</v>
      </c>
      <c r="E31" t="s">
        <v>417</v>
      </c>
      <c r="F31" s="24">
        <v>-9999999999</v>
      </c>
      <c r="G31" s="24">
        <v>-9999999999</v>
      </c>
    </row>
    <row r="32" spans="1:7" x14ac:dyDescent="0.25">
      <c r="A32" t="s">
        <v>233</v>
      </c>
      <c r="B32" t="s">
        <v>154</v>
      </c>
      <c r="C32" t="s">
        <v>234</v>
      </c>
      <c r="D32" s="19">
        <v>87.26</v>
      </c>
      <c r="E32" t="s">
        <v>418</v>
      </c>
      <c r="F32" s="24">
        <v>-9999999999</v>
      </c>
      <c r="G32" s="24">
        <v>-9999999999</v>
      </c>
    </row>
    <row r="33" spans="1:7" x14ac:dyDescent="0.25">
      <c r="A33" t="s">
        <v>254</v>
      </c>
      <c r="B33" t="s">
        <v>154</v>
      </c>
      <c r="C33" t="s">
        <v>255</v>
      </c>
      <c r="D33" s="19">
        <v>66.16</v>
      </c>
      <c r="E33" t="s">
        <v>419</v>
      </c>
      <c r="F33" s="24">
        <v>-9999999999</v>
      </c>
      <c r="G33" s="24">
        <v>-9999999999</v>
      </c>
    </row>
    <row r="34" spans="1:7" x14ac:dyDescent="0.25">
      <c r="A34" t="s">
        <v>256</v>
      </c>
      <c r="B34" t="s">
        <v>154</v>
      </c>
      <c r="C34" t="s">
        <v>257</v>
      </c>
      <c r="D34" s="19">
        <v>79.25</v>
      </c>
      <c r="E34" t="s">
        <v>257</v>
      </c>
      <c r="F34" s="24">
        <v>-9999999999</v>
      </c>
      <c r="G34" s="24">
        <v>-9999999999</v>
      </c>
    </row>
    <row r="35" spans="1:7" x14ac:dyDescent="0.25">
      <c r="A35" t="s">
        <v>264</v>
      </c>
      <c r="B35" t="s">
        <v>154</v>
      </c>
      <c r="C35" t="s">
        <v>265</v>
      </c>
      <c r="D35" s="19">
        <v>98.69</v>
      </c>
      <c r="E35" t="s">
        <v>420</v>
      </c>
      <c r="F35" s="24">
        <v>-9999999999</v>
      </c>
      <c r="G35" s="24">
        <v>-9999999999</v>
      </c>
    </row>
    <row r="36" spans="1:7" x14ac:dyDescent="0.25">
      <c r="A36" t="s">
        <v>260</v>
      </c>
      <c r="B36" t="s">
        <v>154</v>
      </c>
      <c r="C36" t="s">
        <v>261</v>
      </c>
      <c r="D36" s="19">
        <v>157.56</v>
      </c>
      <c r="E36" t="s">
        <v>421</v>
      </c>
      <c r="F36" s="24">
        <v>-9999999999</v>
      </c>
      <c r="G36" s="24">
        <v>-9999999999</v>
      </c>
    </row>
    <row r="37" spans="1:7" x14ac:dyDescent="0.25">
      <c r="A37" t="s">
        <v>219</v>
      </c>
      <c r="B37" t="s">
        <v>154</v>
      </c>
      <c r="C37" t="s">
        <v>220</v>
      </c>
      <c r="D37" s="19">
        <v>36.89</v>
      </c>
      <c r="E37" t="s">
        <v>422</v>
      </c>
      <c r="F37" s="24">
        <v>0</v>
      </c>
      <c r="G37" s="24">
        <v>0</v>
      </c>
    </row>
    <row r="38" spans="1:7" x14ac:dyDescent="0.25">
      <c r="A38" t="s">
        <v>223</v>
      </c>
      <c r="B38" t="s">
        <v>154</v>
      </c>
      <c r="C38" t="s">
        <v>224</v>
      </c>
      <c r="D38" s="19">
        <v>43.98</v>
      </c>
      <c r="E38" t="s">
        <v>423</v>
      </c>
      <c r="F38" s="24">
        <v>61.498126999999997</v>
      </c>
      <c r="G38" s="24">
        <v>964.422505</v>
      </c>
    </row>
    <row r="39" spans="1:7" x14ac:dyDescent="0.25">
      <c r="A39" t="s">
        <v>221</v>
      </c>
      <c r="B39" t="s">
        <v>154</v>
      </c>
      <c r="C39" t="s">
        <v>222</v>
      </c>
      <c r="D39" s="19">
        <v>49.82</v>
      </c>
      <c r="E39" t="s">
        <v>222</v>
      </c>
      <c r="F39" s="24">
        <v>0</v>
      </c>
      <c r="G39" s="24">
        <v>0</v>
      </c>
    </row>
    <row r="40" spans="1:7" x14ac:dyDescent="0.25">
      <c r="A40" t="s">
        <v>206</v>
      </c>
      <c r="B40" t="s">
        <v>154</v>
      </c>
      <c r="C40" t="s">
        <v>207</v>
      </c>
      <c r="D40" s="19">
        <v>8.16</v>
      </c>
      <c r="E40" t="s">
        <v>424</v>
      </c>
      <c r="F40" s="24">
        <v>0</v>
      </c>
      <c r="G40" s="24">
        <v>0</v>
      </c>
    </row>
    <row r="41" spans="1:7" x14ac:dyDescent="0.25">
      <c r="A41" t="s">
        <v>268</v>
      </c>
      <c r="B41" t="s">
        <v>154</v>
      </c>
      <c r="C41" t="s">
        <v>224</v>
      </c>
      <c r="D41" s="19">
        <v>51.08</v>
      </c>
      <c r="E41" t="s">
        <v>425</v>
      </c>
      <c r="F41" s="24">
        <v>-9999999999</v>
      </c>
      <c r="G41" s="24">
        <v>-9999999999</v>
      </c>
    </row>
    <row r="42" spans="1:7" x14ac:dyDescent="0.25">
      <c r="A42" t="s">
        <v>182</v>
      </c>
      <c r="B42" t="s">
        <v>154</v>
      </c>
      <c r="C42" t="s">
        <v>162</v>
      </c>
      <c r="D42" s="19">
        <v>3.4</v>
      </c>
      <c r="E42" t="s">
        <v>426</v>
      </c>
      <c r="F42" s="24">
        <v>2.8245225127363001</v>
      </c>
      <c r="G42" s="24">
        <v>68.655439149060001</v>
      </c>
    </row>
    <row r="43" spans="1:7" x14ac:dyDescent="0.25">
      <c r="A43" t="s">
        <v>309</v>
      </c>
      <c r="B43" t="s">
        <v>154</v>
      </c>
      <c r="C43" t="s">
        <v>310</v>
      </c>
      <c r="D43" s="19">
        <v>26.26</v>
      </c>
      <c r="E43" t="s">
        <v>427</v>
      </c>
      <c r="F43" s="24">
        <v>-9999999999</v>
      </c>
      <c r="G43" s="24">
        <v>-9999999999</v>
      </c>
    </row>
    <row r="44" spans="1:7" x14ac:dyDescent="0.25">
      <c r="A44" t="s">
        <v>294</v>
      </c>
      <c r="B44" t="s">
        <v>154</v>
      </c>
      <c r="C44" t="s">
        <v>295</v>
      </c>
      <c r="D44" s="19">
        <v>59.1</v>
      </c>
      <c r="E44" t="s">
        <v>428</v>
      </c>
      <c r="F44" s="24">
        <v>-9999999999</v>
      </c>
      <c r="G44" s="24">
        <v>-9999999999</v>
      </c>
    </row>
    <row r="45" spans="1:7" x14ac:dyDescent="0.25">
      <c r="A45" t="s">
        <v>235</v>
      </c>
      <c r="B45" t="s">
        <v>154</v>
      </c>
      <c r="C45" t="s">
        <v>236</v>
      </c>
      <c r="D45" s="19">
        <v>36.56</v>
      </c>
      <c r="E45" t="s">
        <v>236</v>
      </c>
      <c r="F45" s="24">
        <v>-9999999999</v>
      </c>
      <c r="G45" s="24">
        <v>-9999999999</v>
      </c>
    </row>
    <row r="46" spans="1:7" x14ac:dyDescent="0.25">
      <c r="A46" t="s">
        <v>296</v>
      </c>
      <c r="B46" t="s">
        <v>154</v>
      </c>
      <c r="C46" t="s">
        <v>297</v>
      </c>
      <c r="D46" s="19">
        <v>48.75</v>
      </c>
      <c r="E46" t="s">
        <v>429</v>
      </c>
      <c r="F46" s="24">
        <v>-9999999999</v>
      </c>
      <c r="G46" s="24">
        <v>-9999999999</v>
      </c>
    </row>
    <row r="47" spans="1:7" x14ac:dyDescent="0.25">
      <c r="A47" t="s">
        <v>161</v>
      </c>
      <c r="B47" t="s">
        <v>154</v>
      </c>
      <c r="C47" t="s">
        <v>162</v>
      </c>
      <c r="D47" s="19">
        <v>2.93</v>
      </c>
      <c r="E47" t="s">
        <v>426</v>
      </c>
      <c r="F47" s="24">
        <v>-9999999999</v>
      </c>
      <c r="G47" s="24">
        <v>-9999999999</v>
      </c>
    </row>
    <row r="48" spans="1:7" x14ac:dyDescent="0.25">
      <c r="A48" t="s">
        <v>306</v>
      </c>
      <c r="B48" t="s">
        <v>26</v>
      </c>
      <c r="C48" t="s">
        <v>29</v>
      </c>
      <c r="D48" s="19">
        <v>4123.6499999999996</v>
      </c>
      <c r="E48" t="s">
        <v>305</v>
      </c>
      <c r="F48" s="24">
        <v>-9999999999</v>
      </c>
      <c r="G48" s="24">
        <v>-9999999999</v>
      </c>
    </row>
    <row r="49" spans="1:7" x14ac:dyDescent="0.25">
      <c r="A49" t="s">
        <v>208</v>
      </c>
      <c r="B49" t="s">
        <v>154</v>
      </c>
      <c r="C49" t="s">
        <v>209</v>
      </c>
      <c r="D49" s="19">
        <v>34.770000000000003</v>
      </c>
      <c r="E49" t="s">
        <v>430</v>
      </c>
      <c r="F49" s="24">
        <v>0</v>
      </c>
      <c r="G49" s="24">
        <v>0</v>
      </c>
    </row>
    <row r="50" spans="1:7" x14ac:dyDescent="0.25">
      <c r="A50" t="s">
        <v>331</v>
      </c>
      <c r="B50" t="s">
        <v>154</v>
      </c>
      <c r="C50" t="s">
        <v>209</v>
      </c>
      <c r="D50" s="19">
        <v>31.62</v>
      </c>
      <c r="E50" t="s">
        <v>431</v>
      </c>
      <c r="F50" s="24">
        <v>-9999999999</v>
      </c>
      <c r="G50" s="24">
        <v>-9999999999</v>
      </c>
    </row>
    <row r="51" spans="1:7" x14ac:dyDescent="0.25">
      <c r="A51" t="s">
        <v>325</v>
      </c>
      <c r="B51" t="s">
        <v>154</v>
      </c>
      <c r="C51" t="s">
        <v>326</v>
      </c>
      <c r="D51" s="19">
        <v>24.19</v>
      </c>
      <c r="E51" t="s">
        <v>432</v>
      </c>
      <c r="F51" s="24">
        <v>-9999999999</v>
      </c>
      <c r="G51" s="24">
        <v>-9999999999</v>
      </c>
    </row>
    <row r="52" spans="1:7" x14ac:dyDescent="0.25">
      <c r="A52" t="s">
        <v>241</v>
      </c>
      <c r="B52" t="s">
        <v>154</v>
      </c>
      <c r="C52" t="s">
        <v>242</v>
      </c>
      <c r="D52" s="19">
        <v>12.47</v>
      </c>
      <c r="E52" t="s">
        <v>433</v>
      </c>
      <c r="F52" s="24">
        <v>-9999999999</v>
      </c>
      <c r="G52" s="24">
        <v>-9999999999</v>
      </c>
    </row>
    <row r="53" spans="1:7" x14ac:dyDescent="0.25">
      <c r="A53" t="s">
        <v>391</v>
      </c>
      <c r="B53" t="s">
        <v>154</v>
      </c>
      <c r="C53" t="s">
        <v>392</v>
      </c>
      <c r="D53" s="19">
        <v>3.96</v>
      </c>
      <c r="E53" t="s">
        <v>392</v>
      </c>
      <c r="F53" s="24">
        <v>-9999999999</v>
      </c>
      <c r="G53" s="24">
        <v>-9999999999</v>
      </c>
    </row>
    <row r="54" spans="1:7" x14ac:dyDescent="0.25">
      <c r="A54" t="s">
        <v>393</v>
      </c>
      <c r="B54" t="s">
        <v>154</v>
      </c>
      <c r="C54" t="s">
        <v>394</v>
      </c>
      <c r="D54" s="19">
        <v>4.5199999999999996</v>
      </c>
      <c r="E54" t="s">
        <v>434</v>
      </c>
      <c r="F54" s="24">
        <v>-9999999999</v>
      </c>
      <c r="G54" s="24">
        <v>-9999999999</v>
      </c>
    </row>
    <row r="55" spans="1:7" x14ac:dyDescent="0.25">
      <c r="A55" s="11" t="s">
        <v>164</v>
      </c>
    </row>
    <row r="56" spans="1:7" x14ac:dyDescent="0.25">
      <c r="A56" t="s">
        <v>185</v>
      </c>
      <c r="B56" t="s">
        <v>128</v>
      </c>
      <c r="C56" t="s">
        <v>172</v>
      </c>
      <c r="D56" s="19">
        <v>2.04</v>
      </c>
      <c r="E56" t="s">
        <v>172</v>
      </c>
      <c r="F56" s="24">
        <v>0.28999999999999998</v>
      </c>
      <c r="G56" s="24">
        <v>6</v>
      </c>
    </row>
    <row r="57" spans="1:7" x14ac:dyDescent="0.25">
      <c r="A57" t="s">
        <v>171</v>
      </c>
      <c r="B57" t="s">
        <v>128</v>
      </c>
      <c r="C57" t="s">
        <v>172</v>
      </c>
      <c r="D57" s="19">
        <v>2.04</v>
      </c>
      <c r="E57" t="s">
        <v>172</v>
      </c>
      <c r="F57" s="24">
        <v>-9999999999</v>
      </c>
      <c r="G57" s="24">
        <v>-9999999999</v>
      </c>
    </row>
    <row r="58" spans="1:7" x14ac:dyDescent="0.25">
      <c r="A58" t="s">
        <v>183</v>
      </c>
      <c r="B58" t="s">
        <v>39</v>
      </c>
      <c r="C58" t="s">
        <v>184</v>
      </c>
      <c r="D58" s="19">
        <v>19.36</v>
      </c>
      <c r="E58" t="s">
        <v>435</v>
      </c>
      <c r="F58" s="24">
        <v>2.6549140898332002</v>
      </c>
      <c r="G58" s="24">
        <v>51.117290095321003</v>
      </c>
    </row>
    <row r="59" spans="1:7" x14ac:dyDescent="0.25">
      <c r="A59" t="s">
        <v>190</v>
      </c>
      <c r="B59" t="s">
        <v>39</v>
      </c>
      <c r="C59" t="s">
        <v>168</v>
      </c>
      <c r="D59" s="19">
        <v>21.3</v>
      </c>
      <c r="E59" t="s">
        <v>436</v>
      </c>
      <c r="F59" s="24">
        <v>2.6549140898332002</v>
      </c>
      <c r="G59" s="24">
        <v>51.117290095321003</v>
      </c>
    </row>
    <row r="60" spans="1:7" x14ac:dyDescent="0.25">
      <c r="A60" t="s">
        <v>187</v>
      </c>
      <c r="B60" t="s">
        <v>39</v>
      </c>
      <c r="C60" t="s">
        <v>188</v>
      </c>
      <c r="D60" s="19">
        <v>19.16</v>
      </c>
      <c r="E60" t="s">
        <v>437</v>
      </c>
      <c r="F60" s="24">
        <v>2.6549140898332002</v>
      </c>
      <c r="G60" s="24">
        <v>51.117290095321003</v>
      </c>
    </row>
    <row r="61" spans="1:7" x14ac:dyDescent="0.25">
      <c r="A61" t="s">
        <v>191</v>
      </c>
      <c r="B61" t="s">
        <v>39</v>
      </c>
      <c r="C61" t="s">
        <v>170</v>
      </c>
      <c r="D61" s="19">
        <v>22.39</v>
      </c>
      <c r="E61" t="s">
        <v>438</v>
      </c>
      <c r="F61" s="24">
        <v>2.6549140898332002</v>
      </c>
      <c r="G61" s="24">
        <v>51.117290095321003</v>
      </c>
    </row>
    <row r="62" spans="1:7" x14ac:dyDescent="0.25">
      <c r="A62" t="s">
        <v>169</v>
      </c>
      <c r="B62" t="s">
        <v>39</v>
      </c>
      <c r="C62" t="s">
        <v>170</v>
      </c>
      <c r="D62" s="19">
        <v>19.28</v>
      </c>
      <c r="E62" t="s">
        <v>438</v>
      </c>
      <c r="F62" s="24">
        <v>2.6549140898332002</v>
      </c>
      <c r="G62" s="24">
        <v>51.117290095321003</v>
      </c>
    </row>
    <row r="63" spans="1:7" x14ac:dyDescent="0.25">
      <c r="A63" t="s">
        <v>167</v>
      </c>
      <c r="B63" t="s">
        <v>39</v>
      </c>
      <c r="C63" t="s">
        <v>168</v>
      </c>
      <c r="D63" s="19">
        <v>18.55</v>
      </c>
      <c r="E63" t="s">
        <v>436</v>
      </c>
      <c r="F63" s="24">
        <v>-9999999999</v>
      </c>
      <c r="G63" s="24">
        <v>-9999999999</v>
      </c>
    </row>
    <row r="64" spans="1:7" x14ac:dyDescent="0.25">
      <c r="A64" t="s">
        <v>186</v>
      </c>
      <c r="B64" t="s">
        <v>39</v>
      </c>
      <c r="C64" t="s">
        <v>166</v>
      </c>
      <c r="D64" s="19">
        <v>145.41999999999999</v>
      </c>
      <c r="E64" t="s">
        <v>439</v>
      </c>
      <c r="F64" s="24">
        <v>833</v>
      </c>
      <c r="G64" s="24">
        <v>3778</v>
      </c>
    </row>
    <row r="65" spans="1:7" x14ac:dyDescent="0.25">
      <c r="A65" t="s">
        <v>165</v>
      </c>
      <c r="B65" t="s">
        <v>39</v>
      </c>
      <c r="C65" t="s">
        <v>166</v>
      </c>
      <c r="D65" s="19">
        <v>145.41999999999999</v>
      </c>
      <c r="E65" t="s">
        <v>440</v>
      </c>
      <c r="F65" s="24">
        <v>-9999999999</v>
      </c>
      <c r="G65" s="24">
        <v>-9999999999</v>
      </c>
    </row>
    <row r="66" spans="1:7" x14ac:dyDescent="0.25">
      <c r="A66" t="s">
        <v>311</v>
      </c>
      <c r="B66" t="s">
        <v>211</v>
      </c>
      <c r="C66" t="s">
        <v>312</v>
      </c>
      <c r="D66" s="19">
        <v>0.3</v>
      </c>
      <c r="E66" t="s">
        <v>441</v>
      </c>
      <c r="F66" s="24">
        <v>-9999999999</v>
      </c>
      <c r="G66" s="24">
        <v>-9999999999</v>
      </c>
    </row>
    <row r="67" spans="1:7" x14ac:dyDescent="0.25">
      <c r="A67" t="s">
        <v>315</v>
      </c>
      <c r="B67" t="s">
        <v>211</v>
      </c>
      <c r="C67" t="s">
        <v>316</v>
      </c>
      <c r="D67" s="19">
        <v>0.33</v>
      </c>
      <c r="E67" t="s">
        <v>442</v>
      </c>
      <c r="F67" s="24">
        <v>-9999999999</v>
      </c>
      <c r="G67" s="24">
        <v>-9999999999</v>
      </c>
    </row>
    <row r="68" spans="1:7" x14ac:dyDescent="0.25">
      <c r="A68" t="s">
        <v>199</v>
      </c>
      <c r="B68" t="s">
        <v>128</v>
      </c>
      <c r="C68" t="s">
        <v>200</v>
      </c>
      <c r="D68" s="19">
        <v>81.84</v>
      </c>
      <c r="E68" t="s">
        <v>443</v>
      </c>
      <c r="F68" s="24">
        <v>-9999999999</v>
      </c>
      <c r="G68" s="24">
        <v>-9999999999</v>
      </c>
    </row>
    <row r="69" spans="1:7" x14ac:dyDescent="0.25">
      <c r="A69" t="s">
        <v>360</v>
      </c>
      <c r="B69" t="s">
        <v>128</v>
      </c>
      <c r="C69" t="s">
        <v>361</v>
      </c>
      <c r="D69" s="19">
        <v>82.52</v>
      </c>
      <c r="E69" t="s">
        <v>444</v>
      </c>
      <c r="F69" s="24">
        <v>-9999999999</v>
      </c>
      <c r="G69" s="24">
        <v>-9999999999</v>
      </c>
    </row>
    <row r="70" spans="1:7" x14ac:dyDescent="0.25">
      <c r="A70" t="s">
        <v>358</v>
      </c>
      <c r="B70" t="s">
        <v>211</v>
      </c>
      <c r="C70" t="s">
        <v>359</v>
      </c>
      <c r="D70" s="19">
        <v>1.83</v>
      </c>
      <c r="E70" t="s">
        <v>359</v>
      </c>
      <c r="F70" s="24">
        <v>-9999999999</v>
      </c>
      <c r="G70" s="24">
        <v>-9999999999</v>
      </c>
    </row>
    <row r="71" spans="1:7" x14ac:dyDescent="0.25">
      <c r="A71" t="s">
        <v>352</v>
      </c>
      <c r="B71" t="s">
        <v>211</v>
      </c>
      <c r="C71" t="s">
        <v>353</v>
      </c>
      <c r="D71" s="19">
        <v>2.09</v>
      </c>
      <c r="E71" t="s">
        <v>445</v>
      </c>
      <c r="F71" s="24">
        <v>-9999999999</v>
      </c>
      <c r="G71" s="24">
        <v>-9999999999</v>
      </c>
    </row>
    <row r="72" spans="1:7" x14ac:dyDescent="0.25">
      <c r="A72" t="s">
        <v>408</v>
      </c>
      <c r="B72" t="s">
        <v>26</v>
      </c>
      <c r="C72" t="s">
        <v>409</v>
      </c>
      <c r="D72" s="19">
        <v>1.04</v>
      </c>
      <c r="E72" t="s">
        <v>446</v>
      </c>
      <c r="F72" s="24">
        <v>-9999999999</v>
      </c>
      <c r="G72" s="24">
        <v>-9999999999</v>
      </c>
    </row>
    <row r="73" spans="1:7" x14ac:dyDescent="0.25">
      <c r="A73" t="s">
        <v>356</v>
      </c>
      <c r="B73" t="s">
        <v>89</v>
      </c>
      <c r="C73" t="s">
        <v>357</v>
      </c>
      <c r="D73" s="19">
        <v>0.44</v>
      </c>
      <c r="E73" t="s">
        <v>447</v>
      </c>
      <c r="F73" s="24">
        <v>-9999999999</v>
      </c>
      <c r="G73" s="24">
        <v>-9999999999</v>
      </c>
    </row>
    <row r="74" spans="1:7" x14ac:dyDescent="0.25">
      <c r="A74" t="s">
        <v>362</v>
      </c>
      <c r="B74" t="s">
        <v>128</v>
      </c>
      <c r="C74" t="s">
        <v>363</v>
      </c>
      <c r="D74" s="19">
        <v>354.62</v>
      </c>
      <c r="E74" t="s">
        <v>448</v>
      </c>
      <c r="F74" s="24">
        <v>-9999999999</v>
      </c>
      <c r="G74" s="24">
        <v>-9999999999</v>
      </c>
    </row>
    <row r="75" spans="1:7" x14ac:dyDescent="0.25">
      <c r="A75" t="s">
        <v>354</v>
      </c>
      <c r="B75" t="s">
        <v>288</v>
      </c>
      <c r="C75" t="s">
        <v>355</v>
      </c>
      <c r="D75" s="19">
        <v>2.62</v>
      </c>
      <c r="E75" t="s">
        <v>355</v>
      </c>
      <c r="F75" s="24">
        <v>-9999999999</v>
      </c>
      <c r="G75" s="24">
        <v>-9999999999</v>
      </c>
    </row>
    <row r="76" spans="1:7" x14ac:dyDescent="0.25">
      <c r="A76" t="s">
        <v>271</v>
      </c>
      <c r="B76" t="s">
        <v>39</v>
      </c>
      <c r="C76" t="s">
        <v>137</v>
      </c>
      <c r="D76" s="19">
        <v>56.95</v>
      </c>
      <c r="E76" t="s">
        <v>270</v>
      </c>
      <c r="F76" s="24">
        <v>-9999999999</v>
      </c>
      <c r="G76" s="24">
        <v>-9999999999</v>
      </c>
    </row>
    <row r="77" spans="1:7" x14ac:dyDescent="0.25">
      <c r="A77" t="s">
        <v>274</v>
      </c>
      <c r="B77" t="s">
        <v>39</v>
      </c>
      <c r="C77" t="s">
        <v>135</v>
      </c>
      <c r="D77" s="19">
        <v>68.34</v>
      </c>
      <c r="E77" t="s">
        <v>273</v>
      </c>
      <c r="F77" s="24">
        <v>-9999999999</v>
      </c>
      <c r="G77" s="24">
        <v>-9999999999</v>
      </c>
    </row>
    <row r="78" spans="1:7" x14ac:dyDescent="0.25">
      <c r="A78" t="s">
        <v>277</v>
      </c>
      <c r="B78" t="s">
        <v>39</v>
      </c>
      <c r="C78" t="s">
        <v>131</v>
      </c>
      <c r="D78" s="19">
        <v>11</v>
      </c>
      <c r="E78" t="s">
        <v>276</v>
      </c>
      <c r="F78" s="24">
        <v>0</v>
      </c>
      <c r="G78" s="24">
        <v>0</v>
      </c>
    </row>
    <row r="79" spans="1:7" x14ac:dyDescent="0.25">
      <c r="A79" t="s">
        <v>279</v>
      </c>
      <c r="B79" t="s">
        <v>39</v>
      </c>
      <c r="C79" t="s">
        <v>133</v>
      </c>
      <c r="D79" s="19">
        <v>11.69</v>
      </c>
      <c r="E79" t="s">
        <v>276</v>
      </c>
      <c r="F79" s="24">
        <v>-9999999999</v>
      </c>
      <c r="G79" s="24">
        <v>-9999999999</v>
      </c>
    </row>
    <row r="80" spans="1:7" x14ac:dyDescent="0.25">
      <c r="A80" t="s">
        <v>290</v>
      </c>
      <c r="B80" t="s">
        <v>211</v>
      </c>
      <c r="C80" t="s">
        <v>291</v>
      </c>
      <c r="D80" s="19">
        <v>10.32</v>
      </c>
      <c r="E80" t="s">
        <v>449</v>
      </c>
      <c r="F80" s="24">
        <v>-9999999999</v>
      </c>
      <c r="G80" s="24">
        <v>-9999999999</v>
      </c>
    </row>
    <row r="81" spans="1:7" x14ac:dyDescent="0.25">
      <c r="A81" t="s">
        <v>348</v>
      </c>
      <c r="B81" t="s">
        <v>211</v>
      </c>
      <c r="C81" t="s">
        <v>349</v>
      </c>
      <c r="D81" s="19">
        <v>6.48</v>
      </c>
      <c r="E81" t="s">
        <v>349</v>
      </c>
      <c r="F81" s="24">
        <v>3.7392053355074002</v>
      </c>
      <c r="G81" s="24">
        <v>79.652749322915</v>
      </c>
    </row>
    <row r="82" spans="1:7" x14ac:dyDescent="0.25">
      <c r="A82" t="s">
        <v>287</v>
      </c>
      <c r="B82" t="s">
        <v>288</v>
      </c>
      <c r="C82" t="s">
        <v>289</v>
      </c>
      <c r="D82" s="19">
        <v>6.13</v>
      </c>
      <c r="E82" t="s">
        <v>450</v>
      </c>
      <c r="F82" s="24">
        <v>-9999999999</v>
      </c>
      <c r="G82" s="24">
        <v>-9999999999</v>
      </c>
    </row>
    <row r="83" spans="1:7" x14ac:dyDescent="0.25">
      <c r="A83" t="s">
        <v>298</v>
      </c>
      <c r="B83" t="s">
        <v>39</v>
      </c>
      <c r="C83" t="s">
        <v>299</v>
      </c>
      <c r="D83" s="19">
        <v>66.05</v>
      </c>
      <c r="E83" t="s">
        <v>451</v>
      </c>
      <c r="F83" s="24">
        <v>-9999999999</v>
      </c>
      <c r="G83" s="24">
        <v>-9999999999</v>
      </c>
    </row>
    <row r="84" spans="1:7" x14ac:dyDescent="0.25">
      <c r="A84" t="s">
        <v>302</v>
      </c>
      <c r="B84" t="s">
        <v>39</v>
      </c>
      <c r="C84" t="s">
        <v>303</v>
      </c>
      <c r="D84" s="19">
        <v>75.180000000000007</v>
      </c>
      <c r="E84" t="s">
        <v>452</v>
      </c>
      <c r="F84" s="24">
        <v>-9999999999</v>
      </c>
      <c r="G84" s="24">
        <v>-9999999999</v>
      </c>
    </row>
    <row r="85" spans="1:7" x14ac:dyDescent="0.25">
      <c r="A85" t="s">
        <v>403</v>
      </c>
      <c r="B85" t="s">
        <v>26</v>
      </c>
      <c r="C85" t="s">
        <v>404</v>
      </c>
      <c r="D85" s="19">
        <v>16.260000000000002</v>
      </c>
      <c r="E85" t="s">
        <v>404</v>
      </c>
      <c r="F85" s="24">
        <v>0</v>
      </c>
      <c r="G85" s="24">
        <v>0</v>
      </c>
    </row>
    <row r="86" spans="1:7" x14ac:dyDescent="0.25">
      <c r="A86" t="s">
        <v>410</v>
      </c>
      <c r="B86" t="s">
        <v>89</v>
      </c>
      <c r="C86" t="s">
        <v>411</v>
      </c>
      <c r="D86" s="19">
        <v>105.3</v>
      </c>
      <c r="E86" t="s">
        <v>453</v>
      </c>
      <c r="F86" s="24">
        <v>0</v>
      </c>
      <c r="G86" s="24">
        <v>0</v>
      </c>
    </row>
    <row r="87" spans="1:7" x14ac:dyDescent="0.25">
      <c r="A87" t="s">
        <v>319</v>
      </c>
      <c r="B87" t="s">
        <v>211</v>
      </c>
      <c r="C87" t="s">
        <v>320</v>
      </c>
      <c r="D87" s="19">
        <v>1.54</v>
      </c>
      <c r="E87" t="s">
        <v>454</v>
      </c>
      <c r="F87" s="24">
        <v>-9999999999</v>
      </c>
      <c r="G87" s="24">
        <v>-9999999999</v>
      </c>
    </row>
    <row r="88" spans="1:7" x14ac:dyDescent="0.25">
      <c r="A88" t="s">
        <v>327</v>
      </c>
      <c r="B88" t="s">
        <v>211</v>
      </c>
      <c r="C88" t="s">
        <v>328</v>
      </c>
      <c r="D88" s="19">
        <v>1.41</v>
      </c>
      <c r="E88" t="s">
        <v>455</v>
      </c>
      <c r="F88" s="24">
        <v>-9999999999</v>
      </c>
      <c r="G88" s="24">
        <v>-9999999999</v>
      </c>
    </row>
    <row r="89" spans="1:7" x14ac:dyDescent="0.25">
      <c r="A89" t="s">
        <v>210</v>
      </c>
      <c r="B89" t="s">
        <v>211</v>
      </c>
      <c r="C89" t="s">
        <v>212</v>
      </c>
      <c r="D89" s="19">
        <v>1.83</v>
      </c>
      <c r="E89" t="s">
        <v>456</v>
      </c>
      <c r="F89" s="24">
        <v>0</v>
      </c>
      <c r="G89" s="24">
        <v>0</v>
      </c>
    </row>
    <row r="90" spans="1:7" x14ac:dyDescent="0.25">
      <c r="A90" t="s">
        <v>321</v>
      </c>
      <c r="B90" t="s">
        <v>211</v>
      </c>
      <c r="C90" t="s">
        <v>322</v>
      </c>
      <c r="D90" s="19">
        <v>1.7</v>
      </c>
      <c r="E90" t="s">
        <v>457</v>
      </c>
      <c r="F90" s="24">
        <v>-9999999999</v>
      </c>
      <c r="G90" s="24">
        <v>-9999999999</v>
      </c>
    </row>
    <row r="91" spans="1:7" x14ac:dyDescent="0.25">
      <c r="A91" t="s">
        <v>213</v>
      </c>
      <c r="B91" t="s">
        <v>211</v>
      </c>
      <c r="C91" t="s">
        <v>214</v>
      </c>
      <c r="D91" s="19">
        <v>1.5</v>
      </c>
      <c r="E91" t="s">
        <v>458</v>
      </c>
      <c r="F91" s="24">
        <v>0</v>
      </c>
      <c r="G91" s="24">
        <v>0</v>
      </c>
    </row>
    <row r="92" spans="1:7" x14ac:dyDescent="0.25">
      <c r="A92" t="s">
        <v>340</v>
      </c>
      <c r="B92" t="s">
        <v>26</v>
      </c>
      <c r="C92" t="s">
        <v>341</v>
      </c>
      <c r="D92" s="19">
        <v>26.62</v>
      </c>
      <c r="E92" t="s">
        <v>459</v>
      </c>
      <c r="F92" s="24">
        <v>2.1829401900460002</v>
      </c>
      <c r="G92" s="24">
        <v>23.960246821790001</v>
      </c>
    </row>
    <row r="93" spans="1:7" x14ac:dyDescent="0.25">
      <c r="A93" t="s">
        <v>346</v>
      </c>
      <c r="B93" t="s">
        <v>89</v>
      </c>
      <c r="C93" t="s">
        <v>347</v>
      </c>
      <c r="D93" s="19">
        <v>20.9</v>
      </c>
      <c r="E93" t="s">
        <v>347</v>
      </c>
      <c r="F93" s="24">
        <v>8.4050150420068004</v>
      </c>
      <c r="G93" s="24">
        <v>88.414873634295006</v>
      </c>
    </row>
    <row r="94" spans="1:7" x14ac:dyDescent="0.25">
      <c r="A94" t="s">
        <v>367</v>
      </c>
      <c r="B94" t="s">
        <v>21</v>
      </c>
      <c r="C94" t="s">
        <v>368</v>
      </c>
      <c r="D94" s="19">
        <v>160</v>
      </c>
      <c r="E94" t="s">
        <v>368</v>
      </c>
      <c r="F94" s="24">
        <v>0</v>
      </c>
      <c r="G94" s="24">
        <v>0</v>
      </c>
    </row>
    <row r="95" spans="1:7" x14ac:dyDescent="0.25">
      <c r="A95" t="s">
        <v>371</v>
      </c>
      <c r="B95" t="s">
        <v>26</v>
      </c>
      <c r="C95" t="s">
        <v>372</v>
      </c>
      <c r="D95" s="19">
        <v>75.58</v>
      </c>
      <c r="E95" t="s">
        <v>460</v>
      </c>
      <c r="F95" s="24">
        <v>0</v>
      </c>
      <c r="G95" s="24">
        <v>0</v>
      </c>
    </row>
    <row r="96" spans="1:7" x14ac:dyDescent="0.25">
      <c r="A96" t="s">
        <v>375</v>
      </c>
      <c r="B96" t="s">
        <v>26</v>
      </c>
      <c r="C96" t="s">
        <v>376</v>
      </c>
      <c r="D96" s="19">
        <v>156</v>
      </c>
      <c r="E96" t="s">
        <v>461</v>
      </c>
      <c r="F96" s="24">
        <v>0</v>
      </c>
      <c r="G96" s="24">
        <v>0</v>
      </c>
    </row>
    <row r="97" spans="1:7" x14ac:dyDescent="0.25">
      <c r="A97" t="s">
        <v>379</v>
      </c>
      <c r="B97" t="s">
        <v>26</v>
      </c>
      <c r="C97" t="s">
        <v>380</v>
      </c>
      <c r="D97" s="19">
        <v>195</v>
      </c>
      <c r="E97" t="s">
        <v>462</v>
      </c>
      <c r="F97" s="24">
        <v>0</v>
      </c>
      <c r="G97" s="24">
        <v>0</v>
      </c>
    </row>
    <row r="98" spans="1:7" x14ac:dyDescent="0.25">
      <c r="A98" t="s">
        <v>383</v>
      </c>
      <c r="B98" t="s">
        <v>26</v>
      </c>
      <c r="C98" t="s">
        <v>384</v>
      </c>
      <c r="D98" s="19">
        <v>234</v>
      </c>
      <c r="E98" t="s">
        <v>463</v>
      </c>
      <c r="F98" s="24">
        <v>0</v>
      </c>
      <c r="G98" s="24">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25"/>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t="s">
        <v>1</v>
      </c>
      <c r="F2" s="3" t="s">
        <v>1</v>
      </c>
      <c r="G2" s="3" t="s">
        <v>1</v>
      </c>
      <c r="H2" s="3" t="s">
        <v>1</v>
      </c>
    </row>
    <row r="3" spans="1:8" x14ac:dyDescent="0.25">
      <c r="E3" s="3" t="s">
        <v>2</v>
      </c>
      <c r="F3" s="3" t="s">
        <v>2</v>
      </c>
      <c r="G3" s="3" t="s">
        <v>2</v>
      </c>
      <c r="H3" s="3" t="s">
        <v>2</v>
      </c>
    </row>
    <row r="4" spans="1:8" x14ac:dyDescent="0.25">
      <c r="E4" s="3"/>
      <c r="F4" s="3"/>
      <c r="G4" s="3"/>
      <c r="H4" s="3"/>
    </row>
    <row r="6" spans="1:8" ht="18.75" x14ac:dyDescent="0.3">
      <c r="C6" s="2" t="s">
        <v>464</v>
      </c>
      <c r="D6" s="2" t="s">
        <v>464</v>
      </c>
      <c r="E6" s="2" t="s">
        <v>464</v>
      </c>
      <c r="F6" s="2" t="s">
        <v>464</v>
      </c>
      <c r="G6" s="2" t="s">
        <v>464</v>
      </c>
    </row>
    <row r="10" spans="1:8" x14ac:dyDescent="0.25">
      <c r="B10" t="s">
        <v>465</v>
      </c>
      <c r="C10" s="25" t="s">
        <v>7</v>
      </c>
      <c r="D10" s="26" t="s">
        <v>8</v>
      </c>
      <c r="E10" s="25" t="s">
        <v>9</v>
      </c>
    </row>
    <row r="11" spans="1:8" x14ac:dyDescent="0.25">
      <c r="B11" t="s">
        <v>465</v>
      </c>
      <c r="C11" s="25" t="s">
        <v>10</v>
      </c>
      <c r="D11" s="26" t="s">
        <v>11</v>
      </c>
      <c r="E11" s="25" t="s">
        <v>12</v>
      </c>
    </row>
    <row r="12" spans="1:8" x14ac:dyDescent="0.25">
      <c r="B12" t="s">
        <v>465</v>
      </c>
      <c r="C12" s="25" t="s">
        <v>13</v>
      </c>
      <c r="D12" s="26" t="s">
        <v>8</v>
      </c>
      <c r="E12" s="25" t="s">
        <v>14</v>
      </c>
    </row>
    <row r="13" spans="1:8" x14ac:dyDescent="0.25">
      <c r="B13" t="s">
        <v>465</v>
      </c>
      <c r="C13" s="25" t="s">
        <v>15</v>
      </c>
      <c r="D13" s="26" t="s">
        <v>8</v>
      </c>
      <c r="E13" s="25" t="s">
        <v>16</v>
      </c>
    </row>
    <row r="14" spans="1:8" x14ac:dyDescent="0.25">
      <c r="B14" t="s">
        <v>465</v>
      </c>
      <c r="C14" s="25" t="s">
        <v>17</v>
      </c>
      <c r="D14" s="26" t="s">
        <v>8</v>
      </c>
      <c r="E14" s="25" t="s">
        <v>18</v>
      </c>
    </row>
    <row r="16" spans="1:8" ht="45" customHeight="1" x14ac:dyDescent="0.25">
      <c r="A16" s="27" t="s">
        <v>466</v>
      </c>
      <c r="B16" s="27" t="s">
        <v>288</v>
      </c>
      <c r="C16" s="27" t="s">
        <v>20</v>
      </c>
      <c r="D16" s="28" t="s">
        <v>21</v>
      </c>
      <c r="E16" s="1" t="s">
        <v>467</v>
      </c>
      <c r="F16" s="1" t="s">
        <v>467</v>
      </c>
      <c r="G16" s="29">
        <f>SUM(G17:G18)</f>
        <v>143</v>
      </c>
    </row>
    <row r="17" spans="1:7" x14ac:dyDescent="0.25">
      <c r="A17" s="30"/>
      <c r="B17" s="30" t="s">
        <v>468</v>
      </c>
      <c r="C17" s="31" t="s">
        <v>469</v>
      </c>
      <c r="D17" s="31"/>
      <c r="E17" s="31"/>
      <c r="F17" s="31"/>
      <c r="G17" s="32"/>
    </row>
    <row r="18" spans="1:7" x14ac:dyDescent="0.25">
      <c r="A18" s="33"/>
      <c r="B18" s="33"/>
      <c r="C18" s="34">
        <v>143</v>
      </c>
      <c r="D18" s="34"/>
      <c r="E18" s="34"/>
      <c r="F18" s="34"/>
      <c r="G18" s="34">
        <f>PRODUCT(C18:F18)</f>
        <v>143</v>
      </c>
    </row>
    <row r="20" spans="1:7" ht="45" customHeight="1" x14ac:dyDescent="0.25">
      <c r="A20" s="27" t="s">
        <v>470</v>
      </c>
      <c r="B20" s="27" t="s">
        <v>288</v>
      </c>
      <c r="C20" s="27" t="s">
        <v>23</v>
      </c>
      <c r="D20" s="28" t="s">
        <v>21</v>
      </c>
      <c r="E20" s="1" t="s">
        <v>471</v>
      </c>
      <c r="F20" s="1" t="s">
        <v>471</v>
      </c>
      <c r="G20" s="29">
        <f>SUM(G21:G25)</f>
        <v>922.88</v>
      </c>
    </row>
    <row r="21" spans="1:7" x14ac:dyDescent="0.25">
      <c r="A21" s="30"/>
      <c r="B21" s="30" t="s">
        <v>468</v>
      </c>
      <c r="C21" s="31" t="s">
        <v>472</v>
      </c>
      <c r="D21" s="31"/>
      <c r="E21" s="31"/>
      <c r="F21" s="31"/>
      <c r="G21" s="32"/>
    </row>
    <row r="22" spans="1:7" x14ac:dyDescent="0.25">
      <c r="A22" s="33" t="s">
        <v>473</v>
      </c>
      <c r="B22" s="33"/>
      <c r="C22" s="34">
        <v>733.2</v>
      </c>
      <c r="D22" s="34"/>
      <c r="E22" s="34"/>
      <c r="F22" s="34"/>
      <c r="G22" s="34">
        <f>PRODUCT(C22:F22)</f>
        <v>733.2</v>
      </c>
    </row>
    <row r="23" spans="1:7" x14ac:dyDescent="0.25">
      <c r="A23" s="33" t="s">
        <v>474</v>
      </c>
      <c r="B23" s="33"/>
      <c r="C23" s="34">
        <v>151.80000000000001</v>
      </c>
      <c r="D23" s="34"/>
      <c r="E23" s="34"/>
      <c r="F23" s="34"/>
      <c r="G23" s="34">
        <f>PRODUCT(C23:F23)</f>
        <v>151.80000000000001</v>
      </c>
    </row>
    <row r="24" spans="1:7" x14ac:dyDescent="0.25">
      <c r="A24" s="33" t="s">
        <v>475</v>
      </c>
      <c r="B24" s="33"/>
      <c r="C24" s="34">
        <v>35</v>
      </c>
      <c r="D24" s="34"/>
      <c r="E24" s="34"/>
      <c r="F24" s="34"/>
      <c r="G24" s="34">
        <f>PRODUCT(C24:F24)</f>
        <v>35</v>
      </c>
    </row>
    <row r="25" spans="1:7" x14ac:dyDescent="0.25">
      <c r="A25" s="33" t="s">
        <v>476</v>
      </c>
      <c r="B25" s="33"/>
      <c r="C25" s="34">
        <v>2.88</v>
      </c>
      <c r="D25" s="34"/>
      <c r="E25" s="34"/>
      <c r="F25" s="34"/>
      <c r="G25" s="34">
        <f>PRODUCT(C25:F25)</f>
        <v>2.88</v>
      </c>
    </row>
    <row r="27" spans="1:7" ht="45" customHeight="1" x14ac:dyDescent="0.25">
      <c r="A27" s="27" t="s">
        <v>477</v>
      </c>
      <c r="B27" s="27" t="s">
        <v>288</v>
      </c>
      <c r="C27" s="27" t="s">
        <v>25</v>
      </c>
      <c r="D27" s="28" t="s">
        <v>26</v>
      </c>
      <c r="E27" s="1" t="s">
        <v>478</v>
      </c>
      <c r="F27" s="1" t="s">
        <v>478</v>
      </c>
      <c r="G27" s="29">
        <f>SUM(G28:G29)</f>
        <v>1</v>
      </c>
    </row>
    <row r="28" spans="1:7" x14ac:dyDescent="0.25">
      <c r="A28" s="30"/>
      <c r="B28" s="30" t="s">
        <v>468</v>
      </c>
      <c r="C28" s="31" t="s">
        <v>469</v>
      </c>
      <c r="D28" s="31"/>
      <c r="E28" s="31"/>
      <c r="F28" s="31"/>
      <c r="G28" s="32"/>
    </row>
    <row r="29" spans="1:7" x14ac:dyDescent="0.25">
      <c r="A29" s="33"/>
      <c r="B29" s="33"/>
      <c r="C29" s="34">
        <v>1</v>
      </c>
      <c r="D29" s="34"/>
      <c r="E29" s="34"/>
      <c r="F29" s="34"/>
      <c r="G29" s="34">
        <f>PRODUCT(C29:F29)</f>
        <v>1</v>
      </c>
    </row>
    <row r="31" spans="1:7" ht="45" customHeight="1" x14ac:dyDescent="0.25">
      <c r="A31" s="27" t="s">
        <v>479</v>
      </c>
      <c r="B31" s="27" t="s">
        <v>288</v>
      </c>
      <c r="C31" s="27" t="s">
        <v>28</v>
      </c>
      <c r="D31" s="28" t="s">
        <v>26</v>
      </c>
      <c r="E31" s="1" t="s">
        <v>29</v>
      </c>
      <c r="F31" s="1" t="s">
        <v>29</v>
      </c>
      <c r="G31" s="29">
        <f>SUM(G32:G33)</f>
        <v>1</v>
      </c>
    </row>
    <row r="32" spans="1:7" x14ac:dyDescent="0.25">
      <c r="A32" s="30"/>
      <c r="B32" s="30" t="s">
        <v>468</v>
      </c>
      <c r="C32" s="31" t="s">
        <v>469</v>
      </c>
      <c r="D32" s="31"/>
      <c r="E32" s="31"/>
      <c r="F32" s="31"/>
      <c r="G32" s="32"/>
    </row>
    <row r="33" spans="1:7" x14ac:dyDescent="0.25">
      <c r="A33" s="33"/>
      <c r="B33" s="33"/>
      <c r="C33" s="34">
        <v>1</v>
      </c>
      <c r="D33" s="34"/>
      <c r="E33" s="34"/>
      <c r="F33" s="34"/>
      <c r="G33" s="34">
        <f>PRODUCT(C33:F33)</f>
        <v>1</v>
      </c>
    </row>
    <row r="35" spans="1:7" ht="45" customHeight="1" x14ac:dyDescent="0.25">
      <c r="A35" s="27" t="s">
        <v>480</v>
      </c>
      <c r="B35" s="27" t="s">
        <v>288</v>
      </c>
      <c r="C35" s="27" t="s">
        <v>30</v>
      </c>
      <c r="D35" s="28" t="s">
        <v>21</v>
      </c>
      <c r="E35" s="1" t="s">
        <v>481</v>
      </c>
      <c r="F35" s="1" t="s">
        <v>481</v>
      </c>
      <c r="G35" s="29">
        <f>SUM(G36:G37)</f>
        <v>960</v>
      </c>
    </row>
    <row r="36" spans="1:7" x14ac:dyDescent="0.25">
      <c r="A36" s="30"/>
      <c r="B36" s="30" t="s">
        <v>468</v>
      </c>
      <c r="C36" s="31" t="s">
        <v>472</v>
      </c>
      <c r="D36" s="31" t="s">
        <v>469</v>
      </c>
      <c r="E36" s="31" t="s">
        <v>469</v>
      </c>
      <c r="F36" s="31"/>
      <c r="G36" s="32"/>
    </row>
    <row r="37" spans="1:7" x14ac:dyDescent="0.25">
      <c r="A37" s="33" t="s">
        <v>482</v>
      </c>
      <c r="B37" s="33"/>
      <c r="C37" s="34">
        <v>48</v>
      </c>
      <c r="D37" s="34">
        <v>5</v>
      </c>
      <c r="E37" s="34">
        <v>4</v>
      </c>
      <c r="F37" s="34"/>
      <c r="G37" s="34">
        <f>PRODUCT(C37:F37)</f>
        <v>960</v>
      </c>
    </row>
    <row r="39" spans="1:7" x14ac:dyDescent="0.25">
      <c r="B39" t="s">
        <v>465</v>
      </c>
      <c r="C39" s="25" t="s">
        <v>7</v>
      </c>
      <c r="D39" s="26" t="s">
        <v>8</v>
      </c>
      <c r="E39" s="25" t="s">
        <v>9</v>
      </c>
    </row>
    <row r="40" spans="1:7" x14ac:dyDescent="0.25">
      <c r="B40" t="s">
        <v>465</v>
      </c>
      <c r="C40" s="25" t="s">
        <v>10</v>
      </c>
      <c r="D40" s="26" t="s">
        <v>11</v>
      </c>
      <c r="E40" s="25" t="s">
        <v>12</v>
      </c>
    </row>
    <row r="41" spans="1:7" x14ac:dyDescent="0.25">
      <c r="B41" t="s">
        <v>465</v>
      </c>
      <c r="C41" s="25" t="s">
        <v>13</v>
      </c>
      <c r="D41" s="26" t="s">
        <v>8</v>
      </c>
      <c r="E41" s="25" t="s">
        <v>14</v>
      </c>
    </row>
    <row r="42" spans="1:7" x14ac:dyDescent="0.25">
      <c r="B42" t="s">
        <v>465</v>
      </c>
      <c r="C42" s="25" t="s">
        <v>15</v>
      </c>
      <c r="D42" s="26" t="s">
        <v>8</v>
      </c>
      <c r="E42" s="25" t="s">
        <v>16</v>
      </c>
    </row>
    <row r="43" spans="1:7" x14ac:dyDescent="0.25">
      <c r="B43" t="s">
        <v>465</v>
      </c>
      <c r="C43" s="25" t="s">
        <v>17</v>
      </c>
      <c r="D43" s="26" t="s">
        <v>33</v>
      </c>
      <c r="E43" s="25" t="s">
        <v>34</v>
      </c>
    </row>
    <row r="44" spans="1:7" x14ac:dyDescent="0.25">
      <c r="B44" t="s">
        <v>465</v>
      </c>
      <c r="C44" s="25" t="s">
        <v>35</v>
      </c>
      <c r="D44" s="26" t="s">
        <v>8</v>
      </c>
      <c r="E44" s="25" t="s">
        <v>36</v>
      </c>
    </row>
    <row r="46" spans="1:7" ht="45" customHeight="1" x14ac:dyDescent="0.25">
      <c r="A46" s="27" t="s">
        <v>483</v>
      </c>
      <c r="B46" s="27" t="s">
        <v>288</v>
      </c>
      <c r="C46" s="27" t="s">
        <v>38</v>
      </c>
      <c r="D46" s="28" t="s">
        <v>39</v>
      </c>
      <c r="E46" s="1" t="s">
        <v>40</v>
      </c>
      <c r="F46" s="1" t="s">
        <v>40</v>
      </c>
      <c r="G46" s="29">
        <f>SUM(G47:G48)</f>
        <v>46.080000000000005</v>
      </c>
    </row>
    <row r="47" spans="1:7" x14ac:dyDescent="0.25">
      <c r="A47" s="30"/>
      <c r="B47" s="30" t="s">
        <v>468</v>
      </c>
      <c r="C47" s="31" t="s">
        <v>484</v>
      </c>
      <c r="D47" s="31" t="s">
        <v>485</v>
      </c>
      <c r="E47" s="31" t="s">
        <v>486</v>
      </c>
      <c r="F47" s="31" t="s">
        <v>469</v>
      </c>
      <c r="G47" s="32"/>
    </row>
    <row r="48" spans="1:7" x14ac:dyDescent="0.25">
      <c r="A48" s="33" t="s">
        <v>487</v>
      </c>
      <c r="B48" s="33"/>
      <c r="C48" s="34">
        <v>0.1</v>
      </c>
      <c r="D48" s="34">
        <v>48</v>
      </c>
      <c r="E48" s="34">
        <v>2.4</v>
      </c>
      <c r="F48" s="34">
        <v>4</v>
      </c>
      <c r="G48" s="34">
        <f>PRODUCT(C48:F48)</f>
        <v>46.080000000000005</v>
      </c>
    </row>
    <row r="50" spans="1:7" ht="45" customHeight="1" x14ac:dyDescent="0.25">
      <c r="A50" s="27" t="s">
        <v>488</v>
      </c>
      <c r="B50" s="27" t="s">
        <v>288</v>
      </c>
      <c r="C50" s="27" t="s">
        <v>41</v>
      </c>
      <c r="D50" s="28" t="s">
        <v>39</v>
      </c>
      <c r="E50" s="1" t="s">
        <v>489</v>
      </c>
      <c r="F50" s="1" t="s">
        <v>489</v>
      </c>
      <c r="G50" s="29">
        <f>SUM(G51:G52)</f>
        <v>23.040000000000003</v>
      </c>
    </row>
    <row r="51" spans="1:7" x14ac:dyDescent="0.25">
      <c r="A51" s="30"/>
      <c r="B51" s="30" t="s">
        <v>468</v>
      </c>
      <c r="C51" s="31" t="s">
        <v>484</v>
      </c>
      <c r="D51" s="31" t="s">
        <v>485</v>
      </c>
      <c r="E51" s="31" t="s">
        <v>486</v>
      </c>
      <c r="F51" s="31" t="s">
        <v>469</v>
      </c>
      <c r="G51" s="32"/>
    </row>
    <row r="52" spans="1:7" x14ac:dyDescent="0.25">
      <c r="A52" s="33" t="s">
        <v>487</v>
      </c>
      <c r="B52" s="33"/>
      <c r="C52" s="34">
        <v>0.05</v>
      </c>
      <c r="D52" s="34">
        <v>48</v>
      </c>
      <c r="E52" s="34">
        <v>2.4</v>
      </c>
      <c r="F52" s="34">
        <v>4</v>
      </c>
      <c r="G52" s="34">
        <f>PRODUCT(C52:F52)</f>
        <v>23.040000000000003</v>
      </c>
    </row>
    <row r="54" spans="1:7" ht="45" customHeight="1" x14ac:dyDescent="0.25">
      <c r="A54" s="27" t="s">
        <v>490</v>
      </c>
      <c r="B54" s="27" t="s">
        <v>288</v>
      </c>
      <c r="C54" s="27" t="s">
        <v>43</v>
      </c>
      <c r="D54" s="28" t="s">
        <v>21</v>
      </c>
      <c r="E54" s="1" t="s">
        <v>491</v>
      </c>
      <c r="F54" s="1" t="s">
        <v>491</v>
      </c>
      <c r="G54" s="29">
        <f>SUM(G55:G56)</f>
        <v>192</v>
      </c>
    </row>
    <row r="55" spans="1:7" x14ac:dyDescent="0.25">
      <c r="A55" s="30"/>
      <c r="B55" s="30" t="s">
        <v>468</v>
      </c>
      <c r="C55" s="31" t="s">
        <v>472</v>
      </c>
      <c r="D55" s="31" t="s">
        <v>469</v>
      </c>
      <c r="E55" s="31"/>
      <c r="F55" s="31"/>
      <c r="G55" s="32"/>
    </row>
    <row r="56" spans="1:7" x14ac:dyDescent="0.25">
      <c r="A56" s="33" t="s">
        <v>487</v>
      </c>
      <c r="B56" s="33"/>
      <c r="C56" s="34">
        <v>48</v>
      </c>
      <c r="D56" s="34">
        <v>4</v>
      </c>
      <c r="E56" s="34"/>
      <c r="F56" s="34"/>
      <c r="G56" s="34">
        <f>PRODUCT(C56:F56)</f>
        <v>192</v>
      </c>
    </row>
    <row r="58" spans="1:7" ht="45" customHeight="1" x14ac:dyDescent="0.25">
      <c r="A58" s="27" t="s">
        <v>492</v>
      </c>
      <c r="B58" s="27" t="s">
        <v>288</v>
      </c>
      <c r="C58" s="27" t="s">
        <v>45</v>
      </c>
      <c r="D58" s="28" t="s">
        <v>21</v>
      </c>
      <c r="E58" s="1" t="s">
        <v>46</v>
      </c>
      <c r="F58" s="1" t="s">
        <v>46</v>
      </c>
      <c r="G58" s="29">
        <f>SUM(G59:G60)</f>
        <v>192</v>
      </c>
    </row>
    <row r="59" spans="1:7" x14ac:dyDescent="0.25">
      <c r="A59" s="30"/>
      <c r="B59" s="30" t="s">
        <v>468</v>
      </c>
      <c r="C59" s="31" t="s">
        <v>472</v>
      </c>
      <c r="D59" s="31" t="s">
        <v>469</v>
      </c>
      <c r="E59" s="31"/>
      <c r="F59" s="31"/>
      <c r="G59" s="32"/>
    </row>
    <row r="60" spans="1:7" x14ac:dyDescent="0.25">
      <c r="A60" s="33" t="s">
        <v>487</v>
      </c>
      <c r="B60" s="33"/>
      <c r="C60" s="34">
        <v>48</v>
      </c>
      <c r="D60" s="34">
        <v>4</v>
      </c>
      <c r="E60" s="34"/>
      <c r="F60" s="34"/>
      <c r="G60" s="34">
        <f>PRODUCT(C60:F60)</f>
        <v>192</v>
      </c>
    </row>
    <row r="62" spans="1:7" x14ac:dyDescent="0.25">
      <c r="B62" t="s">
        <v>465</v>
      </c>
      <c r="C62" s="25" t="s">
        <v>7</v>
      </c>
      <c r="D62" s="26" t="s">
        <v>8</v>
      </c>
      <c r="E62" s="25" t="s">
        <v>9</v>
      </c>
    </row>
    <row r="63" spans="1:7" x14ac:dyDescent="0.25">
      <c r="B63" t="s">
        <v>465</v>
      </c>
      <c r="C63" s="25" t="s">
        <v>10</v>
      </c>
      <c r="D63" s="26" t="s">
        <v>11</v>
      </c>
      <c r="E63" s="25" t="s">
        <v>12</v>
      </c>
    </row>
    <row r="64" spans="1:7" x14ac:dyDescent="0.25">
      <c r="B64" t="s">
        <v>465</v>
      </c>
      <c r="C64" s="25" t="s">
        <v>13</v>
      </c>
      <c r="D64" s="26" t="s">
        <v>8</v>
      </c>
      <c r="E64" s="25" t="s">
        <v>14</v>
      </c>
    </row>
    <row r="65" spans="1:7" x14ac:dyDescent="0.25">
      <c r="B65" t="s">
        <v>465</v>
      </c>
      <c r="C65" s="25" t="s">
        <v>15</v>
      </c>
      <c r="D65" s="26" t="s">
        <v>8</v>
      </c>
      <c r="E65" s="25" t="s">
        <v>16</v>
      </c>
    </row>
    <row r="66" spans="1:7" x14ac:dyDescent="0.25">
      <c r="B66" t="s">
        <v>465</v>
      </c>
      <c r="C66" s="25" t="s">
        <v>17</v>
      </c>
      <c r="D66" s="26" t="s">
        <v>33</v>
      </c>
      <c r="E66" s="25" t="s">
        <v>34</v>
      </c>
    </row>
    <row r="67" spans="1:7" x14ac:dyDescent="0.25">
      <c r="B67" t="s">
        <v>465</v>
      </c>
      <c r="C67" s="25" t="s">
        <v>35</v>
      </c>
      <c r="D67" s="26" t="s">
        <v>33</v>
      </c>
      <c r="E67" s="25" t="s">
        <v>47</v>
      </c>
    </row>
    <row r="69" spans="1:7" ht="45" customHeight="1" x14ac:dyDescent="0.25">
      <c r="A69" s="27" t="s">
        <v>493</v>
      </c>
      <c r="B69" s="27" t="s">
        <v>288</v>
      </c>
      <c r="C69" s="27" t="s">
        <v>49</v>
      </c>
      <c r="D69" s="28" t="s">
        <v>21</v>
      </c>
      <c r="E69" s="1" t="s">
        <v>494</v>
      </c>
      <c r="F69" s="1" t="s">
        <v>494</v>
      </c>
      <c r="G69" s="29">
        <f>SUM(G70:G74)</f>
        <v>922.88</v>
      </c>
    </row>
    <row r="70" spans="1:7" x14ac:dyDescent="0.25">
      <c r="A70" s="30"/>
      <c r="B70" s="30" t="s">
        <v>468</v>
      </c>
      <c r="C70" s="31" t="s">
        <v>472</v>
      </c>
      <c r="D70" s="31"/>
      <c r="E70" s="31"/>
      <c r="F70" s="31"/>
      <c r="G70" s="32"/>
    </row>
    <row r="71" spans="1:7" x14ac:dyDescent="0.25">
      <c r="A71" s="33" t="s">
        <v>473</v>
      </c>
      <c r="B71" s="33"/>
      <c r="C71" s="34">
        <v>733.2</v>
      </c>
      <c r="D71" s="34"/>
      <c r="E71" s="34"/>
      <c r="F71" s="34"/>
      <c r="G71" s="34">
        <f>PRODUCT(C71:F71)</f>
        <v>733.2</v>
      </c>
    </row>
    <row r="72" spans="1:7" x14ac:dyDescent="0.25">
      <c r="A72" s="33" t="s">
        <v>474</v>
      </c>
      <c r="B72" s="33"/>
      <c r="C72" s="34">
        <v>151.80000000000001</v>
      </c>
      <c r="D72" s="34"/>
      <c r="E72" s="34"/>
      <c r="F72" s="34"/>
      <c r="G72" s="34">
        <f>PRODUCT(C72:F72)</f>
        <v>151.80000000000001</v>
      </c>
    </row>
    <row r="73" spans="1:7" x14ac:dyDescent="0.25">
      <c r="A73" s="33" t="s">
        <v>475</v>
      </c>
      <c r="B73" s="33"/>
      <c r="C73" s="34">
        <v>35</v>
      </c>
      <c r="D73" s="34"/>
      <c r="E73" s="34"/>
      <c r="F73" s="34"/>
      <c r="G73" s="34">
        <f>PRODUCT(C73:F73)</f>
        <v>35</v>
      </c>
    </row>
    <row r="74" spans="1:7" x14ac:dyDescent="0.25">
      <c r="A74" s="33" t="s">
        <v>476</v>
      </c>
      <c r="B74" s="33"/>
      <c r="C74" s="34">
        <v>2.88</v>
      </c>
      <c r="D74" s="34"/>
      <c r="E74" s="34"/>
      <c r="F74" s="34"/>
      <c r="G74" s="34">
        <f>PRODUCT(C74:F74)</f>
        <v>2.88</v>
      </c>
    </row>
    <row r="76" spans="1:7" ht="45" customHeight="1" x14ac:dyDescent="0.25">
      <c r="A76" s="27" t="s">
        <v>495</v>
      </c>
      <c r="B76" s="27" t="s">
        <v>288</v>
      </c>
      <c r="C76" s="27" t="s">
        <v>51</v>
      </c>
      <c r="D76" s="28" t="s">
        <v>21</v>
      </c>
      <c r="E76" s="1" t="s">
        <v>496</v>
      </c>
      <c r="F76" s="1" t="s">
        <v>496</v>
      </c>
      <c r="G76" s="29">
        <f>SUM(G77:G81)</f>
        <v>922.88</v>
      </c>
    </row>
    <row r="77" spans="1:7" x14ac:dyDescent="0.25">
      <c r="A77" s="30"/>
      <c r="B77" s="30" t="s">
        <v>468</v>
      </c>
      <c r="C77" s="31" t="s">
        <v>472</v>
      </c>
      <c r="D77" s="31"/>
      <c r="E77" s="31"/>
      <c r="F77" s="31"/>
      <c r="G77" s="32"/>
    </row>
    <row r="78" spans="1:7" x14ac:dyDescent="0.25">
      <c r="A78" s="33" t="s">
        <v>473</v>
      </c>
      <c r="B78" s="33"/>
      <c r="C78" s="34">
        <v>733.2</v>
      </c>
      <c r="D78" s="34"/>
      <c r="E78" s="34"/>
      <c r="F78" s="34"/>
      <c r="G78" s="34">
        <f>PRODUCT(C78:F78)</f>
        <v>733.2</v>
      </c>
    </row>
    <row r="79" spans="1:7" x14ac:dyDescent="0.25">
      <c r="A79" s="33" t="s">
        <v>474</v>
      </c>
      <c r="B79" s="33"/>
      <c r="C79" s="34">
        <v>151.80000000000001</v>
      </c>
      <c r="D79" s="34"/>
      <c r="E79" s="34"/>
      <c r="F79" s="34"/>
      <c r="G79" s="34">
        <f>PRODUCT(C79:F79)</f>
        <v>151.80000000000001</v>
      </c>
    </row>
    <row r="80" spans="1:7" x14ac:dyDescent="0.25">
      <c r="A80" s="33" t="s">
        <v>475</v>
      </c>
      <c r="B80" s="33"/>
      <c r="C80" s="34">
        <v>35</v>
      </c>
      <c r="D80" s="34"/>
      <c r="E80" s="34"/>
      <c r="F80" s="34"/>
      <c r="G80" s="34">
        <f>PRODUCT(C80:F80)</f>
        <v>35</v>
      </c>
    </row>
    <row r="81" spans="1:7" x14ac:dyDescent="0.25">
      <c r="A81" s="33" t="s">
        <v>476</v>
      </c>
      <c r="B81" s="33"/>
      <c r="C81" s="34">
        <v>2.88</v>
      </c>
      <c r="D81" s="34"/>
      <c r="E81" s="34"/>
      <c r="F81" s="34"/>
      <c r="G81" s="34">
        <f>PRODUCT(C81:F81)</f>
        <v>2.88</v>
      </c>
    </row>
    <row r="83" spans="1:7" ht="45" customHeight="1" x14ac:dyDescent="0.25">
      <c r="A83" s="27" t="s">
        <v>497</v>
      </c>
      <c r="B83" s="27" t="s">
        <v>288</v>
      </c>
      <c r="C83" s="27" t="s">
        <v>53</v>
      </c>
      <c r="D83" s="28" t="s">
        <v>21</v>
      </c>
      <c r="E83" s="1" t="s">
        <v>498</v>
      </c>
      <c r="F83" s="1" t="s">
        <v>498</v>
      </c>
      <c r="G83" s="29">
        <f>SUM(G84:G87)</f>
        <v>866.4</v>
      </c>
    </row>
    <row r="84" spans="1:7" x14ac:dyDescent="0.25">
      <c r="A84" s="30"/>
      <c r="B84" s="30" t="s">
        <v>468</v>
      </c>
      <c r="C84" s="31" t="s">
        <v>472</v>
      </c>
      <c r="D84" s="31"/>
      <c r="E84" s="31"/>
      <c r="F84" s="31"/>
      <c r="G84" s="32"/>
    </row>
    <row r="85" spans="1:7" x14ac:dyDescent="0.25">
      <c r="A85" s="33" t="s">
        <v>499</v>
      </c>
      <c r="B85" s="33"/>
      <c r="C85" s="34">
        <v>611</v>
      </c>
      <c r="D85" s="34"/>
      <c r="E85" s="34"/>
      <c r="F85" s="34"/>
      <c r="G85" s="34">
        <f>PRODUCT(C85:F85)</f>
        <v>611</v>
      </c>
    </row>
    <row r="86" spans="1:7" x14ac:dyDescent="0.25">
      <c r="A86" s="33" t="s">
        <v>474</v>
      </c>
      <c r="B86" s="33"/>
      <c r="C86" s="34">
        <v>253</v>
      </c>
      <c r="D86" s="34"/>
      <c r="E86" s="34"/>
      <c r="F86" s="34"/>
      <c r="G86" s="34">
        <f>PRODUCT(C86:F86)</f>
        <v>253</v>
      </c>
    </row>
    <row r="87" spans="1:7" x14ac:dyDescent="0.25">
      <c r="A87" s="33" t="s">
        <v>500</v>
      </c>
      <c r="B87" s="33"/>
      <c r="C87" s="34">
        <v>2.4</v>
      </c>
      <c r="D87" s="34"/>
      <c r="E87" s="34"/>
      <c r="F87" s="34"/>
      <c r="G87" s="34">
        <f>PRODUCT(C87:F87)</f>
        <v>2.4</v>
      </c>
    </row>
    <row r="89" spans="1:7" x14ac:dyDescent="0.25">
      <c r="B89" t="s">
        <v>465</v>
      </c>
      <c r="C89" s="25" t="s">
        <v>7</v>
      </c>
      <c r="D89" s="26" t="s">
        <v>8</v>
      </c>
      <c r="E89" s="25" t="s">
        <v>9</v>
      </c>
    </row>
    <row r="90" spans="1:7" x14ac:dyDescent="0.25">
      <c r="B90" t="s">
        <v>465</v>
      </c>
      <c r="C90" s="25" t="s">
        <v>10</v>
      </c>
      <c r="D90" s="26" t="s">
        <v>11</v>
      </c>
      <c r="E90" s="25" t="s">
        <v>12</v>
      </c>
    </row>
    <row r="91" spans="1:7" x14ac:dyDescent="0.25">
      <c r="B91" t="s">
        <v>465</v>
      </c>
      <c r="C91" s="25" t="s">
        <v>13</v>
      </c>
      <c r="D91" s="26" t="s">
        <v>8</v>
      </c>
      <c r="E91" s="25" t="s">
        <v>14</v>
      </c>
    </row>
    <row r="92" spans="1:7" x14ac:dyDescent="0.25">
      <c r="B92" t="s">
        <v>465</v>
      </c>
      <c r="C92" s="25" t="s">
        <v>15</v>
      </c>
      <c r="D92" s="26" t="s">
        <v>8</v>
      </c>
      <c r="E92" s="25" t="s">
        <v>16</v>
      </c>
    </row>
    <row r="93" spans="1:7" x14ac:dyDescent="0.25">
      <c r="B93" t="s">
        <v>465</v>
      </c>
      <c r="C93" s="25" t="s">
        <v>17</v>
      </c>
      <c r="D93" s="26" t="s">
        <v>55</v>
      </c>
      <c r="E93" s="25" t="s">
        <v>56</v>
      </c>
    </row>
    <row r="94" spans="1:7" x14ac:dyDescent="0.25">
      <c r="B94" t="s">
        <v>465</v>
      </c>
      <c r="C94" s="25" t="s">
        <v>35</v>
      </c>
      <c r="D94" s="26" t="s">
        <v>8</v>
      </c>
      <c r="E94" s="25" t="s">
        <v>57</v>
      </c>
    </row>
    <row r="96" spans="1:7" ht="45" customHeight="1" x14ac:dyDescent="0.25">
      <c r="A96" s="27" t="s">
        <v>501</v>
      </c>
      <c r="B96" s="27" t="s">
        <v>288</v>
      </c>
      <c r="C96" s="27" t="s">
        <v>59</v>
      </c>
      <c r="D96" s="28" t="s">
        <v>26</v>
      </c>
      <c r="E96" s="1" t="s">
        <v>60</v>
      </c>
      <c r="F96" s="1" t="s">
        <v>60</v>
      </c>
      <c r="G96" s="29">
        <f>SUM(G97:G100)</f>
        <v>51</v>
      </c>
    </row>
    <row r="97" spans="1:7" x14ac:dyDescent="0.25">
      <c r="A97" s="30"/>
      <c r="B97" s="30" t="s">
        <v>468</v>
      </c>
      <c r="C97" s="31" t="s">
        <v>469</v>
      </c>
      <c r="D97" s="31" t="s">
        <v>469</v>
      </c>
      <c r="E97" s="31"/>
      <c r="F97" s="31"/>
      <c r="G97" s="32"/>
    </row>
    <row r="98" spans="1:7" x14ac:dyDescent="0.25">
      <c r="A98" s="33" t="s">
        <v>502</v>
      </c>
      <c r="B98" s="33"/>
      <c r="C98" s="34">
        <v>6</v>
      </c>
      <c r="D98" s="34">
        <v>3</v>
      </c>
      <c r="E98" s="34"/>
      <c r="F98" s="34"/>
      <c r="G98" s="34">
        <f>PRODUCT(C98:F98)</f>
        <v>18</v>
      </c>
    </row>
    <row r="99" spans="1:7" x14ac:dyDescent="0.25">
      <c r="A99" s="33" t="s">
        <v>503</v>
      </c>
      <c r="B99" s="33"/>
      <c r="C99" s="34">
        <v>8</v>
      </c>
      <c r="D99" s="34">
        <v>4</v>
      </c>
      <c r="E99" s="34"/>
      <c r="F99" s="34"/>
      <c r="G99" s="34">
        <f>PRODUCT(C99:F99)</f>
        <v>32</v>
      </c>
    </row>
    <row r="100" spans="1:7" x14ac:dyDescent="0.25">
      <c r="A100" s="33" t="s">
        <v>504</v>
      </c>
      <c r="B100" s="33"/>
      <c r="C100" s="34">
        <v>1</v>
      </c>
      <c r="D100" s="34"/>
      <c r="E100" s="34"/>
      <c r="F100" s="34"/>
      <c r="G100" s="34">
        <f>PRODUCT(C100:F100)</f>
        <v>1</v>
      </c>
    </row>
    <row r="102" spans="1:7" ht="45" customHeight="1" x14ac:dyDescent="0.25">
      <c r="A102" s="27" t="s">
        <v>505</v>
      </c>
      <c r="B102" s="27" t="s">
        <v>288</v>
      </c>
      <c r="C102" s="27" t="s">
        <v>61</v>
      </c>
      <c r="D102" s="28" t="s">
        <v>26</v>
      </c>
      <c r="E102" s="1" t="s">
        <v>62</v>
      </c>
      <c r="F102" s="1" t="s">
        <v>62</v>
      </c>
      <c r="G102" s="29">
        <f>SUM(G103:G106)</f>
        <v>51</v>
      </c>
    </row>
    <row r="103" spans="1:7" x14ac:dyDescent="0.25">
      <c r="A103" s="30"/>
      <c r="B103" s="30" t="s">
        <v>468</v>
      </c>
      <c r="C103" s="31" t="s">
        <v>469</v>
      </c>
      <c r="D103" s="31" t="s">
        <v>469</v>
      </c>
      <c r="E103" s="31"/>
      <c r="F103" s="31"/>
      <c r="G103" s="32"/>
    </row>
    <row r="104" spans="1:7" x14ac:dyDescent="0.25">
      <c r="A104" s="33" t="s">
        <v>502</v>
      </c>
      <c r="B104" s="33"/>
      <c r="C104" s="34">
        <v>6</v>
      </c>
      <c r="D104" s="34">
        <v>3</v>
      </c>
      <c r="E104" s="34"/>
      <c r="F104" s="34"/>
      <c r="G104" s="34">
        <f>PRODUCT(C104:F104)</f>
        <v>18</v>
      </c>
    </row>
    <row r="105" spans="1:7" x14ac:dyDescent="0.25">
      <c r="A105" s="33" t="s">
        <v>503</v>
      </c>
      <c r="B105" s="33"/>
      <c r="C105" s="34">
        <v>8</v>
      </c>
      <c r="D105" s="34">
        <v>4</v>
      </c>
      <c r="E105" s="34"/>
      <c r="F105" s="34"/>
      <c r="G105" s="34">
        <f>PRODUCT(C105:F105)</f>
        <v>32</v>
      </c>
    </row>
    <row r="106" spans="1:7" x14ac:dyDescent="0.25">
      <c r="A106" s="33" t="s">
        <v>504</v>
      </c>
      <c r="B106" s="33"/>
      <c r="C106" s="34">
        <v>1</v>
      </c>
      <c r="D106" s="34"/>
      <c r="E106" s="34"/>
      <c r="F106" s="34"/>
      <c r="G106" s="34">
        <f>PRODUCT(C106:F106)</f>
        <v>1</v>
      </c>
    </row>
    <row r="108" spans="1:7" ht="45" customHeight="1" x14ac:dyDescent="0.25">
      <c r="A108" s="27" t="s">
        <v>506</v>
      </c>
      <c r="B108" s="27" t="s">
        <v>288</v>
      </c>
      <c r="C108" s="27" t="s">
        <v>63</v>
      </c>
      <c r="D108" s="28" t="s">
        <v>26</v>
      </c>
      <c r="E108" s="1" t="s">
        <v>507</v>
      </c>
      <c r="F108" s="1" t="s">
        <v>507</v>
      </c>
      <c r="G108" s="29">
        <f>SUM(G109:G110)</f>
        <v>1</v>
      </c>
    </row>
    <row r="109" spans="1:7" x14ac:dyDescent="0.25">
      <c r="A109" s="30"/>
      <c r="B109" s="30" t="s">
        <v>468</v>
      </c>
      <c r="C109" s="31" t="s">
        <v>469</v>
      </c>
      <c r="D109" s="31"/>
      <c r="E109" s="31"/>
      <c r="F109" s="31"/>
      <c r="G109" s="32"/>
    </row>
    <row r="110" spans="1:7" x14ac:dyDescent="0.25">
      <c r="A110" s="33"/>
      <c r="B110" s="33"/>
      <c r="C110" s="34">
        <v>1</v>
      </c>
      <c r="D110" s="34"/>
      <c r="E110" s="34"/>
      <c r="F110" s="34"/>
      <c r="G110" s="34">
        <f>PRODUCT(C110:F110)</f>
        <v>1</v>
      </c>
    </row>
    <row r="112" spans="1:7" x14ac:dyDescent="0.25">
      <c r="B112" t="s">
        <v>465</v>
      </c>
      <c r="C112" s="25" t="s">
        <v>7</v>
      </c>
      <c r="D112" s="26" t="s">
        <v>8</v>
      </c>
      <c r="E112" s="25" t="s">
        <v>9</v>
      </c>
    </row>
    <row r="113" spans="1:7" x14ac:dyDescent="0.25">
      <c r="B113" t="s">
        <v>465</v>
      </c>
      <c r="C113" s="25" t="s">
        <v>10</v>
      </c>
      <c r="D113" s="26" t="s">
        <v>11</v>
      </c>
      <c r="E113" s="25" t="s">
        <v>12</v>
      </c>
    </row>
    <row r="114" spans="1:7" x14ac:dyDescent="0.25">
      <c r="B114" t="s">
        <v>465</v>
      </c>
      <c r="C114" s="25" t="s">
        <v>13</v>
      </c>
      <c r="D114" s="26" t="s">
        <v>8</v>
      </c>
      <c r="E114" s="25" t="s">
        <v>14</v>
      </c>
    </row>
    <row r="115" spans="1:7" x14ac:dyDescent="0.25">
      <c r="B115" t="s">
        <v>465</v>
      </c>
      <c r="C115" s="25" t="s">
        <v>15</v>
      </c>
      <c r="D115" s="26" t="s">
        <v>8</v>
      </c>
      <c r="E115" s="25" t="s">
        <v>16</v>
      </c>
    </row>
    <row r="116" spans="1:7" x14ac:dyDescent="0.25">
      <c r="B116" t="s">
        <v>465</v>
      </c>
      <c r="C116" s="25" t="s">
        <v>17</v>
      </c>
      <c r="D116" s="26" t="s">
        <v>55</v>
      </c>
      <c r="E116" s="25" t="s">
        <v>56</v>
      </c>
    </row>
    <row r="117" spans="1:7" x14ac:dyDescent="0.25">
      <c r="B117" t="s">
        <v>465</v>
      </c>
      <c r="C117" s="25" t="s">
        <v>35</v>
      </c>
      <c r="D117" s="26" t="s">
        <v>33</v>
      </c>
      <c r="E117" s="25" t="s">
        <v>65</v>
      </c>
    </row>
    <row r="119" spans="1:7" ht="45" customHeight="1" x14ac:dyDescent="0.25">
      <c r="A119" s="27" t="s">
        <v>508</v>
      </c>
      <c r="B119" s="27" t="s">
        <v>288</v>
      </c>
      <c r="C119" s="27" t="s">
        <v>67</v>
      </c>
      <c r="D119" s="28" t="s">
        <v>21</v>
      </c>
      <c r="E119" s="1" t="s">
        <v>509</v>
      </c>
      <c r="F119" s="1" t="s">
        <v>509</v>
      </c>
      <c r="G119" s="29">
        <f>SUM(G120:G124)</f>
        <v>376</v>
      </c>
    </row>
    <row r="120" spans="1:7" x14ac:dyDescent="0.25">
      <c r="A120" s="30"/>
      <c r="B120" s="30" t="s">
        <v>468</v>
      </c>
      <c r="C120" s="31" t="s">
        <v>472</v>
      </c>
      <c r="D120" s="31" t="s">
        <v>469</v>
      </c>
      <c r="E120" s="31"/>
      <c r="F120" s="31"/>
      <c r="G120" s="32"/>
    </row>
    <row r="121" spans="1:7" x14ac:dyDescent="0.25">
      <c r="A121" s="33" t="s">
        <v>510</v>
      </c>
      <c r="B121" s="33"/>
      <c r="C121" s="34">
        <v>30</v>
      </c>
      <c r="D121" s="34">
        <v>3</v>
      </c>
      <c r="E121" s="34"/>
      <c r="F121" s="34"/>
      <c r="G121" s="34">
        <f>PRODUCT(C121:F121)</f>
        <v>90</v>
      </c>
    </row>
    <row r="122" spans="1:7" x14ac:dyDescent="0.25">
      <c r="A122" s="33" t="s">
        <v>511</v>
      </c>
      <c r="B122" s="33"/>
      <c r="C122" s="34">
        <v>48</v>
      </c>
      <c r="D122" s="34">
        <v>4</v>
      </c>
      <c r="E122" s="34"/>
      <c r="F122" s="34"/>
      <c r="G122" s="34">
        <f>PRODUCT(C122:F122)</f>
        <v>192</v>
      </c>
    </row>
    <row r="123" spans="1:7" x14ac:dyDescent="0.25">
      <c r="A123" s="33" t="s">
        <v>512</v>
      </c>
      <c r="B123" s="33"/>
      <c r="C123" s="34">
        <v>10</v>
      </c>
      <c r="D123" s="34">
        <v>3</v>
      </c>
      <c r="E123" s="34"/>
      <c r="F123" s="34"/>
      <c r="G123" s="34">
        <f>PRODUCT(C123:F123)</f>
        <v>30</v>
      </c>
    </row>
    <row r="124" spans="1:7" x14ac:dyDescent="0.25">
      <c r="A124" s="33" t="s">
        <v>513</v>
      </c>
      <c r="B124" s="33"/>
      <c r="C124" s="34">
        <v>16</v>
      </c>
      <c r="D124" s="34">
        <v>4</v>
      </c>
      <c r="E124" s="34"/>
      <c r="F124" s="34"/>
      <c r="G124" s="34">
        <f>PRODUCT(C124:F124)</f>
        <v>64</v>
      </c>
    </row>
    <row r="126" spans="1:7" ht="45" customHeight="1" x14ac:dyDescent="0.25">
      <c r="A126" s="27" t="s">
        <v>514</v>
      </c>
      <c r="B126" s="27" t="s">
        <v>288</v>
      </c>
      <c r="C126" s="27" t="s">
        <v>69</v>
      </c>
      <c r="D126" s="28" t="s">
        <v>26</v>
      </c>
      <c r="E126" s="1" t="s">
        <v>515</v>
      </c>
      <c r="F126" s="1" t="s">
        <v>515</v>
      </c>
      <c r="G126" s="29">
        <f>SUM(G127:G128)</f>
        <v>1</v>
      </c>
    </row>
    <row r="127" spans="1:7" x14ac:dyDescent="0.25">
      <c r="A127" s="30"/>
      <c r="B127" s="30" t="s">
        <v>468</v>
      </c>
      <c r="C127" s="31" t="s">
        <v>469</v>
      </c>
      <c r="D127" s="31"/>
      <c r="E127" s="31"/>
      <c r="F127" s="31"/>
      <c r="G127" s="32"/>
    </row>
    <row r="128" spans="1:7" x14ac:dyDescent="0.25">
      <c r="A128" s="33" t="s">
        <v>516</v>
      </c>
      <c r="B128" s="33"/>
      <c r="C128" s="34">
        <v>1</v>
      </c>
      <c r="D128" s="34"/>
      <c r="E128" s="34"/>
      <c r="F128" s="34"/>
      <c r="G128" s="34">
        <f>PRODUCT(C128:F128)</f>
        <v>1</v>
      </c>
    </row>
    <row r="130" spans="1:7" x14ac:dyDescent="0.25">
      <c r="B130" t="s">
        <v>465</v>
      </c>
      <c r="C130" s="25" t="s">
        <v>7</v>
      </c>
      <c r="D130" s="26" t="s">
        <v>8</v>
      </c>
      <c r="E130" s="25" t="s">
        <v>9</v>
      </c>
    </row>
    <row r="131" spans="1:7" x14ac:dyDescent="0.25">
      <c r="B131" t="s">
        <v>465</v>
      </c>
      <c r="C131" s="25" t="s">
        <v>10</v>
      </c>
      <c r="D131" s="26" t="s">
        <v>11</v>
      </c>
      <c r="E131" s="25" t="s">
        <v>12</v>
      </c>
    </row>
    <row r="132" spans="1:7" x14ac:dyDescent="0.25">
      <c r="B132" t="s">
        <v>465</v>
      </c>
      <c r="C132" s="25" t="s">
        <v>13</v>
      </c>
      <c r="D132" s="26" t="s">
        <v>8</v>
      </c>
      <c r="E132" s="25" t="s">
        <v>14</v>
      </c>
    </row>
    <row r="133" spans="1:7" x14ac:dyDescent="0.25">
      <c r="B133" t="s">
        <v>465</v>
      </c>
      <c r="C133" s="25" t="s">
        <v>15</v>
      </c>
      <c r="D133" s="26" t="s">
        <v>8</v>
      </c>
      <c r="E133" s="25" t="s">
        <v>16</v>
      </c>
    </row>
    <row r="134" spans="1:7" x14ac:dyDescent="0.25">
      <c r="B134" t="s">
        <v>465</v>
      </c>
      <c r="C134" s="25" t="s">
        <v>17</v>
      </c>
      <c r="D134" s="26" t="s">
        <v>11</v>
      </c>
      <c r="E134" s="25" t="s">
        <v>71</v>
      </c>
    </row>
    <row r="136" spans="1:7" ht="45" customHeight="1" x14ac:dyDescent="0.25">
      <c r="A136" s="27" t="s">
        <v>517</v>
      </c>
      <c r="B136" s="27" t="s">
        <v>288</v>
      </c>
      <c r="C136" s="27" t="s">
        <v>73</v>
      </c>
      <c r="D136" s="28" t="s">
        <v>26</v>
      </c>
      <c r="E136" s="1" t="s">
        <v>518</v>
      </c>
      <c r="F136" s="1" t="s">
        <v>518</v>
      </c>
      <c r="G136" s="29">
        <f>SUM(G137:G138)</f>
        <v>1</v>
      </c>
    </row>
    <row r="137" spans="1:7" x14ac:dyDescent="0.25">
      <c r="A137" s="30"/>
      <c r="B137" s="30" t="s">
        <v>468</v>
      </c>
      <c r="C137" s="31" t="s">
        <v>469</v>
      </c>
      <c r="D137" s="31"/>
      <c r="E137" s="31"/>
      <c r="F137" s="31"/>
      <c r="G137" s="32"/>
    </row>
    <row r="138" spans="1:7" x14ac:dyDescent="0.25">
      <c r="A138" s="33"/>
      <c r="B138" s="33"/>
      <c r="C138" s="34">
        <v>1</v>
      </c>
      <c r="D138" s="34"/>
      <c r="E138" s="34"/>
      <c r="F138" s="34"/>
      <c r="G138" s="34">
        <f>PRODUCT(C138:F138)</f>
        <v>1</v>
      </c>
    </row>
    <row r="140" spans="1:7" ht="45" customHeight="1" x14ac:dyDescent="0.25">
      <c r="A140" s="27" t="s">
        <v>519</v>
      </c>
      <c r="B140" s="27" t="s">
        <v>288</v>
      </c>
      <c r="C140" s="27" t="s">
        <v>75</v>
      </c>
      <c r="D140" s="28" t="s">
        <v>26</v>
      </c>
      <c r="E140" s="1" t="s">
        <v>520</v>
      </c>
      <c r="F140" s="1" t="s">
        <v>520</v>
      </c>
      <c r="G140" s="29">
        <f>SUM(G141:G142)</f>
        <v>1</v>
      </c>
    </row>
    <row r="141" spans="1:7" x14ac:dyDescent="0.25">
      <c r="A141" s="30"/>
      <c r="B141" s="30" t="s">
        <v>468</v>
      </c>
      <c r="C141" s="31" t="s">
        <v>469</v>
      </c>
      <c r="D141" s="31"/>
      <c r="E141" s="31"/>
      <c r="F141" s="31"/>
      <c r="G141" s="32"/>
    </row>
    <row r="142" spans="1:7" x14ac:dyDescent="0.25">
      <c r="A142" s="33"/>
      <c r="B142" s="33"/>
      <c r="C142" s="34">
        <v>1</v>
      </c>
      <c r="D142" s="34"/>
      <c r="E142" s="34"/>
      <c r="F142" s="34"/>
      <c r="G142" s="34">
        <f>PRODUCT(C142:F142)</f>
        <v>1</v>
      </c>
    </row>
    <row r="144" spans="1:7" ht="45" customHeight="1" x14ac:dyDescent="0.25">
      <c r="A144" s="27" t="s">
        <v>521</v>
      </c>
      <c r="B144" s="27" t="s">
        <v>288</v>
      </c>
      <c r="C144" s="27" t="s">
        <v>77</v>
      </c>
      <c r="D144" s="28" t="s">
        <v>26</v>
      </c>
      <c r="E144" s="1" t="s">
        <v>522</v>
      </c>
      <c r="F144" s="1" t="s">
        <v>522</v>
      </c>
      <c r="G144" s="29">
        <f>SUM(G145:G146)</f>
        <v>1</v>
      </c>
    </row>
    <row r="145" spans="1:7" x14ac:dyDescent="0.25">
      <c r="A145" s="30"/>
      <c r="B145" s="30" t="s">
        <v>468</v>
      </c>
      <c r="C145" s="31" t="s">
        <v>469</v>
      </c>
      <c r="D145" s="31"/>
      <c r="E145" s="31"/>
      <c r="F145" s="31"/>
      <c r="G145" s="32"/>
    </row>
    <row r="146" spans="1:7" x14ac:dyDescent="0.25">
      <c r="A146" s="33"/>
      <c r="B146" s="33"/>
      <c r="C146" s="34">
        <v>1</v>
      </c>
      <c r="D146" s="34"/>
      <c r="E146" s="34"/>
      <c r="F146" s="34"/>
      <c r="G146" s="34">
        <f>PRODUCT(C146:F146)</f>
        <v>1</v>
      </c>
    </row>
    <row r="148" spans="1:7" ht="45" customHeight="1" x14ac:dyDescent="0.25">
      <c r="A148" s="27" t="s">
        <v>523</v>
      </c>
      <c r="B148" s="27" t="s">
        <v>288</v>
      </c>
      <c r="C148" s="27" t="s">
        <v>79</v>
      </c>
      <c r="D148" s="28" t="s">
        <v>26</v>
      </c>
      <c r="E148" s="1" t="s">
        <v>524</v>
      </c>
      <c r="F148" s="1" t="s">
        <v>524</v>
      </c>
      <c r="G148" s="29">
        <f>SUM(G149:G150)</f>
        <v>1</v>
      </c>
    </row>
    <row r="149" spans="1:7" x14ac:dyDescent="0.25">
      <c r="A149" s="30"/>
      <c r="B149" s="30" t="s">
        <v>468</v>
      </c>
      <c r="C149" s="31" t="s">
        <v>469</v>
      </c>
      <c r="D149" s="31"/>
      <c r="E149" s="31"/>
      <c r="F149" s="31"/>
      <c r="G149" s="32"/>
    </row>
    <row r="150" spans="1:7" x14ac:dyDescent="0.25">
      <c r="A150" s="33"/>
      <c r="B150" s="33"/>
      <c r="C150" s="34">
        <v>1</v>
      </c>
      <c r="D150" s="34"/>
      <c r="E150" s="34"/>
      <c r="F150" s="34"/>
      <c r="G150" s="34">
        <f>PRODUCT(C150:F150)</f>
        <v>1</v>
      </c>
    </row>
    <row r="152" spans="1:7" ht="45" customHeight="1" x14ac:dyDescent="0.25">
      <c r="A152" s="27" t="s">
        <v>525</v>
      </c>
      <c r="B152" s="27" t="s">
        <v>288</v>
      </c>
      <c r="C152" s="27" t="s">
        <v>81</v>
      </c>
      <c r="D152" s="28" t="s">
        <v>21</v>
      </c>
      <c r="E152" s="1" t="s">
        <v>526</v>
      </c>
      <c r="F152" s="1" t="s">
        <v>526</v>
      </c>
      <c r="G152" s="29">
        <f>SUM(G153:G154)</f>
        <v>1.2</v>
      </c>
    </row>
    <row r="153" spans="1:7" x14ac:dyDescent="0.25">
      <c r="A153" s="30"/>
      <c r="B153" s="30" t="s">
        <v>468</v>
      </c>
      <c r="C153" s="31" t="s">
        <v>472</v>
      </c>
      <c r="D153" s="31"/>
      <c r="E153" s="31"/>
      <c r="F153" s="31"/>
      <c r="G153" s="32"/>
    </row>
    <row r="154" spans="1:7" x14ac:dyDescent="0.25">
      <c r="A154" s="33"/>
      <c r="B154" s="33"/>
      <c r="C154" s="34">
        <v>1.2</v>
      </c>
      <c r="D154" s="34"/>
      <c r="E154" s="34"/>
      <c r="F154" s="34"/>
      <c r="G154" s="34">
        <f>PRODUCT(C154:F154)</f>
        <v>1.2</v>
      </c>
    </row>
    <row r="156" spans="1:7" ht="45" customHeight="1" x14ac:dyDescent="0.25">
      <c r="A156" s="27" t="s">
        <v>527</v>
      </c>
      <c r="B156" s="27" t="s">
        <v>288</v>
      </c>
      <c r="C156" s="27" t="s">
        <v>83</v>
      </c>
      <c r="D156" s="28" t="s">
        <v>26</v>
      </c>
      <c r="E156" s="1" t="s">
        <v>528</v>
      </c>
      <c r="F156" s="1" t="s">
        <v>528</v>
      </c>
      <c r="G156" s="29">
        <f>SUM(G157:G158)</f>
        <v>6</v>
      </c>
    </row>
    <row r="157" spans="1:7" x14ac:dyDescent="0.25">
      <c r="A157" s="30"/>
      <c r="B157" s="30" t="s">
        <v>468</v>
      </c>
      <c r="C157" s="31" t="s">
        <v>469</v>
      </c>
      <c r="D157" s="31"/>
      <c r="E157" s="31"/>
      <c r="F157" s="31"/>
      <c r="G157" s="32"/>
    </row>
    <row r="158" spans="1:7" x14ac:dyDescent="0.25">
      <c r="A158" s="33"/>
      <c r="B158" s="33"/>
      <c r="C158" s="34">
        <v>6</v>
      </c>
      <c r="D158" s="34"/>
      <c r="E158" s="34"/>
      <c r="F158" s="34"/>
      <c r="G158" s="34">
        <f>PRODUCT(C158:F158)</f>
        <v>6</v>
      </c>
    </row>
    <row r="160" spans="1:7" x14ac:dyDescent="0.25">
      <c r="B160" t="s">
        <v>465</v>
      </c>
      <c r="C160" s="25" t="s">
        <v>7</v>
      </c>
      <c r="D160" s="26" t="s">
        <v>8</v>
      </c>
      <c r="E160" s="25" t="s">
        <v>9</v>
      </c>
    </row>
    <row r="161" spans="1:7" x14ac:dyDescent="0.25">
      <c r="B161" t="s">
        <v>465</v>
      </c>
      <c r="C161" s="25" t="s">
        <v>10</v>
      </c>
      <c r="D161" s="26" t="s">
        <v>11</v>
      </c>
      <c r="E161" s="25" t="s">
        <v>12</v>
      </c>
    </row>
    <row r="162" spans="1:7" x14ac:dyDescent="0.25">
      <c r="B162" t="s">
        <v>465</v>
      </c>
      <c r="C162" s="25" t="s">
        <v>13</v>
      </c>
      <c r="D162" s="26" t="s">
        <v>8</v>
      </c>
      <c r="E162" s="25" t="s">
        <v>14</v>
      </c>
    </row>
    <row r="163" spans="1:7" x14ac:dyDescent="0.25">
      <c r="B163" t="s">
        <v>465</v>
      </c>
      <c r="C163" s="25" t="s">
        <v>15</v>
      </c>
      <c r="D163" s="26" t="s">
        <v>8</v>
      </c>
      <c r="E163" s="25" t="s">
        <v>16</v>
      </c>
    </row>
    <row r="164" spans="1:7" x14ac:dyDescent="0.25">
      <c r="B164" t="s">
        <v>465</v>
      </c>
      <c r="C164" s="25" t="s">
        <v>17</v>
      </c>
      <c r="D164" s="26" t="s">
        <v>85</v>
      </c>
      <c r="E164" s="25" t="s">
        <v>86</v>
      </c>
    </row>
    <row r="166" spans="1:7" ht="45" customHeight="1" x14ac:dyDescent="0.25">
      <c r="A166" s="27" t="s">
        <v>529</v>
      </c>
      <c r="B166" s="27" t="s">
        <v>288</v>
      </c>
      <c r="C166" s="27" t="s">
        <v>88</v>
      </c>
      <c r="D166" s="28" t="s">
        <v>89</v>
      </c>
      <c r="E166" s="1" t="s">
        <v>530</v>
      </c>
      <c r="F166" s="1" t="s">
        <v>530</v>
      </c>
      <c r="G166" s="29">
        <f>SUM(G167:G169)</f>
        <v>191.2</v>
      </c>
    </row>
    <row r="167" spans="1:7" x14ac:dyDescent="0.25">
      <c r="A167" s="30"/>
      <c r="B167" s="30" t="s">
        <v>468</v>
      </c>
      <c r="C167" s="31" t="s">
        <v>531</v>
      </c>
      <c r="D167" s="31"/>
      <c r="E167" s="31"/>
      <c r="F167" s="31"/>
      <c r="G167" s="32"/>
    </row>
    <row r="168" spans="1:7" x14ac:dyDescent="0.25">
      <c r="A168" s="33"/>
      <c r="B168" s="33"/>
      <c r="C168" s="34">
        <v>181.2</v>
      </c>
      <c r="D168" s="34"/>
      <c r="E168" s="34"/>
      <c r="F168" s="34"/>
      <c r="G168" s="34">
        <f>PRODUCT(C168:F168)</f>
        <v>181.2</v>
      </c>
    </row>
    <row r="169" spans="1:7" x14ac:dyDescent="0.25">
      <c r="A169" s="33" t="s">
        <v>532</v>
      </c>
      <c r="B169" s="33"/>
      <c r="C169" s="34">
        <v>10</v>
      </c>
      <c r="D169" s="34"/>
      <c r="E169" s="34"/>
      <c r="F169" s="34"/>
      <c r="G169" s="34">
        <f>PRODUCT(C169:F169)</f>
        <v>10</v>
      </c>
    </row>
    <row r="171" spans="1:7" ht="45" customHeight="1" x14ac:dyDescent="0.25">
      <c r="A171" s="27" t="s">
        <v>533</v>
      </c>
      <c r="B171" s="27" t="s">
        <v>288</v>
      </c>
      <c r="C171" s="27" t="s">
        <v>91</v>
      </c>
      <c r="D171" s="28" t="s">
        <v>26</v>
      </c>
      <c r="E171" s="1" t="s">
        <v>534</v>
      </c>
      <c r="F171" s="1" t="s">
        <v>534</v>
      </c>
      <c r="G171" s="29">
        <f>SUM(G172:G173)</f>
        <v>360</v>
      </c>
    </row>
    <row r="172" spans="1:7" x14ac:dyDescent="0.25">
      <c r="A172" s="30"/>
      <c r="B172" s="30" t="s">
        <v>468</v>
      </c>
      <c r="C172" s="31" t="s">
        <v>469</v>
      </c>
      <c r="D172" s="31"/>
      <c r="E172" s="31"/>
      <c r="F172" s="31"/>
      <c r="G172" s="32"/>
    </row>
    <row r="173" spans="1:7" x14ac:dyDescent="0.25">
      <c r="A173" s="33"/>
      <c r="B173" s="33"/>
      <c r="C173" s="34">
        <v>360</v>
      </c>
      <c r="D173" s="34"/>
      <c r="E173" s="34"/>
      <c r="F173" s="34"/>
      <c r="G173" s="34">
        <f>PRODUCT(C173:F173)</f>
        <v>360</v>
      </c>
    </row>
    <row r="175" spans="1:7" x14ac:dyDescent="0.25">
      <c r="B175" t="s">
        <v>465</v>
      </c>
      <c r="C175" s="25" t="s">
        <v>7</v>
      </c>
      <c r="D175" s="26" t="s">
        <v>8</v>
      </c>
      <c r="E175" s="25" t="s">
        <v>9</v>
      </c>
    </row>
    <row r="176" spans="1:7" x14ac:dyDescent="0.25">
      <c r="B176" t="s">
        <v>465</v>
      </c>
      <c r="C176" s="25" t="s">
        <v>10</v>
      </c>
      <c r="D176" s="26" t="s">
        <v>11</v>
      </c>
      <c r="E176" s="25" t="s">
        <v>12</v>
      </c>
    </row>
    <row r="177" spans="1:7" x14ac:dyDescent="0.25">
      <c r="B177" t="s">
        <v>465</v>
      </c>
      <c r="C177" s="25" t="s">
        <v>13</v>
      </c>
      <c r="D177" s="26" t="s">
        <v>8</v>
      </c>
      <c r="E177" s="25" t="s">
        <v>14</v>
      </c>
    </row>
    <row r="178" spans="1:7" x14ac:dyDescent="0.25">
      <c r="B178" t="s">
        <v>465</v>
      </c>
      <c r="C178" s="25" t="s">
        <v>15</v>
      </c>
      <c r="D178" s="26" t="s">
        <v>33</v>
      </c>
      <c r="E178" s="25" t="s">
        <v>93</v>
      </c>
    </row>
    <row r="179" spans="1:7" x14ac:dyDescent="0.25">
      <c r="B179" t="s">
        <v>465</v>
      </c>
      <c r="C179" s="25" t="s">
        <v>17</v>
      </c>
      <c r="D179" s="26" t="s">
        <v>8</v>
      </c>
      <c r="E179" s="25" t="s">
        <v>18</v>
      </c>
    </row>
    <row r="181" spans="1:7" ht="45" customHeight="1" x14ac:dyDescent="0.25">
      <c r="A181" s="27" t="s">
        <v>535</v>
      </c>
      <c r="B181" s="27" t="s">
        <v>288</v>
      </c>
      <c r="C181" s="27" t="s">
        <v>23</v>
      </c>
      <c r="D181" s="28" t="s">
        <v>21</v>
      </c>
      <c r="E181" s="1" t="s">
        <v>471</v>
      </c>
      <c r="F181" s="1" t="s">
        <v>471</v>
      </c>
      <c r="G181" s="29">
        <f>SUM(G182:G183)</f>
        <v>126</v>
      </c>
    </row>
    <row r="182" spans="1:7" x14ac:dyDescent="0.25">
      <c r="A182" s="30"/>
      <c r="B182" s="30" t="s">
        <v>468</v>
      </c>
      <c r="C182" s="31" t="s">
        <v>472</v>
      </c>
      <c r="D182" s="31"/>
      <c r="E182" s="31"/>
      <c r="F182" s="31"/>
      <c r="G182" s="32"/>
    </row>
    <row r="183" spans="1:7" x14ac:dyDescent="0.25">
      <c r="A183" s="33"/>
      <c r="B183" s="33"/>
      <c r="C183" s="34">
        <v>126</v>
      </c>
      <c r="D183" s="34"/>
      <c r="E183" s="34"/>
      <c r="F183" s="34"/>
      <c r="G183" s="34">
        <f>PRODUCT(C183:F183)</f>
        <v>126</v>
      </c>
    </row>
    <row r="185" spans="1:7" ht="45" customHeight="1" x14ac:dyDescent="0.25">
      <c r="A185" s="27" t="s">
        <v>536</v>
      </c>
      <c r="B185" s="27" t="s">
        <v>288</v>
      </c>
      <c r="C185" s="27" t="s">
        <v>25</v>
      </c>
      <c r="D185" s="28" t="s">
        <v>26</v>
      </c>
      <c r="E185" s="1" t="s">
        <v>478</v>
      </c>
      <c r="F185" s="1" t="s">
        <v>478</v>
      </c>
      <c r="G185" s="29">
        <f>SUM(G186:G187)</f>
        <v>6</v>
      </c>
    </row>
    <row r="186" spans="1:7" x14ac:dyDescent="0.25">
      <c r="A186" s="30"/>
      <c r="B186" s="30" t="s">
        <v>468</v>
      </c>
      <c r="C186" s="31" t="s">
        <v>469</v>
      </c>
      <c r="D186" s="31"/>
      <c r="E186" s="31"/>
      <c r="F186" s="31"/>
      <c r="G186" s="32"/>
    </row>
    <row r="187" spans="1:7" x14ac:dyDescent="0.25">
      <c r="A187" s="33"/>
      <c r="B187" s="33"/>
      <c r="C187" s="34">
        <v>6</v>
      </c>
      <c r="D187" s="34"/>
      <c r="E187" s="34"/>
      <c r="F187" s="34"/>
      <c r="G187" s="34">
        <f>PRODUCT(C187:F187)</f>
        <v>6</v>
      </c>
    </row>
    <row r="189" spans="1:7" ht="45" customHeight="1" x14ac:dyDescent="0.25">
      <c r="A189" s="27" t="s">
        <v>537</v>
      </c>
      <c r="B189" s="27" t="s">
        <v>288</v>
      </c>
      <c r="C189" s="27" t="s">
        <v>95</v>
      </c>
      <c r="D189" s="28" t="s">
        <v>21</v>
      </c>
      <c r="E189" s="1" t="s">
        <v>538</v>
      </c>
      <c r="F189" s="1" t="s">
        <v>538</v>
      </c>
      <c r="G189" s="29">
        <f>SUM(G190:G192)</f>
        <v>16.8</v>
      </c>
    </row>
    <row r="190" spans="1:7" x14ac:dyDescent="0.25">
      <c r="A190" s="30"/>
      <c r="B190" s="30" t="s">
        <v>468</v>
      </c>
      <c r="C190" s="31" t="s">
        <v>472</v>
      </c>
      <c r="D190" s="31"/>
      <c r="E190" s="31"/>
      <c r="F190" s="31"/>
      <c r="G190" s="32"/>
    </row>
    <row r="191" spans="1:7" x14ac:dyDescent="0.25">
      <c r="A191" s="33" t="s">
        <v>539</v>
      </c>
      <c r="B191" s="33"/>
      <c r="C191" s="34">
        <v>1.6</v>
      </c>
      <c r="D191" s="34"/>
      <c r="E191" s="34"/>
      <c r="F191" s="34"/>
      <c r="G191" s="34">
        <f>PRODUCT(C191:F191)</f>
        <v>1.6</v>
      </c>
    </row>
    <row r="192" spans="1:7" x14ac:dyDescent="0.25">
      <c r="A192" s="33" t="s">
        <v>540</v>
      </c>
      <c r="B192" s="33"/>
      <c r="C192" s="34">
        <v>15.2</v>
      </c>
      <c r="D192" s="34"/>
      <c r="E192" s="34"/>
      <c r="F192" s="34"/>
      <c r="G192" s="34">
        <f>PRODUCT(C192:F192)</f>
        <v>15.2</v>
      </c>
    </row>
    <row r="194" spans="1:7" x14ac:dyDescent="0.25">
      <c r="B194" t="s">
        <v>465</v>
      </c>
      <c r="C194" s="25" t="s">
        <v>7</v>
      </c>
      <c r="D194" s="26" t="s">
        <v>8</v>
      </c>
      <c r="E194" s="25" t="s">
        <v>9</v>
      </c>
    </row>
    <row r="195" spans="1:7" x14ac:dyDescent="0.25">
      <c r="B195" t="s">
        <v>465</v>
      </c>
      <c r="C195" s="25" t="s">
        <v>10</v>
      </c>
      <c r="D195" s="26" t="s">
        <v>11</v>
      </c>
      <c r="E195" s="25" t="s">
        <v>12</v>
      </c>
    </row>
    <row r="196" spans="1:7" x14ac:dyDescent="0.25">
      <c r="B196" t="s">
        <v>465</v>
      </c>
      <c r="C196" s="25" t="s">
        <v>13</v>
      </c>
      <c r="D196" s="26" t="s">
        <v>8</v>
      </c>
      <c r="E196" s="25" t="s">
        <v>14</v>
      </c>
    </row>
    <row r="197" spans="1:7" x14ac:dyDescent="0.25">
      <c r="B197" t="s">
        <v>465</v>
      </c>
      <c r="C197" s="25" t="s">
        <v>15</v>
      </c>
      <c r="D197" s="26" t="s">
        <v>33</v>
      </c>
      <c r="E197" s="25" t="s">
        <v>93</v>
      </c>
    </row>
    <row r="198" spans="1:7" x14ac:dyDescent="0.25">
      <c r="B198" t="s">
        <v>465</v>
      </c>
      <c r="C198" s="25" t="s">
        <v>17</v>
      </c>
      <c r="D198" s="26" t="s">
        <v>33</v>
      </c>
      <c r="E198" s="25" t="s">
        <v>56</v>
      </c>
    </row>
    <row r="199" spans="1:7" x14ac:dyDescent="0.25">
      <c r="B199" t="s">
        <v>465</v>
      </c>
      <c r="C199" s="25" t="s">
        <v>35</v>
      </c>
      <c r="D199" s="26" t="s">
        <v>8</v>
      </c>
      <c r="E199" s="25" t="s">
        <v>57</v>
      </c>
    </row>
    <row r="201" spans="1:7" ht="45" customHeight="1" x14ac:dyDescent="0.25">
      <c r="A201" s="27" t="s">
        <v>541</v>
      </c>
      <c r="B201" s="27" t="s">
        <v>288</v>
      </c>
      <c r="C201" s="27" t="s">
        <v>59</v>
      </c>
      <c r="D201" s="28" t="s">
        <v>26</v>
      </c>
      <c r="E201" s="1" t="s">
        <v>60</v>
      </c>
      <c r="F201" s="1" t="s">
        <v>60</v>
      </c>
      <c r="G201" s="29">
        <f>SUM(G202:G203)</f>
        <v>6</v>
      </c>
    </row>
    <row r="202" spans="1:7" x14ac:dyDescent="0.25">
      <c r="A202" s="30"/>
      <c r="B202" s="30" t="s">
        <v>468</v>
      </c>
      <c r="C202" s="31" t="s">
        <v>469</v>
      </c>
      <c r="D202" s="31"/>
      <c r="E202" s="31"/>
      <c r="F202" s="31"/>
      <c r="G202" s="32"/>
    </row>
    <row r="203" spans="1:7" x14ac:dyDescent="0.25">
      <c r="A203" s="33" t="s">
        <v>502</v>
      </c>
      <c r="B203" s="33"/>
      <c r="C203" s="34">
        <v>6</v>
      </c>
      <c r="D203" s="34"/>
      <c r="E203" s="34"/>
      <c r="F203" s="34"/>
      <c r="G203" s="34">
        <f>PRODUCT(C203:F203)</f>
        <v>6</v>
      </c>
    </row>
    <row r="205" spans="1:7" ht="45" customHeight="1" x14ac:dyDescent="0.25">
      <c r="A205" s="27" t="s">
        <v>542</v>
      </c>
      <c r="B205" s="27" t="s">
        <v>288</v>
      </c>
      <c r="C205" s="27" t="s">
        <v>61</v>
      </c>
      <c r="D205" s="28" t="s">
        <v>26</v>
      </c>
      <c r="E205" s="1" t="s">
        <v>62</v>
      </c>
      <c r="F205" s="1" t="s">
        <v>62</v>
      </c>
      <c r="G205" s="29">
        <f>SUM(G206:G207)</f>
        <v>6</v>
      </c>
    </row>
    <row r="206" spans="1:7" x14ac:dyDescent="0.25">
      <c r="A206" s="30"/>
      <c r="B206" s="30" t="s">
        <v>468</v>
      </c>
      <c r="C206" s="31" t="s">
        <v>469</v>
      </c>
      <c r="D206" s="31"/>
      <c r="E206" s="31"/>
      <c r="F206" s="31"/>
      <c r="G206" s="32"/>
    </row>
    <row r="207" spans="1:7" x14ac:dyDescent="0.25">
      <c r="A207" s="33" t="s">
        <v>502</v>
      </c>
      <c r="B207" s="33"/>
      <c r="C207" s="34">
        <v>6</v>
      </c>
      <c r="D207" s="34"/>
      <c r="E207" s="34"/>
      <c r="F207" s="34"/>
      <c r="G207" s="34">
        <f>PRODUCT(C207:F207)</f>
        <v>6</v>
      </c>
    </row>
    <row r="209" spans="1:7" ht="45" customHeight="1" x14ac:dyDescent="0.25">
      <c r="A209" s="27" t="s">
        <v>543</v>
      </c>
      <c r="B209" s="27" t="s">
        <v>288</v>
      </c>
      <c r="C209" s="27" t="s">
        <v>63</v>
      </c>
      <c r="D209" s="28" t="s">
        <v>26</v>
      </c>
      <c r="E209" s="1" t="s">
        <v>507</v>
      </c>
      <c r="F209" s="1" t="s">
        <v>507</v>
      </c>
      <c r="G209" s="29">
        <f>SUM(G210:G211)</f>
        <v>6</v>
      </c>
    </row>
    <row r="210" spans="1:7" x14ac:dyDescent="0.25">
      <c r="A210" s="30"/>
      <c r="B210" s="30" t="s">
        <v>468</v>
      </c>
      <c r="C210" s="31" t="s">
        <v>469</v>
      </c>
      <c r="D210" s="31"/>
      <c r="E210" s="31"/>
      <c r="F210" s="31"/>
      <c r="G210" s="32"/>
    </row>
    <row r="211" spans="1:7" x14ac:dyDescent="0.25">
      <c r="A211" s="33"/>
      <c r="B211" s="33"/>
      <c r="C211" s="34">
        <v>6</v>
      </c>
      <c r="D211" s="34"/>
      <c r="E211" s="34"/>
      <c r="F211" s="34"/>
      <c r="G211" s="34">
        <f>PRODUCT(C211:F211)</f>
        <v>6</v>
      </c>
    </row>
    <row r="213" spans="1:7" x14ac:dyDescent="0.25">
      <c r="B213" t="s">
        <v>465</v>
      </c>
      <c r="C213" s="25" t="s">
        <v>7</v>
      </c>
      <c r="D213" s="26" t="s">
        <v>8</v>
      </c>
      <c r="E213" s="25" t="s">
        <v>9</v>
      </c>
    </row>
    <row r="214" spans="1:7" x14ac:dyDescent="0.25">
      <c r="B214" t="s">
        <v>465</v>
      </c>
      <c r="C214" s="25" t="s">
        <v>10</v>
      </c>
      <c r="D214" s="26" t="s">
        <v>11</v>
      </c>
      <c r="E214" s="25" t="s">
        <v>12</v>
      </c>
    </row>
    <row r="215" spans="1:7" x14ac:dyDescent="0.25">
      <c r="B215" t="s">
        <v>465</v>
      </c>
      <c r="C215" s="25" t="s">
        <v>13</v>
      </c>
      <c r="D215" s="26" t="s">
        <v>8</v>
      </c>
      <c r="E215" s="25" t="s">
        <v>14</v>
      </c>
    </row>
    <row r="216" spans="1:7" x14ac:dyDescent="0.25">
      <c r="B216" t="s">
        <v>465</v>
      </c>
      <c r="C216" s="25" t="s">
        <v>15</v>
      </c>
      <c r="D216" s="26" t="s">
        <v>33</v>
      </c>
      <c r="E216" s="25" t="s">
        <v>93</v>
      </c>
    </row>
    <row r="217" spans="1:7" x14ac:dyDescent="0.25">
      <c r="B217" t="s">
        <v>465</v>
      </c>
      <c r="C217" s="25" t="s">
        <v>17</v>
      </c>
      <c r="D217" s="26" t="s">
        <v>33</v>
      </c>
      <c r="E217" s="25" t="s">
        <v>56</v>
      </c>
    </row>
    <row r="218" spans="1:7" x14ac:dyDescent="0.25">
      <c r="B218" t="s">
        <v>465</v>
      </c>
      <c r="C218" s="25" t="s">
        <v>35</v>
      </c>
      <c r="D218" s="26" t="s">
        <v>33</v>
      </c>
      <c r="E218" s="25" t="s">
        <v>65</v>
      </c>
    </row>
    <row r="220" spans="1:7" ht="45" customHeight="1" x14ac:dyDescent="0.25">
      <c r="A220" s="27" t="s">
        <v>544</v>
      </c>
      <c r="B220" s="27" t="s">
        <v>288</v>
      </c>
      <c r="C220" s="27" t="s">
        <v>67</v>
      </c>
      <c r="D220" s="28" t="s">
        <v>21</v>
      </c>
      <c r="E220" s="1" t="s">
        <v>509</v>
      </c>
      <c r="F220" s="1" t="s">
        <v>509</v>
      </c>
      <c r="G220" s="29">
        <f>SUM(G221:G224)</f>
        <v>94.2</v>
      </c>
    </row>
    <row r="221" spans="1:7" x14ac:dyDescent="0.25">
      <c r="A221" s="30"/>
      <c r="B221" s="30" t="s">
        <v>468</v>
      </c>
      <c r="C221" s="31" t="s">
        <v>472</v>
      </c>
      <c r="D221" s="31"/>
      <c r="E221" s="31"/>
      <c r="F221" s="31"/>
      <c r="G221" s="32"/>
    </row>
    <row r="222" spans="1:7" x14ac:dyDescent="0.25">
      <c r="A222" s="33" t="s">
        <v>510</v>
      </c>
      <c r="B222" s="33"/>
      <c r="C222" s="34">
        <v>55</v>
      </c>
      <c r="D222" s="34"/>
      <c r="E222" s="34"/>
      <c r="F222" s="34"/>
      <c r="G222" s="34">
        <f>PRODUCT(C222:F222)</f>
        <v>55</v>
      </c>
    </row>
    <row r="223" spans="1:7" x14ac:dyDescent="0.25">
      <c r="A223" s="33" t="s">
        <v>512</v>
      </c>
      <c r="B223" s="33"/>
      <c r="C223" s="34">
        <v>21.7</v>
      </c>
      <c r="D223" s="34"/>
      <c r="E223" s="34"/>
      <c r="F223" s="34"/>
      <c r="G223" s="34">
        <f>PRODUCT(C223:F223)</f>
        <v>21.7</v>
      </c>
    </row>
    <row r="224" spans="1:7" x14ac:dyDescent="0.25">
      <c r="A224" s="33" t="s">
        <v>545</v>
      </c>
      <c r="B224" s="33"/>
      <c r="C224" s="34">
        <v>17.5</v>
      </c>
      <c r="D224" s="34"/>
      <c r="E224" s="34"/>
      <c r="F224" s="34"/>
      <c r="G224" s="34">
        <f>PRODUCT(C224:F224)</f>
        <v>17.5</v>
      </c>
    </row>
    <row r="226" spans="1:7" ht="45" customHeight="1" x14ac:dyDescent="0.25">
      <c r="A226" s="27" t="s">
        <v>546</v>
      </c>
      <c r="B226" s="27" t="s">
        <v>288</v>
      </c>
      <c r="C226" s="27" t="s">
        <v>99</v>
      </c>
      <c r="D226" s="28" t="s">
        <v>21</v>
      </c>
      <c r="E226" s="1" t="s">
        <v>547</v>
      </c>
      <c r="F226" s="1" t="s">
        <v>547</v>
      </c>
      <c r="G226" s="29">
        <f>SUM(G227:G228)</f>
        <v>80</v>
      </c>
    </row>
    <row r="227" spans="1:7" x14ac:dyDescent="0.25">
      <c r="A227" s="30"/>
      <c r="B227" s="30" t="s">
        <v>468</v>
      </c>
      <c r="C227" s="31" t="s">
        <v>472</v>
      </c>
      <c r="D227" s="31"/>
      <c r="E227" s="31"/>
      <c r="F227" s="31"/>
      <c r="G227" s="32"/>
    </row>
    <row r="228" spans="1:7" x14ac:dyDescent="0.25">
      <c r="A228" s="33" t="s">
        <v>548</v>
      </c>
      <c r="B228" s="33"/>
      <c r="C228" s="34">
        <v>80</v>
      </c>
      <c r="D228" s="34"/>
      <c r="E228" s="34"/>
      <c r="F228" s="34"/>
      <c r="G228" s="34">
        <f>PRODUCT(C228:F228)</f>
        <v>80</v>
      </c>
    </row>
    <row r="230" spans="1:7" ht="45" customHeight="1" x14ac:dyDescent="0.25">
      <c r="A230" s="27" t="s">
        <v>549</v>
      </c>
      <c r="B230" s="27" t="s">
        <v>288</v>
      </c>
      <c r="C230" s="27" t="s">
        <v>101</v>
      </c>
      <c r="D230" s="28" t="s">
        <v>21</v>
      </c>
      <c r="E230" s="1" t="s">
        <v>550</v>
      </c>
      <c r="F230" s="1" t="s">
        <v>550</v>
      </c>
      <c r="G230" s="29">
        <f>SUM(G231:G232)</f>
        <v>1.5</v>
      </c>
    </row>
    <row r="231" spans="1:7" x14ac:dyDescent="0.25">
      <c r="A231" s="30"/>
      <c r="B231" s="30" t="s">
        <v>468</v>
      </c>
      <c r="C231" s="31" t="s">
        <v>472</v>
      </c>
      <c r="D231" s="31" t="s">
        <v>469</v>
      </c>
      <c r="E231" s="31"/>
      <c r="F231" s="31"/>
      <c r="G231" s="32"/>
    </row>
    <row r="232" spans="1:7" x14ac:dyDescent="0.25">
      <c r="A232" s="33"/>
      <c r="B232" s="33"/>
      <c r="C232" s="34">
        <v>1.5</v>
      </c>
      <c r="D232" s="34">
        <v>1</v>
      </c>
      <c r="E232" s="34"/>
      <c r="F232" s="34"/>
      <c r="G232" s="34">
        <f>PRODUCT(C232:F232)</f>
        <v>1.5</v>
      </c>
    </row>
    <row r="234" spans="1:7" ht="45" customHeight="1" x14ac:dyDescent="0.25">
      <c r="A234" s="27" t="s">
        <v>551</v>
      </c>
      <c r="B234" s="27" t="s">
        <v>288</v>
      </c>
      <c r="C234" s="27" t="s">
        <v>103</v>
      </c>
      <c r="D234" s="28" t="s">
        <v>21</v>
      </c>
      <c r="E234" s="1" t="s">
        <v>552</v>
      </c>
      <c r="F234" s="1" t="s">
        <v>552</v>
      </c>
      <c r="G234" s="29">
        <f>SUM(G235:G236)</f>
        <v>3</v>
      </c>
    </row>
    <row r="235" spans="1:7" x14ac:dyDescent="0.25">
      <c r="A235" s="30"/>
      <c r="B235" s="30" t="s">
        <v>468</v>
      </c>
      <c r="C235" s="31" t="s">
        <v>485</v>
      </c>
      <c r="D235" s="31" t="s">
        <v>469</v>
      </c>
      <c r="E235" s="31"/>
      <c r="F235" s="31"/>
      <c r="G235" s="32"/>
    </row>
    <row r="236" spans="1:7" x14ac:dyDescent="0.25">
      <c r="A236" s="33"/>
      <c r="B236" s="33"/>
      <c r="C236" s="34">
        <v>1.5</v>
      </c>
      <c r="D236" s="34">
        <v>2</v>
      </c>
      <c r="E236" s="34"/>
      <c r="F236" s="34"/>
      <c r="G236" s="34">
        <f>PRODUCT(C236:F236)</f>
        <v>3</v>
      </c>
    </row>
    <row r="238" spans="1:7" ht="45" customHeight="1" x14ac:dyDescent="0.25">
      <c r="A238" s="27" t="s">
        <v>553</v>
      </c>
      <c r="B238" s="27" t="s">
        <v>288</v>
      </c>
      <c r="C238" s="27" t="s">
        <v>105</v>
      </c>
      <c r="D238" s="28" t="s">
        <v>89</v>
      </c>
      <c r="E238" s="1" t="s">
        <v>554</v>
      </c>
      <c r="F238" s="1" t="s">
        <v>554</v>
      </c>
      <c r="G238" s="29">
        <f>SUM(G239:G240)</f>
        <v>10</v>
      </c>
    </row>
    <row r="239" spans="1:7" x14ac:dyDescent="0.25">
      <c r="A239" s="30"/>
      <c r="B239" s="30" t="s">
        <v>468</v>
      </c>
      <c r="C239" s="31" t="s">
        <v>531</v>
      </c>
      <c r="D239" s="31"/>
      <c r="E239" s="31"/>
      <c r="F239" s="31"/>
      <c r="G239" s="32"/>
    </row>
    <row r="240" spans="1:7" x14ac:dyDescent="0.25">
      <c r="A240" s="33"/>
      <c r="B240" s="33"/>
      <c r="C240" s="34">
        <v>10</v>
      </c>
      <c r="D240" s="34"/>
      <c r="E240" s="34"/>
      <c r="F240" s="34"/>
      <c r="G240" s="34">
        <f>PRODUCT(C240:F240)</f>
        <v>10</v>
      </c>
    </row>
    <row r="242" spans="1:7" ht="45" customHeight="1" x14ac:dyDescent="0.25">
      <c r="A242" s="27" t="s">
        <v>555</v>
      </c>
      <c r="B242" s="27" t="s">
        <v>288</v>
      </c>
      <c r="C242" s="27" t="s">
        <v>107</v>
      </c>
      <c r="D242" s="28" t="s">
        <v>89</v>
      </c>
      <c r="E242" s="1" t="s">
        <v>556</v>
      </c>
      <c r="F242" s="1" t="s">
        <v>556</v>
      </c>
      <c r="G242" s="29">
        <f>SUM(G243:G244)</f>
        <v>20</v>
      </c>
    </row>
    <row r="243" spans="1:7" x14ac:dyDescent="0.25">
      <c r="A243" s="30"/>
      <c r="B243" s="30" t="s">
        <v>468</v>
      </c>
      <c r="C243" s="31" t="s">
        <v>531</v>
      </c>
      <c r="D243" s="31"/>
      <c r="E243" s="31"/>
      <c r="F243" s="31"/>
      <c r="G243" s="32"/>
    </row>
    <row r="244" spans="1:7" x14ac:dyDescent="0.25">
      <c r="A244" s="33"/>
      <c r="B244" s="33"/>
      <c r="C244" s="34">
        <v>20</v>
      </c>
      <c r="D244" s="34"/>
      <c r="E244" s="34"/>
      <c r="F244" s="34"/>
      <c r="G244" s="34">
        <f>PRODUCT(C244:F244)</f>
        <v>20</v>
      </c>
    </row>
    <row r="246" spans="1:7" x14ac:dyDescent="0.25">
      <c r="B246" t="s">
        <v>465</v>
      </c>
      <c r="C246" s="25" t="s">
        <v>7</v>
      </c>
      <c r="D246" s="26" t="s">
        <v>8</v>
      </c>
      <c r="E246" s="25" t="s">
        <v>9</v>
      </c>
    </row>
    <row r="247" spans="1:7" x14ac:dyDescent="0.25">
      <c r="B247" t="s">
        <v>465</v>
      </c>
      <c r="C247" s="25" t="s">
        <v>10</v>
      </c>
      <c r="D247" s="26" t="s">
        <v>11</v>
      </c>
      <c r="E247" s="25" t="s">
        <v>12</v>
      </c>
    </row>
    <row r="248" spans="1:7" x14ac:dyDescent="0.25">
      <c r="B248" t="s">
        <v>465</v>
      </c>
      <c r="C248" s="25" t="s">
        <v>13</v>
      </c>
      <c r="D248" s="26" t="s">
        <v>8</v>
      </c>
      <c r="E248" s="25" t="s">
        <v>14</v>
      </c>
    </row>
    <row r="249" spans="1:7" x14ac:dyDescent="0.25">
      <c r="B249" t="s">
        <v>465</v>
      </c>
      <c r="C249" s="25" t="s">
        <v>15</v>
      </c>
      <c r="D249" s="26" t="s">
        <v>33</v>
      </c>
      <c r="E249" s="25" t="s">
        <v>93</v>
      </c>
    </row>
    <row r="250" spans="1:7" x14ac:dyDescent="0.25">
      <c r="B250" t="s">
        <v>465</v>
      </c>
      <c r="C250" s="25" t="s">
        <v>17</v>
      </c>
      <c r="D250" s="26" t="s">
        <v>55</v>
      </c>
      <c r="E250" s="25" t="s">
        <v>86</v>
      </c>
    </row>
    <row r="252" spans="1:7" ht="45" customHeight="1" x14ac:dyDescent="0.25">
      <c r="A252" s="27" t="s">
        <v>557</v>
      </c>
      <c r="B252" s="27" t="s">
        <v>288</v>
      </c>
      <c r="C252" s="27" t="s">
        <v>88</v>
      </c>
      <c r="D252" s="28" t="s">
        <v>89</v>
      </c>
      <c r="E252" s="1" t="s">
        <v>530</v>
      </c>
      <c r="F252" s="1" t="s">
        <v>530</v>
      </c>
      <c r="G252" s="29">
        <f>SUM(G253:G255)</f>
        <v>70</v>
      </c>
    </row>
    <row r="253" spans="1:7" x14ac:dyDescent="0.25">
      <c r="A253" s="30"/>
      <c r="B253" s="30" t="s">
        <v>468</v>
      </c>
      <c r="C253" s="31" t="s">
        <v>531</v>
      </c>
      <c r="D253" s="31"/>
      <c r="E253" s="31"/>
      <c r="F253" s="31"/>
      <c r="G253" s="32"/>
    </row>
    <row r="254" spans="1:7" x14ac:dyDescent="0.25">
      <c r="A254" s="33"/>
      <c r="B254" s="33"/>
      <c r="C254" s="34">
        <v>60</v>
      </c>
      <c r="D254" s="34"/>
      <c r="E254" s="34"/>
      <c r="F254" s="34"/>
      <c r="G254" s="34">
        <f>PRODUCT(C254:F254)</f>
        <v>60</v>
      </c>
    </row>
    <row r="255" spans="1:7" x14ac:dyDescent="0.25">
      <c r="A255" s="33" t="s">
        <v>532</v>
      </c>
      <c r="B255" s="33"/>
      <c r="C255" s="34">
        <v>10</v>
      </c>
      <c r="D255" s="34"/>
      <c r="E255" s="34"/>
      <c r="F255" s="34"/>
      <c r="G255" s="34">
        <f>PRODUCT(C255:F255)</f>
        <v>10</v>
      </c>
    </row>
    <row r="257" spans="1:7" ht="45" customHeight="1" x14ac:dyDescent="0.25">
      <c r="A257" s="27" t="s">
        <v>558</v>
      </c>
      <c r="B257" s="27" t="s">
        <v>288</v>
      </c>
      <c r="C257" s="27" t="s">
        <v>91</v>
      </c>
      <c r="D257" s="28" t="s">
        <v>26</v>
      </c>
      <c r="E257" s="1" t="s">
        <v>534</v>
      </c>
      <c r="F257" s="1" t="s">
        <v>534</v>
      </c>
      <c r="G257" s="29">
        <f>SUM(G258:G259)</f>
        <v>47</v>
      </c>
    </row>
    <row r="258" spans="1:7" x14ac:dyDescent="0.25">
      <c r="A258" s="30"/>
      <c r="B258" s="30" t="s">
        <v>468</v>
      </c>
      <c r="C258" s="31" t="s">
        <v>469</v>
      </c>
      <c r="D258" s="31"/>
      <c r="E258" s="31"/>
      <c r="F258" s="31"/>
      <c r="G258" s="32"/>
    </row>
    <row r="259" spans="1:7" x14ac:dyDescent="0.25">
      <c r="A259" s="33"/>
      <c r="B259" s="33"/>
      <c r="C259" s="34">
        <v>47</v>
      </c>
      <c r="D259" s="34"/>
      <c r="E259" s="34"/>
      <c r="F259" s="34"/>
      <c r="G259" s="34">
        <f>PRODUCT(C259:F259)</f>
        <v>47</v>
      </c>
    </row>
    <row r="261" spans="1:7" x14ac:dyDescent="0.25">
      <c r="B261" t="s">
        <v>465</v>
      </c>
      <c r="C261" s="25" t="s">
        <v>7</v>
      </c>
      <c r="D261" s="26" t="s">
        <v>8</v>
      </c>
      <c r="E261" s="25" t="s">
        <v>9</v>
      </c>
    </row>
    <row r="262" spans="1:7" x14ac:dyDescent="0.25">
      <c r="B262" t="s">
        <v>465</v>
      </c>
      <c r="C262" s="25" t="s">
        <v>10</v>
      </c>
      <c r="D262" s="26" t="s">
        <v>11</v>
      </c>
      <c r="E262" s="25" t="s">
        <v>12</v>
      </c>
    </row>
    <row r="263" spans="1:7" x14ac:dyDescent="0.25">
      <c r="B263" t="s">
        <v>465</v>
      </c>
      <c r="C263" s="25" t="s">
        <v>13</v>
      </c>
      <c r="D263" s="26" t="s">
        <v>8</v>
      </c>
      <c r="E263" s="25" t="s">
        <v>14</v>
      </c>
    </row>
    <row r="264" spans="1:7" x14ac:dyDescent="0.25">
      <c r="B264" t="s">
        <v>465</v>
      </c>
      <c r="C264" s="25" t="s">
        <v>15</v>
      </c>
      <c r="D264" s="26" t="s">
        <v>55</v>
      </c>
      <c r="E264" s="25" t="s">
        <v>110</v>
      </c>
    </row>
    <row r="265" spans="1:7" x14ac:dyDescent="0.25">
      <c r="B265" t="s">
        <v>465</v>
      </c>
      <c r="C265" s="25" t="s">
        <v>17</v>
      </c>
      <c r="D265" s="26" t="s">
        <v>8</v>
      </c>
      <c r="E265" s="25" t="s">
        <v>18</v>
      </c>
    </row>
    <row r="267" spans="1:7" ht="45" customHeight="1" x14ac:dyDescent="0.25">
      <c r="A267" s="27" t="s">
        <v>559</v>
      </c>
      <c r="B267" s="27" t="s">
        <v>288</v>
      </c>
      <c r="C267" s="27" t="s">
        <v>95</v>
      </c>
      <c r="D267" s="28" t="s">
        <v>21</v>
      </c>
      <c r="E267" s="1" t="s">
        <v>538</v>
      </c>
      <c r="F267" s="1" t="s">
        <v>538</v>
      </c>
      <c r="G267" s="29">
        <f>SUM(G268:G270)</f>
        <v>5.35</v>
      </c>
    </row>
    <row r="268" spans="1:7" x14ac:dyDescent="0.25">
      <c r="A268" s="30"/>
      <c r="B268" s="30" t="s">
        <v>468</v>
      </c>
      <c r="C268" s="31" t="s">
        <v>472</v>
      </c>
      <c r="D268" s="31"/>
      <c r="E268" s="31"/>
      <c r="F268" s="31"/>
      <c r="G268" s="32"/>
    </row>
    <row r="269" spans="1:7" x14ac:dyDescent="0.25">
      <c r="A269" s="33" t="s">
        <v>560</v>
      </c>
      <c r="B269" s="33"/>
      <c r="C269" s="34">
        <v>2.5</v>
      </c>
      <c r="D269" s="34"/>
      <c r="E269" s="34"/>
      <c r="F269" s="34"/>
      <c r="G269" s="34">
        <f>PRODUCT(C269:F269)</f>
        <v>2.5</v>
      </c>
    </row>
    <row r="270" spans="1:7" x14ac:dyDescent="0.25">
      <c r="A270" s="33" t="s">
        <v>561</v>
      </c>
      <c r="B270" s="33"/>
      <c r="C270" s="34">
        <v>2.85</v>
      </c>
      <c r="D270" s="34"/>
      <c r="E270" s="34"/>
      <c r="F270" s="34"/>
      <c r="G270" s="34">
        <f>PRODUCT(C270:F270)</f>
        <v>2.85</v>
      </c>
    </row>
    <row r="272" spans="1:7" ht="45" customHeight="1" x14ac:dyDescent="0.25">
      <c r="A272" s="27" t="s">
        <v>562</v>
      </c>
      <c r="B272" s="27" t="s">
        <v>288</v>
      </c>
      <c r="C272" s="27" t="s">
        <v>25</v>
      </c>
      <c r="D272" s="28" t="s">
        <v>26</v>
      </c>
      <c r="E272" s="1" t="s">
        <v>478</v>
      </c>
      <c r="F272" s="1" t="s">
        <v>478</v>
      </c>
      <c r="G272" s="29">
        <f>SUM(G273:G274)</f>
        <v>2</v>
      </c>
    </row>
    <row r="273" spans="1:7" x14ac:dyDescent="0.25">
      <c r="A273" s="30"/>
      <c r="B273" s="30" t="s">
        <v>468</v>
      </c>
      <c r="C273" s="31" t="s">
        <v>469</v>
      </c>
      <c r="D273" s="31"/>
      <c r="E273" s="31"/>
      <c r="F273" s="31"/>
      <c r="G273" s="32"/>
    </row>
    <row r="274" spans="1:7" x14ac:dyDescent="0.25">
      <c r="A274" s="33"/>
      <c r="B274" s="33"/>
      <c r="C274" s="34">
        <v>2</v>
      </c>
      <c r="D274" s="34"/>
      <c r="E274" s="34"/>
      <c r="F274" s="34"/>
      <c r="G274" s="34">
        <f>PRODUCT(C274:F274)</f>
        <v>2</v>
      </c>
    </row>
    <row r="276" spans="1:7" ht="45" customHeight="1" x14ac:dyDescent="0.25">
      <c r="A276" s="27" t="s">
        <v>563</v>
      </c>
      <c r="B276" s="27" t="s">
        <v>288</v>
      </c>
      <c r="C276" s="27" t="s">
        <v>112</v>
      </c>
      <c r="D276" s="28" t="s">
        <v>26</v>
      </c>
      <c r="E276" s="1" t="s">
        <v>564</v>
      </c>
      <c r="F276" s="1" t="s">
        <v>564</v>
      </c>
      <c r="G276" s="29">
        <f>SUM(G277:G278)</f>
        <v>1</v>
      </c>
    </row>
    <row r="277" spans="1:7" x14ac:dyDescent="0.25">
      <c r="A277" s="30"/>
      <c r="B277" s="30" t="s">
        <v>468</v>
      </c>
      <c r="C277" s="31" t="s">
        <v>469</v>
      </c>
      <c r="D277" s="31"/>
      <c r="E277" s="31"/>
      <c r="F277" s="31"/>
      <c r="G277" s="32"/>
    </row>
    <row r="278" spans="1:7" x14ac:dyDescent="0.25">
      <c r="A278" s="33"/>
      <c r="B278" s="33"/>
      <c r="C278" s="34">
        <v>1</v>
      </c>
      <c r="D278" s="34"/>
      <c r="E278" s="34"/>
      <c r="F278" s="34"/>
      <c r="G278" s="34">
        <f>PRODUCT(C278:F278)</f>
        <v>1</v>
      </c>
    </row>
    <row r="280" spans="1:7" ht="45" customHeight="1" x14ac:dyDescent="0.25">
      <c r="A280" s="27" t="s">
        <v>565</v>
      </c>
      <c r="B280" s="27" t="s">
        <v>288</v>
      </c>
      <c r="C280" s="27" t="s">
        <v>30</v>
      </c>
      <c r="D280" s="28" t="s">
        <v>21</v>
      </c>
      <c r="E280" s="1" t="s">
        <v>481</v>
      </c>
      <c r="F280" s="1" t="s">
        <v>481</v>
      </c>
      <c r="G280" s="29">
        <f>SUM(G281:G282)</f>
        <v>273.5</v>
      </c>
    </row>
    <row r="281" spans="1:7" x14ac:dyDescent="0.25">
      <c r="A281" s="30"/>
      <c r="B281" s="30" t="s">
        <v>468</v>
      </c>
      <c r="C281" s="31" t="s">
        <v>472</v>
      </c>
      <c r="D281" s="31" t="s">
        <v>469</v>
      </c>
      <c r="E281" s="31"/>
      <c r="F281" s="31"/>
      <c r="G281" s="32"/>
    </row>
    <row r="282" spans="1:7" x14ac:dyDescent="0.25">
      <c r="A282" s="33" t="s">
        <v>482</v>
      </c>
      <c r="B282" s="33"/>
      <c r="C282" s="34">
        <v>54.7</v>
      </c>
      <c r="D282" s="34">
        <v>5</v>
      </c>
      <c r="E282" s="34"/>
      <c r="F282" s="34"/>
      <c r="G282" s="34">
        <f>PRODUCT(C282:F282)</f>
        <v>273.5</v>
      </c>
    </row>
    <row r="284" spans="1:7" x14ac:dyDescent="0.25">
      <c r="B284" t="s">
        <v>465</v>
      </c>
      <c r="C284" s="25" t="s">
        <v>7</v>
      </c>
      <c r="D284" s="26" t="s">
        <v>8</v>
      </c>
      <c r="E284" s="25" t="s">
        <v>9</v>
      </c>
    </row>
    <row r="285" spans="1:7" x14ac:dyDescent="0.25">
      <c r="B285" t="s">
        <v>465</v>
      </c>
      <c r="C285" s="25" t="s">
        <v>10</v>
      </c>
      <c r="D285" s="26" t="s">
        <v>11</v>
      </c>
      <c r="E285" s="25" t="s">
        <v>12</v>
      </c>
    </row>
    <row r="286" spans="1:7" x14ac:dyDescent="0.25">
      <c r="B286" t="s">
        <v>465</v>
      </c>
      <c r="C286" s="25" t="s">
        <v>13</v>
      </c>
      <c r="D286" s="26" t="s">
        <v>8</v>
      </c>
      <c r="E286" s="25" t="s">
        <v>14</v>
      </c>
    </row>
    <row r="287" spans="1:7" x14ac:dyDescent="0.25">
      <c r="B287" t="s">
        <v>465</v>
      </c>
      <c r="C287" s="25" t="s">
        <v>15</v>
      </c>
      <c r="D287" s="26" t="s">
        <v>55</v>
      </c>
      <c r="E287" s="25" t="s">
        <v>110</v>
      </c>
    </row>
    <row r="288" spans="1:7" x14ac:dyDescent="0.25">
      <c r="B288" t="s">
        <v>465</v>
      </c>
      <c r="C288" s="25" t="s">
        <v>17</v>
      </c>
      <c r="D288" s="26" t="s">
        <v>33</v>
      </c>
      <c r="E288" s="25" t="s">
        <v>34</v>
      </c>
    </row>
    <row r="289" spans="1:7" x14ac:dyDescent="0.25">
      <c r="B289" t="s">
        <v>465</v>
      </c>
      <c r="C289" s="25" t="s">
        <v>35</v>
      </c>
      <c r="D289" s="26" t="s">
        <v>8</v>
      </c>
      <c r="E289" s="25" t="s">
        <v>36</v>
      </c>
    </row>
    <row r="291" spans="1:7" ht="45" customHeight="1" x14ac:dyDescent="0.25">
      <c r="A291" s="27" t="s">
        <v>566</v>
      </c>
      <c r="B291" s="27" t="s">
        <v>288</v>
      </c>
      <c r="C291" s="27" t="s">
        <v>45</v>
      </c>
      <c r="D291" s="28" t="s">
        <v>21</v>
      </c>
      <c r="E291" s="1" t="s">
        <v>46</v>
      </c>
      <c r="F291" s="1" t="s">
        <v>46</v>
      </c>
      <c r="G291" s="29">
        <f>SUM(G292:G293)</f>
        <v>54.7</v>
      </c>
    </row>
    <row r="292" spans="1:7" x14ac:dyDescent="0.25">
      <c r="A292" s="30"/>
      <c r="B292" s="30" t="s">
        <v>468</v>
      </c>
      <c r="C292" s="31" t="s">
        <v>472</v>
      </c>
      <c r="D292" s="31"/>
      <c r="E292" s="31"/>
      <c r="F292" s="31"/>
      <c r="G292" s="32"/>
    </row>
    <row r="293" spans="1:7" x14ac:dyDescent="0.25">
      <c r="A293" s="33" t="s">
        <v>487</v>
      </c>
      <c r="B293" s="33"/>
      <c r="C293" s="34">
        <v>54.7</v>
      </c>
      <c r="D293" s="34"/>
      <c r="E293" s="34"/>
      <c r="F293" s="34"/>
      <c r="G293" s="34">
        <f>PRODUCT(C293:F293)</f>
        <v>54.7</v>
      </c>
    </row>
    <row r="295" spans="1:7" ht="45" customHeight="1" x14ac:dyDescent="0.25">
      <c r="A295" s="27" t="s">
        <v>567</v>
      </c>
      <c r="B295" s="27" t="s">
        <v>288</v>
      </c>
      <c r="C295" s="27" t="s">
        <v>38</v>
      </c>
      <c r="D295" s="28" t="s">
        <v>39</v>
      </c>
      <c r="E295" s="1" t="s">
        <v>40</v>
      </c>
      <c r="F295" s="1" t="s">
        <v>40</v>
      </c>
      <c r="G295" s="29">
        <f>SUM(G296:G297)</f>
        <v>13.128000000000002</v>
      </c>
    </row>
    <row r="296" spans="1:7" x14ac:dyDescent="0.25">
      <c r="A296" s="30"/>
      <c r="B296" s="30" t="s">
        <v>468</v>
      </c>
      <c r="C296" s="31" t="s">
        <v>484</v>
      </c>
      <c r="D296" s="31" t="s">
        <v>485</v>
      </c>
      <c r="E296" s="31" t="s">
        <v>486</v>
      </c>
      <c r="F296" s="31"/>
      <c r="G296" s="32"/>
    </row>
    <row r="297" spans="1:7" x14ac:dyDescent="0.25">
      <c r="A297" s="33" t="s">
        <v>487</v>
      </c>
      <c r="B297" s="33"/>
      <c r="C297" s="34">
        <v>0.1</v>
      </c>
      <c r="D297" s="34">
        <v>54.7</v>
      </c>
      <c r="E297" s="34">
        <v>2.4</v>
      </c>
      <c r="F297" s="34"/>
      <c r="G297" s="34">
        <f>PRODUCT(C297:F297)</f>
        <v>13.128000000000002</v>
      </c>
    </row>
    <row r="299" spans="1:7" ht="45" customHeight="1" x14ac:dyDescent="0.25">
      <c r="A299" s="27" t="s">
        <v>568</v>
      </c>
      <c r="B299" s="27" t="s">
        <v>288</v>
      </c>
      <c r="C299" s="27" t="s">
        <v>41</v>
      </c>
      <c r="D299" s="28" t="s">
        <v>39</v>
      </c>
      <c r="E299" s="1" t="s">
        <v>489</v>
      </c>
      <c r="F299" s="1" t="s">
        <v>489</v>
      </c>
      <c r="G299" s="29">
        <f>SUM(G300:G301)</f>
        <v>6.5640000000000009</v>
      </c>
    </row>
    <row r="300" spans="1:7" x14ac:dyDescent="0.25">
      <c r="A300" s="30"/>
      <c r="B300" s="30" t="s">
        <v>468</v>
      </c>
      <c r="C300" s="31" t="s">
        <v>484</v>
      </c>
      <c r="D300" s="31" t="s">
        <v>485</v>
      </c>
      <c r="E300" s="31" t="s">
        <v>486</v>
      </c>
      <c r="F300" s="31"/>
      <c r="G300" s="32"/>
    </row>
    <row r="301" spans="1:7" x14ac:dyDescent="0.25">
      <c r="A301" s="33" t="s">
        <v>487</v>
      </c>
      <c r="B301" s="33"/>
      <c r="C301" s="34">
        <v>0.05</v>
      </c>
      <c r="D301" s="34">
        <v>54.7</v>
      </c>
      <c r="E301" s="34">
        <v>2.4</v>
      </c>
      <c r="F301" s="34"/>
      <c r="G301" s="34">
        <f>PRODUCT(C301:F301)</f>
        <v>6.5640000000000009</v>
      </c>
    </row>
    <row r="303" spans="1:7" ht="45" customHeight="1" x14ac:dyDescent="0.25">
      <c r="A303" s="27" t="s">
        <v>569</v>
      </c>
      <c r="B303" s="27" t="s">
        <v>288</v>
      </c>
      <c r="C303" s="27" t="s">
        <v>43</v>
      </c>
      <c r="D303" s="28" t="s">
        <v>21</v>
      </c>
      <c r="E303" s="1" t="s">
        <v>491</v>
      </c>
      <c r="F303" s="1" t="s">
        <v>491</v>
      </c>
      <c r="G303" s="29">
        <f>SUM(G304:G305)</f>
        <v>54.7</v>
      </c>
    </row>
    <row r="304" spans="1:7" x14ac:dyDescent="0.25">
      <c r="A304" s="30"/>
      <c r="B304" s="30" t="s">
        <v>468</v>
      </c>
      <c r="C304" s="31" t="s">
        <v>472</v>
      </c>
      <c r="D304" s="31"/>
      <c r="E304" s="31"/>
      <c r="F304" s="31"/>
      <c r="G304" s="32"/>
    </row>
    <row r="305" spans="1:7" x14ac:dyDescent="0.25">
      <c r="A305" s="33" t="s">
        <v>487</v>
      </c>
      <c r="B305" s="33"/>
      <c r="C305" s="34">
        <v>54.7</v>
      </c>
      <c r="D305" s="34"/>
      <c r="E305" s="34"/>
      <c r="F305" s="34"/>
      <c r="G305" s="34">
        <f>PRODUCT(C305:F305)</f>
        <v>54.7</v>
      </c>
    </row>
    <row r="307" spans="1:7" x14ac:dyDescent="0.25">
      <c r="B307" t="s">
        <v>465</v>
      </c>
      <c r="C307" s="25" t="s">
        <v>7</v>
      </c>
      <c r="D307" s="26" t="s">
        <v>8</v>
      </c>
      <c r="E307" s="25" t="s">
        <v>9</v>
      </c>
    </row>
    <row r="308" spans="1:7" x14ac:dyDescent="0.25">
      <c r="B308" t="s">
        <v>465</v>
      </c>
      <c r="C308" s="25" t="s">
        <v>10</v>
      </c>
      <c r="D308" s="26" t="s">
        <v>11</v>
      </c>
      <c r="E308" s="25" t="s">
        <v>12</v>
      </c>
    </row>
    <row r="309" spans="1:7" x14ac:dyDescent="0.25">
      <c r="B309" t="s">
        <v>465</v>
      </c>
      <c r="C309" s="25" t="s">
        <v>13</v>
      </c>
      <c r="D309" s="26" t="s">
        <v>8</v>
      </c>
      <c r="E309" s="25" t="s">
        <v>14</v>
      </c>
    </row>
    <row r="310" spans="1:7" x14ac:dyDescent="0.25">
      <c r="B310" t="s">
        <v>465</v>
      </c>
      <c r="C310" s="25" t="s">
        <v>15</v>
      </c>
      <c r="D310" s="26" t="s">
        <v>55</v>
      </c>
      <c r="E310" s="25" t="s">
        <v>110</v>
      </c>
    </row>
    <row r="311" spans="1:7" x14ac:dyDescent="0.25">
      <c r="B311" t="s">
        <v>465</v>
      </c>
      <c r="C311" s="25" t="s">
        <v>17</v>
      </c>
      <c r="D311" s="26" t="s">
        <v>55</v>
      </c>
      <c r="E311" s="25" t="s">
        <v>56</v>
      </c>
    </row>
    <row r="312" spans="1:7" x14ac:dyDescent="0.25">
      <c r="B312" t="s">
        <v>465</v>
      </c>
      <c r="C312" s="25" t="s">
        <v>35</v>
      </c>
      <c r="D312" s="26" t="s">
        <v>8</v>
      </c>
      <c r="E312" s="25" t="s">
        <v>57</v>
      </c>
    </row>
    <row r="314" spans="1:7" ht="45" customHeight="1" x14ac:dyDescent="0.25">
      <c r="A314" s="27" t="s">
        <v>570</v>
      </c>
      <c r="B314" s="27" t="s">
        <v>288</v>
      </c>
      <c r="C314" s="27" t="s">
        <v>59</v>
      </c>
      <c r="D314" s="28" t="s">
        <v>26</v>
      </c>
      <c r="E314" s="1" t="s">
        <v>60</v>
      </c>
      <c r="F314" s="1" t="s">
        <v>60</v>
      </c>
      <c r="G314" s="29">
        <f>SUM(G315:G317)</f>
        <v>12</v>
      </c>
    </row>
    <row r="315" spans="1:7" x14ac:dyDescent="0.25">
      <c r="A315" s="30"/>
      <c r="B315" s="30" t="s">
        <v>468</v>
      </c>
      <c r="C315" s="31" t="s">
        <v>469</v>
      </c>
      <c r="D315" s="31"/>
      <c r="E315" s="31"/>
      <c r="F315" s="31"/>
      <c r="G315" s="32"/>
    </row>
    <row r="316" spans="1:7" x14ac:dyDescent="0.25">
      <c r="A316" s="33" t="s">
        <v>502</v>
      </c>
      <c r="B316" s="33"/>
      <c r="C316" s="34">
        <v>8</v>
      </c>
      <c r="D316" s="34"/>
      <c r="E316" s="34"/>
      <c r="F316" s="34"/>
      <c r="G316" s="34">
        <f>PRODUCT(C316:F316)</f>
        <v>8</v>
      </c>
    </row>
    <row r="317" spans="1:7" x14ac:dyDescent="0.25">
      <c r="A317" s="33" t="s">
        <v>571</v>
      </c>
      <c r="B317" s="33"/>
      <c r="C317" s="34">
        <v>4</v>
      </c>
      <c r="D317" s="34"/>
      <c r="E317" s="34"/>
      <c r="F317" s="34"/>
      <c r="G317" s="34">
        <f>PRODUCT(C317:F317)</f>
        <v>4</v>
      </c>
    </row>
    <row r="319" spans="1:7" ht="45" customHeight="1" x14ac:dyDescent="0.25">
      <c r="A319" s="27" t="s">
        <v>572</v>
      </c>
      <c r="B319" s="27" t="s">
        <v>288</v>
      </c>
      <c r="C319" s="27" t="s">
        <v>61</v>
      </c>
      <c r="D319" s="28" t="s">
        <v>26</v>
      </c>
      <c r="E319" s="1" t="s">
        <v>62</v>
      </c>
      <c r="F319" s="1" t="s">
        <v>62</v>
      </c>
      <c r="G319" s="29">
        <f>SUM(G320:G322)</f>
        <v>12</v>
      </c>
    </row>
    <row r="320" spans="1:7" x14ac:dyDescent="0.25">
      <c r="A320" s="30"/>
      <c r="B320" s="30" t="s">
        <v>468</v>
      </c>
      <c r="C320" s="31" t="s">
        <v>469</v>
      </c>
      <c r="D320" s="31"/>
      <c r="E320" s="31"/>
      <c r="F320" s="31"/>
      <c r="G320" s="32"/>
    </row>
    <row r="321" spans="1:7" x14ac:dyDescent="0.25">
      <c r="A321" s="33" t="s">
        <v>502</v>
      </c>
      <c r="B321" s="33"/>
      <c r="C321" s="34">
        <v>8</v>
      </c>
      <c r="D321" s="34"/>
      <c r="E321" s="34"/>
      <c r="F321" s="34"/>
      <c r="G321" s="34">
        <f>PRODUCT(C321:F321)</f>
        <v>8</v>
      </c>
    </row>
    <row r="322" spans="1:7" x14ac:dyDescent="0.25">
      <c r="A322" s="33" t="s">
        <v>571</v>
      </c>
      <c r="B322" s="33"/>
      <c r="C322" s="34">
        <v>4</v>
      </c>
      <c r="D322" s="34"/>
      <c r="E322" s="34"/>
      <c r="F322" s="34"/>
      <c r="G322" s="34">
        <f>PRODUCT(C322:F322)</f>
        <v>4</v>
      </c>
    </row>
    <row r="324" spans="1:7" ht="45" customHeight="1" x14ac:dyDescent="0.25">
      <c r="A324" s="27" t="s">
        <v>573</v>
      </c>
      <c r="B324" s="27" t="s">
        <v>288</v>
      </c>
      <c r="C324" s="27" t="s">
        <v>63</v>
      </c>
      <c r="D324" s="28" t="s">
        <v>26</v>
      </c>
      <c r="E324" s="1" t="s">
        <v>507</v>
      </c>
      <c r="F324" s="1" t="s">
        <v>507</v>
      </c>
      <c r="G324" s="29">
        <f>SUM(G325:G326)</f>
        <v>2</v>
      </c>
    </row>
    <row r="325" spans="1:7" x14ac:dyDescent="0.25">
      <c r="A325" s="30"/>
      <c r="B325" s="30" t="s">
        <v>468</v>
      </c>
      <c r="C325" s="31" t="s">
        <v>469</v>
      </c>
      <c r="D325" s="31"/>
      <c r="E325" s="31"/>
      <c r="F325" s="31"/>
      <c r="G325" s="32"/>
    </row>
    <row r="326" spans="1:7" x14ac:dyDescent="0.25">
      <c r="A326" s="33"/>
      <c r="B326" s="33"/>
      <c r="C326" s="34">
        <v>2</v>
      </c>
      <c r="D326" s="34"/>
      <c r="E326" s="34"/>
      <c r="F326" s="34"/>
      <c r="G326" s="34">
        <f>PRODUCT(C326:F326)</f>
        <v>2</v>
      </c>
    </row>
    <row r="328" spans="1:7" x14ac:dyDescent="0.25">
      <c r="B328" t="s">
        <v>465</v>
      </c>
      <c r="C328" s="25" t="s">
        <v>7</v>
      </c>
      <c r="D328" s="26" t="s">
        <v>8</v>
      </c>
      <c r="E328" s="25" t="s">
        <v>9</v>
      </c>
    </row>
    <row r="329" spans="1:7" x14ac:dyDescent="0.25">
      <c r="B329" t="s">
        <v>465</v>
      </c>
      <c r="C329" s="25" t="s">
        <v>10</v>
      </c>
      <c r="D329" s="26" t="s">
        <v>11</v>
      </c>
      <c r="E329" s="25" t="s">
        <v>12</v>
      </c>
    </row>
    <row r="330" spans="1:7" x14ac:dyDescent="0.25">
      <c r="B330" t="s">
        <v>465</v>
      </c>
      <c r="C330" s="25" t="s">
        <v>13</v>
      </c>
      <c r="D330" s="26" t="s">
        <v>8</v>
      </c>
      <c r="E330" s="25" t="s">
        <v>14</v>
      </c>
    </row>
    <row r="331" spans="1:7" x14ac:dyDescent="0.25">
      <c r="B331" t="s">
        <v>465</v>
      </c>
      <c r="C331" s="25" t="s">
        <v>15</v>
      </c>
      <c r="D331" s="26" t="s">
        <v>55</v>
      </c>
      <c r="E331" s="25" t="s">
        <v>110</v>
      </c>
    </row>
    <row r="332" spans="1:7" x14ac:dyDescent="0.25">
      <c r="B332" t="s">
        <v>465</v>
      </c>
      <c r="C332" s="25" t="s">
        <v>17</v>
      </c>
      <c r="D332" s="26" t="s">
        <v>55</v>
      </c>
      <c r="E332" s="25" t="s">
        <v>56</v>
      </c>
    </row>
    <row r="333" spans="1:7" x14ac:dyDescent="0.25">
      <c r="B333" t="s">
        <v>465</v>
      </c>
      <c r="C333" s="25" t="s">
        <v>35</v>
      </c>
      <c r="D333" s="26" t="s">
        <v>33</v>
      </c>
      <c r="E333" s="25" t="s">
        <v>65</v>
      </c>
    </row>
    <row r="335" spans="1:7" ht="45" customHeight="1" x14ac:dyDescent="0.25">
      <c r="A335" s="27" t="s">
        <v>574</v>
      </c>
      <c r="B335" s="27" t="s">
        <v>288</v>
      </c>
      <c r="C335" s="27" t="s">
        <v>67</v>
      </c>
      <c r="D335" s="28" t="s">
        <v>21</v>
      </c>
      <c r="E335" s="1" t="s">
        <v>509</v>
      </c>
      <c r="F335" s="1" t="s">
        <v>509</v>
      </c>
      <c r="G335" s="29">
        <f>SUM(G336:G338)</f>
        <v>72.7</v>
      </c>
    </row>
    <row r="336" spans="1:7" x14ac:dyDescent="0.25">
      <c r="A336" s="30"/>
      <c r="B336" s="30" t="s">
        <v>468</v>
      </c>
      <c r="C336" s="31" t="s">
        <v>472</v>
      </c>
      <c r="D336" s="31"/>
      <c r="E336" s="31"/>
      <c r="F336" s="31"/>
      <c r="G336" s="32"/>
    </row>
    <row r="337" spans="1:7" x14ac:dyDescent="0.25">
      <c r="A337" s="33" t="s">
        <v>510</v>
      </c>
      <c r="B337" s="33"/>
      <c r="C337" s="34">
        <v>54.7</v>
      </c>
      <c r="D337" s="34"/>
      <c r="E337" s="34"/>
      <c r="F337" s="34"/>
      <c r="G337" s="34">
        <f>PRODUCT(C337:F337)</f>
        <v>54.7</v>
      </c>
    </row>
    <row r="338" spans="1:7" x14ac:dyDescent="0.25">
      <c r="A338" s="33" t="s">
        <v>512</v>
      </c>
      <c r="B338" s="33"/>
      <c r="C338" s="34">
        <v>18</v>
      </c>
      <c r="D338" s="34"/>
      <c r="E338" s="34"/>
      <c r="F338" s="34"/>
      <c r="G338" s="34">
        <f>PRODUCT(C338:F338)</f>
        <v>18</v>
      </c>
    </row>
    <row r="340" spans="1:7" ht="45" customHeight="1" x14ac:dyDescent="0.25">
      <c r="A340" s="27" t="s">
        <v>575</v>
      </c>
      <c r="B340" s="27" t="s">
        <v>288</v>
      </c>
      <c r="C340" s="27" t="s">
        <v>99</v>
      </c>
      <c r="D340" s="28" t="s">
        <v>21</v>
      </c>
      <c r="E340" s="1" t="s">
        <v>547</v>
      </c>
      <c r="F340" s="1" t="s">
        <v>547</v>
      </c>
      <c r="G340" s="29">
        <f>SUM(G341:G342)</f>
        <v>39.5</v>
      </c>
    </row>
    <row r="341" spans="1:7" x14ac:dyDescent="0.25">
      <c r="A341" s="30"/>
      <c r="B341" s="30" t="s">
        <v>468</v>
      </c>
      <c r="C341" s="31" t="s">
        <v>472</v>
      </c>
      <c r="D341" s="31"/>
      <c r="E341" s="31"/>
      <c r="F341" s="31"/>
      <c r="G341" s="32"/>
    </row>
    <row r="342" spans="1:7" x14ac:dyDescent="0.25">
      <c r="A342" s="33" t="s">
        <v>548</v>
      </c>
      <c r="B342" s="33"/>
      <c r="C342" s="34">
        <v>39.5</v>
      </c>
      <c r="D342" s="34"/>
      <c r="E342" s="34"/>
      <c r="F342" s="34"/>
      <c r="G342" s="34">
        <f>PRODUCT(C342:F342)</f>
        <v>39.5</v>
      </c>
    </row>
    <row r="344" spans="1:7" ht="45" customHeight="1" x14ac:dyDescent="0.25">
      <c r="A344" s="27" t="s">
        <v>576</v>
      </c>
      <c r="B344" s="27" t="s">
        <v>288</v>
      </c>
      <c r="C344" s="27" t="s">
        <v>101</v>
      </c>
      <c r="D344" s="28" t="s">
        <v>21</v>
      </c>
      <c r="E344" s="1" t="s">
        <v>550</v>
      </c>
      <c r="F344" s="1" t="s">
        <v>550</v>
      </c>
      <c r="G344" s="29">
        <f>SUM(G345:G346)</f>
        <v>3</v>
      </c>
    </row>
    <row r="345" spans="1:7" x14ac:dyDescent="0.25">
      <c r="A345" s="30"/>
      <c r="B345" s="30" t="s">
        <v>468</v>
      </c>
      <c r="C345" s="31" t="s">
        <v>472</v>
      </c>
      <c r="D345" s="31" t="s">
        <v>469</v>
      </c>
      <c r="E345" s="31"/>
      <c r="F345" s="31"/>
      <c r="G345" s="32"/>
    </row>
    <row r="346" spans="1:7" x14ac:dyDescent="0.25">
      <c r="A346" s="33"/>
      <c r="B346" s="33"/>
      <c r="C346" s="34">
        <v>1.5</v>
      </c>
      <c r="D346" s="34">
        <v>2</v>
      </c>
      <c r="E346" s="34"/>
      <c r="F346" s="34"/>
      <c r="G346" s="34">
        <f>PRODUCT(C346:F346)</f>
        <v>3</v>
      </c>
    </row>
    <row r="348" spans="1:7" ht="45" customHeight="1" x14ac:dyDescent="0.25">
      <c r="A348" s="27" t="s">
        <v>577</v>
      </c>
      <c r="B348" s="27" t="s">
        <v>288</v>
      </c>
      <c r="C348" s="27" t="s">
        <v>107</v>
      </c>
      <c r="D348" s="28" t="s">
        <v>89</v>
      </c>
      <c r="E348" s="1" t="s">
        <v>556</v>
      </c>
      <c r="F348" s="1" t="s">
        <v>556</v>
      </c>
      <c r="G348" s="29">
        <f>SUM(G349:G350)</f>
        <v>15</v>
      </c>
    </row>
    <row r="349" spans="1:7" x14ac:dyDescent="0.25">
      <c r="A349" s="30"/>
      <c r="B349" s="30" t="s">
        <v>468</v>
      </c>
      <c r="C349" s="31" t="s">
        <v>531</v>
      </c>
      <c r="D349" s="31"/>
      <c r="E349" s="31"/>
      <c r="F349" s="31"/>
      <c r="G349" s="32"/>
    </row>
    <row r="350" spans="1:7" x14ac:dyDescent="0.25">
      <c r="A350" s="33"/>
      <c r="B350" s="33"/>
      <c r="C350" s="34">
        <v>15</v>
      </c>
      <c r="D350" s="34"/>
      <c r="E350" s="34"/>
      <c r="F350" s="34"/>
      <c r="G350" s="34">
        <f>PRODUCT(C350:F350)</f>
        <v>15</v>
      </c>
    </row>
    <row r="352" spans="1:7" ht="45" customHeight="1" x14ac:dyDescent="0.25">
      <c r="A352" s="27" t="s">
        <v>578</v>
      </c>
      <c r="B352" s="27" t="s">
        <v>288</v>
      </c>
      <c r="C352" s="27" t="s">
        <v>117</v>
      </c>
      <c r="D352" s="28" t="s">
        <v>89</v>
      </c>
      <c r="E352" s="1" t="s">
        <v>579</v>
      </c>
      <c r="F352" s="1" t="s">
        <v>579</v>
      </c>
      <c r="G352" s="29">
        <f>SUM(G353:G354)</f>
        <v>30.3</v>
      </c>
    </row>
    <row r="353" spans="1:7" x14ac:dyDescent="0.25">
      <c r="A353" s="30"/>
      <c r="B353" s="30" t="s">
        <v>468</v>
      </c>
      <c r="C353" s="31" t="s">
        <v>531</v>
      </c>
      <c r="D353" s="31"/>
      <c r="E353" s="31"/>
      <c r="F353" s="31"/>
      <c r="G353" s="32"/>
    </row>
    <row r="354" spans="1:7" x14ac:dyDescent="0.25">
      <c r="A354" s="33"/>
      <c r="B354" s="33"/>
      <c r="C354" s="34">
        <v>30.3</v>
      </c>
      <c r="D354" s="34"/>
      <c r="E354" s="34"/>
      <c r="F354" s="34"/>
      <c r="G354" s="34">
        <f>PRODUCT(C354:F354)</f>
        <v>30.3</v>
      </c>
    </row>
    <row r="356" spans="1:7" x14ac:dyDescent="0.25">
      <c r="B356" t="s">
        <v>465</v>
      </c>
      <c r="C356" s="25" t="s">
        <v>7</v>
      </c>
      <c r="D356" s="26" t="s">
        <v>8</v>
      </c>
      <c r="E356" s="25" t="s">
        <v>9</v>
      </c>
    </row>
    <row r="357" spans="1:7" x14ac:dyDescent="0.25">
      <c r="B357" t="s">
        <v>465</v>
      </c>
      <c r="C357" s="25" t="s">
        <v>10</v>
      </c>
      <c r="D357" s="26" t="s">
        <v>11</v>
      </c>
      <c r="E357" s="25" t="s">
        <v>12</v>
      </c>
    </row>
    <row r="358" spans="1:7" x14ac:dyDescent="0.25">
      <c r="B358" t="s">
        <v>465</v>
      </c>
      <c r="C358" s="25" t="s">
        <v>13</v>
      </c>
      <c r="D358" s="26" t="s">
        <v>8</v>
      </c>
      <c r="E358" s="25" t="s">
        <v>14</v>
      </c>
    </row>
    <row r="359" spans="1:7" x14ac:dyDescent="0.25">
      <c r="B359" t="s">
        <v>465</v>
      </c>
      <c r="C359" s="25" t="s">
        <v>15</v>
      </c>
      <c r="D359" s="26" t="s">
        <v>55</v>
      </c>
      <c r="E359" s="25" t="s">
        <v>110</v>
      </c>
    </row>
    <row r="360" spans="1:7" x14ac:dyDescent="0.25">
      <c r="B360" t="s">
        <v>465</v>
      </c>
      <c r="C360" s="25" t="s">
        <v>17</v>
      </c>
      <c r="D360" s="26" t="s">
        <v>11</v>
      </c>
      <c r="E360" s="25" t="s">
        <v>86</v>
      </c>
    </row>
    <row r="362" spans="1:7" ht="45" customHeight="1" x14ac:dyDescent="0.25">
      <c r="A362" s="27" t="s">
        <v>580</v>
      </c>
      <c r="B362" s="27" t="s">
        <v>288</v>
      </c>
      <c r="C362" s="27" t="s">
        <v>88</v>
      </c>
      <c r="D362" s="28" t="s">
        <v>89</v>
      </c>
      <c r="E362" s="1" t="s">
        <v>530</v>
      </c>
      <c r="F362" s="1" t="s">
        <v>530</v>
      </c>
      <c r="G362" s="29">
        <f>SUM(G363:G365)</f>
        <v>26.6</v>
      </c>
    </row>
    <row r="363" spans="1:7" x14ac:dyDescent="0.25">
      <c r="A363" s="30"/>
      <c r="B363" s="30" t="s">
        <v>468</v>
      </c>
      <c r="C363" s="31" t="s">
        <v>531</v>
      </c>
      <c r="D363" s="31"/>
      <c r="E363" s="31"/>
      <c r="F363" s="31"/>
      <c r="G363" s="32"/>
    </row>
    <row r="364" spans="1:7" x14ac:dyDescent="0.25">
      <c r="A364" s="33"/>
      <c r="B364" s="33"/>
      <c r="C364" s="34">
        <v>16.600000000000001</v>
      </c>
      <c r="D364" s="34"/>
      <c r="E364" s="34"/>
      <c r="F364" s="34"/>
      <c r="G364" s="34">
        <f>PRODUCT(C364:F364)</f>
        <v>16.600000000000001</v>
      </c>
    </row>
    <row r="365" spans="1:7" x14ac:dyDescent="0.25">
      <c r="A365" s="33" t="s">
        <v>532</v>
      </c>
      <c r="B365" s="33"/>
      <c r="C365" s="34">
        <v>10</v>
      </c>
      <c r="D365" s="34"/>
      <c r="E365" s="34"/>
      <c r="F365" s="34"/>
      <c r="G365" s="34">
        <f>PRODUCT(C365:F365)</f>
        <v>10</v>
      </c>
    </row>
    <row r="367" spans="1:7" x14ac:dyDescent="0.25">
      <c r="B367" t="s">
        <v>465</v>
      </c>
      <c r="C367" s="25" t="s">
        <v>7</v>
      </c>
      <c r="D367" s="26" t="s">
        <v>8</v>
      </c>
      <c r="E367" s="25" t="s">
        <v>9</v>
      </c>
    </row>
    <row r="368" spans="1:7" x14ac:dyDescent="0.25">
      <c r="B368" t="s">
        <v>465</v>
      </c>
      <c r="C368" s="25" t="s">
        <v>10</v>
      </c>
      <c r="D368" s="26" t="s">
        <v>11</v>
      </c>
      <c r="E368" s="25" t="s">
        <v>12</v>
      </c>
    </row>
    <row r="369" spans="1:7" x14ac:dyDescent="0.25">
      <c r="B369" t="s">
        <v>465</v>
      </c>
      <c r="C369" s="25" t="s">
        <v>13</v>
      </c>
      <c r="D369" s="26" t="s">
        <v>8</v>
      </c>
      <c r="E369" s="25" t="s">
        <v>14</v>
      </c>
    </row>
    <row r="370" spans="1:7" x14ac:dyDescent="0.25">
      <c r="B370" t="s">
        <v>465</v>
      </c>
      <c r="C370" s="25" t="s">
        <v>15</v>
      </c>
      <c r="D370" s="26" t="s">
        <v>11</v>
      </c>
      <c r="E370" s="25" t="s">
        <v>120</v>
      </c>
    </row>
    <row r="372" spans="1:7" ht="45" customHeight="1" x14ac:dyDescent="0.25">
      <c r="A372" s="27" t="s">
        <v>581</v>
      </c>
      <c r="B372" s="27" t="s">
        <v>288</v>
      </c>
      <c r="C372" s="27" t="s">
        <v>122</v>
      </c>
      <c r="D372" s="28" t="s">
        <v>123</v>
      </c>
      <c r="E372" s="1" t="s">
        <v>582</v>
      </c>
      <c r="F372" s="1" t="s">
        <v>582</v>
      </c>
      <c r="G372" s="29">
        <f>SUM(G373:G374)</f>
        <v>1</v>
      </c>
    </row>
    <row r="373" spans="1:7" x14ac:dyDescent="0.25">
      <c r="A373" s="30"/>
      <c r="B373" s="30" t="s">
        <v>468</v>
      </c>
      <c r="C373" s="31" t="s">
        <v>469</v>
      </c>
      <c r="D373" s="31"/>
      <c r="E373" s="31"/>
      <c r="F373" s="31"/>
      <c r="G373" s="32"/>
    </row>
    <row r="374" spans="1:7" x14ac:dyDescent="0.25">
      <c r="A374" s="33"/>
      <c r="B374" s="33"/>
      <c r="C374" s="34">
        <v>1</v>
      </c>
      <c r="D374" s="34"/>
      <c r="E374" s="34"/>
      <c r="F374" s="34"/>
      <c r="G374" s="34">
        <f>PRODUCT(C374:F374)</f>
        <v>1</v>
      </c>
    </row>
    <row r="376" spans="1:7" x14ac:dyDescent="0.25">
      <c r="B376" t="s">
        <v>465</v>
      </c>
      <c r="C376" s="25" t="s">
        <v>7</v>
      </c>
      <c r="D376" s="26" t="s">
        <v>8</v>
      </c>
      <c r="E376" s="25" t="s">
        <v>9</v>
      </c>
    </row>
    <row r="377" spans="1:7" x14ac:dyDescent="0.25">
      <c r="B377" t="s">
        <v>465</v>
      </c>
      <c r="C377" s="25" t="s">
        <v>10</v>
      </c>
      <c r="D377" s="26" t="s">
        <v>11</v>
      </c>
      <c r="E377" s="25" t="s">
        <v>12</v>
      </c>
    </row>
    <row r="378" spans="1:7" x14ac:dyDescent="0.25">
      <c r="B378" t="s">
        <v>465</v>
      </c>
      <c r="C378" s="25" t="s">
        <v>13</v>
      </c>
      <c r="D378" s="26" t="s">
        <v>8</v>
      </c>
      <c r="E378" s="25" t="s">
        <v>14</v>
      </c>
    </row>
    <row r="379" spans="1:7" x14ac:dyDescent="0.25">
      <c r="B379" t="s">
        <v>465</v>
      </c>
      <c r="C379" s="25" t="s">
        <v>15</v>
      </c>
      <c r="D379" s="26" t="s">
        <v>85</v>
      </c>
      <c r="E379" s="25" t="s">
        <v>125</v>
      </c>
    </row>
    <row r="381" spans="1:7" ht="45" customHeight="1" x14ac:dyDescent="0.25">
      <c r="A381" s="27" t="s">
        <v>583</v>
      </c>
      <c r="B381" s="27" t="s">
        <v>288</v>
      </c>
      <c r="C381" s="27" t="s">
        <v>127</v>
      </c>
      <c r="D381" s="28" t="s">
        <v>128</v>
      </c>
      <c r="E381" s="1" t="s">
        <v>129</v>
      </c>
      <c r="F381" s="1" t="s">
        <v>129</v>
      </c>
      <c r="G381" s="29">
        <f>SUM(G382:G393)</f>
        <v>221.27300000000002</v>
      </c>
    </row>
    <row r="382" spans="1:7" x14ac:dyDescent="0.25">
      <c r="A382" s="30" t="s">
        <v>584</v>
      </c>
      <c r="B382" s="30" t="s">
        <v>468</v>
      </c>
      <c r="C382" s="31" t="s">
        <v>585</v>
      </c>
      <c r="D382" s="31"/>
      <c r="E382" s="31"/>
      <c r="F382" s="31"/>
      <c r="G382" s="32"/>
    </row>
    <row r="383" spans="1:7" x14ac:dyDescent="0.25">
      <c r="A383" s="33" t="s">
        <v>586</v>
      </c>
      <c r="B383" s="33"/>
      <c r="C383" s="34">
        <v>14.3</v>
      </c>
      <c r="D383" s="34"/>
      <c r="E383" s="34"/>
      <c r="F383" s="34"/>
      <c r="G383" s="34">
        <f>PRODUCT(C383:F383)</f>
        <v>14.3</v>
      </c>
    </row>
    <row r="384" spans="1:7" x14ac:dyDescent="0.25">
      <c r="A384" s="33" t="s">
        <v>587</v>
      </c>
      <c r="B384" s="33"/>
      <c r="C384" s="34">
        <v>92.3</v>
      </c>
      <c r="D384" s="34"/>
      <c r="E384" s="34"/>
      <c r="F384" s="34"/>
      <c r="G384" s="34">
        <f>PRODUCT(C384:F384)</f>
        <v>92.3</v>
      </c>
    </row>
    <row r="385" spans="1:7" x14ac:dyDescent="0.25">
      <c r="A385" s="33" t="s">
        <v>588</v>
      </c>
      <c r="B385" s="33"/>
      <c r="C385" s="34">
        <v>2.7E-2</v>
      </c>
      <c r="D385" s="34"/>
      <c r="E385" s="34"/>
      <c r="F385" s="34"/>
      <c r="G385" s="34">
        <f>PRODUCT(C385:F385)</f>
        <v>2.7E-2</v>
      </c>
    </row>
    <row r="386" spans="1:7" x14ac:dyDescent="0.25">
      <c r="A386" s="33" t="s">
        <v>589</v>
      </c>
      <c r="B386" s="33"/>
      <c r="C386" s="34">
        <v>48</v>
      </c>
      <c r="D386" s="34"/>
      <c r="E386" s="34"/>
      <c r="F386" s="34"/>
      <c r="G386" s="34">
        <f>PRODUCT(C386:F386)</f>
        <v>48</v>
      </c>
    </row>
    <row r="387" spans="1:7" x14ac:dyDescent="0.25">
      <c r="A387" s="30" t="s">
        <v>590</v>
      </c>
      <c r="B387" s="30" t="s">
        <v>468</v>
      </c>
      <c r="C387" s="31" t="s">
        <v>585</v>
      </c>
      <c r="D387" s="31"/>
      <c r="E387" s="31"/>
      <c r="F387" s="31"/>
      <c r="G387" s="32"/>
    </row>
    <row r="388" spans="1:7" x14ac:dyDescent="0.25">
      <c r="A388" s="33" t="s">
        <v>587</v>
      </c>
      <c r="B388" s="33"/>
      <c r="C388" s="34">
        <v>12.6</v>
      </c>
      <c r="D388" s="34"/>
      <c r="E388" s="34"/>
      <c r="F388" s="34"/>
      <c r="G388" s="34">
        <f>PRODUCT(C388:F388)</f>
        <v>12.6</v>
      </c>
    </row>
    <row r="389" spans="1:7" x14ac:dyDescent="0.25">
      <c r="A389" s="33" t="s">
        <v>588</v>
      </c>
      <c r="B389" s="33"/>
      <c r="C389" s="34">
        <v>0.16200000000000001</v>
      </c>
      <c r="D389" s="34"/>
      <c r="E389" s="34"/>
      <c r="F389" s="34"/>
      <c r="G389" s="34">
        <f>PRODUCT(C389:F389)</f>
        <v>0.16200000000000001</v>
      </c>
    </row>
    <row r="390" spans="1:7" x14ac:dyDescent="0.25">
      <c r="A390" s="30" t="s">
        <v>591</v>
      </c>
      <c r="B390" s="30" t="s">
        <v>468</v>
      </c>
      <c r="C390" s="31" t="s">
        <v>585</v>
      </c>
      <c r="D390" s="31"/>
      <c r="E390" s="31"/>
      <c r="F390" s="31"/>
      <c r="G390" s="32"/>
    </row>
    <row r="391" spans="1:7" x14ac:dyDescent="0.25">
      <c r="A391" s="33" t="s">
        <v>588</v>
      </c>
      <c r="B391" s="33"/>
      <c r="C391" s="34">
        <v>8.1000000000000003E-2</v>
      </c>
      <c r="D391" s="34"/>
      <c r="E391" s="34"/>
      <c r="F391" s="34"/>
      <c r="G391" s="34">
        <f>PRODUCT(C391:F391)</f>
        <v>8.1000000000000003E-2</v>
      </c>
    </row>
    <row r="392" spans="1:7" x14ac:dyDescent="0.25">
      <c r="A392" s="33" t="s">
        <v>589</v>
      </c>
      <c r="B392" s="33"/>
      <c r="C392" s="34">
        <v>2.74</v>
      </c>
      <c r="D392" s="34"/>
      <c r="E392" s="34"/>
      <c r="F392" s="34"/>
      <c r="G392" s="34">
        <f>PRODUCT(C392:F392)</f>
        <v>2.74</v>
      </c>
    </row>
    <row r="393" spans="1:7" x14ac:dyDescent="0.25">
      <c r="A393" s="33" t="s">
        <v>592</v>
      </c>
      <c r="B393" s="33"/>
      <c r="C393" s="34">
        <v>30</v>
      </c>
      <c r="D393" s="34">
        <v>170.21</v>
      </c>
      <c r="E393" s="34"/>
      <c r="F393" s="34"/>
      <c r="G393" s="34">
        <f>C393 * D393/100</f>
        <v>51.063000000000002</v>
      </c>
    </row>
    <row r="395" spans="1:7" ht="45" customHeight="1" x14ac:dyDescent="0.25">
      <c r="A395" s="27" t="s">
        <v>593</v>
      </c>
      <c r="B395" s="27" t="s">
        <v>288</v>
      </c>
      <c r="C395" s="27" t="s">
        <v>130</v>
      </c>
      <c r="D395" s="28" t="s">
        <v>128</v>
      </c>
      <c r="E395" s="1" t="s">
        <v>131</v>
      </c>
      <c r="F395" s="1" t="s">
        <v>131</v>
      </c>
      <c r="G395" s="29">
        <f>SUM(G396:G402)</f>
        <v>0.35100000000000003</v>
      </c>
    </row>
    <row r="396" spans="1:7" x14ac:dyDescent="0.25">
      <c r="A396" s="30" t="s">
        <v>584</v>
      </c>
      <c r="B396" s="30" t="s">
        <v>468</v>
      </c>
      <c r="C396" s="31" t="s">
        <v>585</v>
      </c>
      <c r="D396" s="31"/>
      <c r="E396" s="31"/>
      <c r="F396" s="31"/>
      <c r="G396" s="32"/>
    </row>
    <row r="397" spans="1:7" x14ac:dyDescent="0.25">
      <c r="A397" s="33" t="s">
        <v>588</v>
      </c>
      <c r="B397" s="33"/>
      <c r="C397" s="34">
        <v>2.7E-2</v>
      </c>
      <c r="D397" s="34"/>
      <c r="E397" s="34"/>
      <c r="F397" s="34"/>
      <c r="G397" s="34">
        <f>PRODUCT(C397:F397)</f>
        <v>2.7E-2</v>
      </c>
    </row>
    <row r="398" spans="1:7" x14ac:dyDescent="0.25">
      <c r="A398" s="30" t="s">
        <v>594</v>
      </c>
      <c r="B398" s="30" t="s">
        <v>468</v>
      </c>
      <c r="C398" s="31" t="s">
        <v>585</v>
      </c>
      <c r="D398" s="31"/>
      <c r="E398" s="31"/>
      <c r="F398" s="31"/>
      <c r="G398" s="32"/>
    </row>
    <row r="399" spans="1:7" x14ac:dyDescent="0.25">
      <c r="A399" s="33" t="s">
        <v>588</v>
      </c>
      <c r="B399" s="33"/>
      <c r="C399" s="34">
        <v>0.16200000000000001</v>
      </c>
      <c r="D399" s="34"/>
      <c r="E399" s="34"/>
      <c r="F399" s="34"/>
      <c r="G399" s="34">
        <f>PRODUCT(C399:F399)</f>
        <v>0.16200000000000001</v>
      </c>
    </row>
    <row r="400" spans="1:7" x14ac:dyDescent="0.25">
      <c r="A400" s="30" t="s">
        <v>591</v>
      </c>
      <c r="B400" s="30" t="s">
        <v>468</v>
      </c>
      <c r="C400" s="31" t="s">
        <v>585</v>
      </c>
      <c r="D400" s="31"/>
      <c r="E400" s="31"/>
      <c r="F400" s="31"/>
      <c r="G400" s="32"/>
    </row>
    <row r="401" spans="1:7" x14ac:dyDescent="0.25">
      <c r="A401" s="33" t="s">
        <v>588</v>
      </c>
      <c r="B401" s="33"/>
      <c r="C401" s="34">
        <v>8.1000000000000003E-2</v>
      </c>
      <c r="D401" s="34"/>
      <c r="E401" s="34"/>
      <c r="F401" s="34"/>
      <c r="G401" s="34">
        <f>PRODUCT(C401:F401)</f>
        <v>8.1000000000000003E-2</v>
      </c>
    </row>
    <row r="402" spans="1:7" x14ac:dyDescent="0.25">
      <c r="A402" s="33" t="s">
        <v>595</v>
      </c>
      <c r="B402" s="33"/>
      <c r="C402" s="34">
        <v>30</v>
      </c>
      <c r="D402" s="34">
        <v>0.27</v>
      </c>
      <c r="E402" s="34"/>
      <c r="F402" s="34"/>
      <c r="G402" s="34">
        <f>C402 * D402/100</f>
        <v>8.1000000000000016E-2</v>
      </c>
    </row>
    <row r="404" spans="1:7" ht="45" customHeight="1" x14ac:dyDescent="0.25">
      <c r="A404" s="27" t="s">
        <v>596</v>
      </c>
      <c r="B404" s="27" t="s">
        <v>288</v>
      </c>
      <c r="C404" s="27" t="s">
        <v>132</v>
      </c>
      <c r="D404" s="28" t="s">
        <v>128</v>
      </c>
      <c r="E404" s="1" t="s">
        <v>133</v>
      </c>
      <c r="F404" s="1" t="s">
        <v>133</v>
      </c>
      <c r="G404" s="29">
        <f>SUM(G405:G409)</f>
        <v>65.962000000000003</v>
      </c>
    </row>
    <row r="405" spans="1:7" x14ac:dyDescent="0.25">
      <c r="A405" s="30" t="s">
        <v>584</v>
      </c>
      <c r="B405" s="30" t="s">
        <v>468</v>
      </c>
      <c r="C405" s="31" t="s">
        <v>585</v>
      </c>
      <c r="D405" s="31"/>
      <c r="E405" s="31"/>
      <c r="F405" s="31"/>
      <c r="G405" s="32"/>
    </row>
    <row r="406" spans="1:7" x14ac:dyDescent="0.25">
      <c r="A406" s="33" t="s">
        <v>589</v>
      </c>
      <c r="B406" s="33"/>
      <c r="C406" s="34">
        <v>48</v>
      </c>
      <c r="D406" s="34"/>
      <c r="E406" s="34"/>
      <c r="F406" s="34"/>
      <c r="G406" s="34">
        <f>PRODUCT(C406:F406)</f>
        <v>48</v>
      </c>
    </row>
    <row r="407" spans="1:7" x14ac:dyDescent="0.25">
      <c r="A407" s="30" t="s">
        <v>591</v>
      </c>
      <c r="B407" s="30" t="s">
        <v>468</v>
      </c>
      <c r="C407" s="31" t="s">
        <v>585</v>
      </c>
      <c r="D407" s="31"/>
      <c r="E407" s="31"/>
      <c r="F407" s="31"/>
      <c r="G407" s="32"/>
    </row>
    <row r="408" spans="1:7" x14ac:dyDescent="0.25">
      <c r="A408" s="33" t="s">
        <v>589</v>
      </c>
      <c r="B408" s="33"/>
      <c r="C408" s="34">
        <v>2.74</v>
      </c>
      <c r="D408" s="34"/>
      <c r="E408" s="34"/>
      <c r="F408" s="34"/>
      <c r="G408" s="34">
        <f>PRODUCT(C408:F408)</f>
        <v>2.74</v>
      </c>
    </row>
    <row r="409" spans="1:7" x14ac:dyDescent="0.25">
      <c r="A409" s="33" t="s">
        <v>595</v>
      </c>
      <c r="B409" s="33"/>
      <c r="C409" s="34">
        <v>30</v>
      </c>
      <c r="D409" s="34">
        <v>50.74</v>
      </c>
      <c r="E409" s="34"/>
      <c r="F409" s="34"/>
      <c r="G409" s="34">
        <f>C409 * D409/100</f>
        <v>15.222000000000001</v>
      </c>
    </row>
    <row r="411" spans="1:7" ht="45" customHeight="1" x14ac:dyDescent="0.25">
      <c r="A411" s="27" t="s">
        <v>597</v>
      </c>
      <c r="B411" s="27" t="s">
        <v>288</v>
      </c>
      <c r="C411" s="27" t="s">
        <v>134</v>
      </c>
      <c r="D411" s="28" t="s">
        <v>128</v>
      </c>
      <c r="E411" s="1" t="s">
        <v>135</v>
      </c>
      <c r="F411" s="1" t="s">
        <v>135</v>
      </c>
      <c r="G411" s="29">
        <f>SUM(G412:G416)</f>
        <v>131.125</v>
      </c>
    </row>
    <row r="412" spans="1:7" x14ac:dyDescent="0.25">
      <c r="A412" s="30" t="s">
        <v>584</v>
      </c>
      <c r="B412" s="30" t="s">
        <v>468</v>
      </c>
      <c r="C412" s="31" t="s">
        <v>585</v>
      </c>
      <c r="D412" s="31"/>
      <c r="E412" s="31"/>
      <c r="F412" s="31"/>
      <c r="G412" s="32"/>
    </row>
    <row r="413" spans="1:7" x14ac:dyDescent="0.25">
      <c r="A413" s="33" t="s">
        <v>587</v>
      </c>
      <c r="B413" s="33"/>
      <c r="C413" s="34">
        <v>92.3</v>
      </c>
      <c r="D413" s="34"/>
      <c r="E413" s="34"/>
      <c r="F413" s="34"/>
      <c r="G413" s="34">
        <f>PRODUCT(C413:F413)</f>
        <v>92.3</v>
      </c>
    </row>
    <row r="414" spans="1:7" x14ac:dyDescent="0.25">
      <c r="A414" s="30" t="s">
        <v>594</v>
      </c>
      <c r="B414" s="30" t="s">
        <v>468</v>
      </c>
      <c r="C414" s="31" t="s">
        <v>585</v>
      </c>
      <c r="D414" s="31"/>
      <c r="E414" s="31"/>
      <c r="F414" s="31"/>
      <c r="G414" s="32"/>
    </row>
    <row r="415" spans="1:7" x14ac:dyDescent="0.25">
      <c r="A415" s="33" t="s">
        <v>587</v>
      </c>
      <c r="B415" s="33"/>
      <c r="C415" s="34">
        <v>12.6</v>
      </c>
      <c r="D415" s="34"/>
      <c r="E415" s="34"/>
      <c r="F415" s="34"/>
      <c r="G415" s="34">
        <f>PRODUCT(C415:F415)</f>
        <v>12.6</v>
      </c>
    </row>
    <row r="416" spans="1:7" x14ac:dyDescent="0.25">
      <c r="A416" s="33" t="s">
        <v>595</v>
      </c>
      <c r="B416" s="33"/>
      <c r="C416" s="34">
        <v>25</v>
      </c>
      <c r="D416" s="34">
        <v>104.9</v>
      </c>
      <c r="E416" s="34"/>
      <c r="F416" s="34"/>
      <c r="G416" s="34">
        <f>C416 * D416/100</f>
        <v>26.225000000000001</v>
      </c>
    </row>
    <row r="418" spans="1:7" ht="45" customHeight="1" x14ac:dyDescent="0.25">
      <c r="A418" s="27" t="s">
        <v>598</v>
      </c>
      <c r="B418" s="27" t="s">
        <v>288</v>
      </c>
      <c r="C418" s="27" t="s">
        <v>136</v>
      </c>
      <c r="D418" s="28" t="s">
        <v>128</v>
      </c>
      <c r="E418" s="1" t="s">
        <v>137</v>
      </c>
      <c r="F418" s="1" t="s">
        <v>137</v>
      </c>
      <c r="G418" s="29">
        <f>SUM(G419:G421)</f>
        <v>17.875</v>
      </c>
    </row>
    <row r="419" spans="1:7" x14ac:dyDescent="0.25">
      <c r="A419" s="30" t="s">
        <v>584</v>
      </c>
      <c r="B419" s="30" t="s">
        <v>468</v>
      </c>
      <c r="C419" s="31" t="s">
        <v>585</v>
      </c>
      <c r="D419" s="31"/>
      <c r="E419" s="31"/>
      <c r="F419" s="31"/>
      <c r="G419" s="32"/>
    </row>
    <row r="420" spans="1:7" x14ac:dyDescent="0.25">
      <c r="A420" s="33" t="s">
        <v>586</v>
      </c>
      <c r="B420" s="33"/>
      <c r="C420" s="34">
        <v>14.3</v>
      </c>
      <c r="D420" s="34"/>
      <c r="E420" s="34"/>
      <c r="F420" s="34"/>
      <c r="G420" s="34">
        <f>PRODUCT(C420:F420)</f>
        <v>14.3</v>
      </c>
    </row>
    <row r="421" spans="1:7" x14ac:dyDescent="0.25">
      <c r="A421" s="33" t="s">
        <v>595</v>
      </c>
      <c r="B421" s="33"/>
      <c r="C421" s="34">
        <v>25</v>
      </c>
      <c r="D421" s="34">
        <v>14.3</v>
      </c>
      <c r="E421" s="34"/>
      <c r="F421" s="34"/>
      <c r="G421" s="34">
        <f>C421 * D421/100</f>
        <v>3.5750000000000002</v>
      </c>
    </row>
    <row r="423" spans="1:7" ht="45" customHeight="1" x14ac:dyDescent="0.25">
      <c r="A423" s="27" t="s">
        <v>599</v>
      </c>
      <c r="B423" s="27" t="s">
        <v>288</v>
      </c>
      <c r="C423" s="27" t="s">
        <v>138</v>
      </c>
      <c r="D423" s="28" t="s">
        <v>26</v>
      </c>
      <c r="E423" s="1" t="s">
        <v>139</v>
      </c>
      <c r="F423" s="1" t="s">
        <v>139</v>
      </c>
      <c r="G423" s="29">
        <f>SUM(G424:G425)</f>
        <v>1</v>
      </c>
    </row>
    <row r="424" spans="1:7" x14ac:dyDescent="0.25">
      <c r="A424" s="30"/>
      <c r="B424" s="30" t="s">
        <v>468</v>
      </c>
      <c r="C424" s="31" t="s">
        <v>469</v>
      </c>
      <c r="D424" s="31"/>
      <c r="E424" s="31"/>
      <c r="F424" s="31"/>
      <c r="G424" s="32"/>
    </row>
    <row r="425" spans="1:7" x14ac:dyDescent="0.25">
      <c r="A425" s="33"/>
      <c r="B425" s="33"/>
      <c r="C425" s="34">
        <v>1</v>
      </c>
      <c r="D425" s="34"/>
      <c r="E425" s="34"/>
      <c r="F425" s="34"/>
      <c r="G425" s="34">
        <f>PRODUCT(C425:F425)</f>
        <v>1</v>
      </c>
    </row>
  </sheetData>
  <sheetProtection sheet="1"/>
  <mergeCells count="68">
    <mergeCell ref="E411:F411"/>
    <mergeCell ref="E418:F418"/>
    <mergeCell ref="E423:F423"/>
    <mergeCell ref="E362:F362"/>
    <mergeCell ref="E372:F372"/>
    <mergeCell ref="E381:F381"/>
    <mergeCell ref="E395:F395"/>
    <mergeCell ref="E404:F404"/>
    <mergeCell ref="E335:F335"/>
    <mergeCell ref="E340:F340"/>
    <mergeCell ref="E344:F344"/>
    <mergeCell ref="E348:F348"/>
    <mergeCell ref="E352:F352"/>
    <mergeCell ref="E299:F299"/>
    <mergeCell ref="E303:F303"/>
    <mergeCell ref="E314:F314"/>
    <mergeCell ref="E319:F319"/>
    <mergeCell ref="E324:F324"/>
    <mergeCell ref="E272:F272"/>
    <mergeCell ref="E276:F276"/>
    <mergeCell ref="E280:F280"/>
    <mergeCell ref="E291:F291"/>
    <mergeCell ref="E295:F295"/>
    <mergeCell ref="E238:F238"/>
    <mergeCell ref="E242:F242"/>
    <mergeCell ref="E252:F252"/>
    <mergeCell ref="E257:F257"/>
    <mergeCell ref="E267:F267"/>
    <mergeCell ref="E209:F209"/>
    <mergeCell ref="E220:F220"/>
    <mergeCell ref="E226:F226"/>
    <mergeCell ref="E230:F230"/>
    <mergeCell ref="E234:F234"/>
    <mergeCell ref="E181:F181"/>
    <mergeCell ref="E185:F185"/>
    <mergeCell ref="E189:F189"/>
    <mergeCell ref="E201:F201"/>
    <mergeCell ref="E205:F205"/>
    <mergeCell ref="E148:F148"/>
    <mergeCell ref="E152:F152"/>
    <mergeCell ref="E156:F156"/>
    <mergeCell ref="E166:F166"/>
    <mergeCell ref="E171:F171"/>
    <mergeCell ref="E119:F119"/>
    <mergeCell ref="E126:F126"/>
    <mergeCell ref="E136:F136"/>
    <mergeCell ref="E140:F140"/>
    <mergeCell ref="E144:F144"/>
    <mergeCell ref="E76:F76"/>
    <mergeCell ref="E83:F83"/>
    <mergeCell ref="E96:F96"/>
    <mergeCell ref="E102:F102"/>
    <mergeCell ref="E108:F108"/>
    <mergeCell ref="E46:F46"/>
    <mergeCell ref="E50:F50"/>
    <mergeCell ref="E54:F54"/>
    <mergeCell ref="E58:F58"/>
    <mergeCell ref="E69:F69"/>
    <mergeCell ref="E16:F16"/>
    <mergeCell ref="E20:F20"/>
    <mergeCell ref="E27:F27"/>
    <mergeCell ref="E31:F31"/>
    <mergeCell ref="E35:F35"/>
    <mergeCell ref="E1:H1"/>
    <mergeCell ref="E2:H2"/>
    <mergeCell ref="E3:H3"/>
    <mergeCell ref="E4:H4"/>
    <mergeCell ref="C6:G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Gemma Ramon Mestre</cp:lastModifiedBy>
  <dcterms:created xsi:type="dcterms:W3CDTF">2025-11-14T09:59:42Z</dcterms:created>
  <dcterms:modified xsi:type="dcterms:W3CDTF">2025-11-14T10:00:41Z</dcterms:modified>
</cp:coreProperties>
</file>