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isional Acord Marc - Provisional AM/Proveidor/AM Eines/"/>
    </mc:Choice>
  </mc:AlternateContent>
  <xr:revisionPtr revIDLastSave="0" documentId="13_ncr:1_{F9031FF9-211E-4A79-9DE7-8BC9BE971F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 2" sheetId="1" r:id="rId1"/>
  </sheets>
  <definedNames>
    <definedName name="_xlnm._FilterDatabase" localSheetId="0" hidden="1">'Lot 2'!$A$1:$G$17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18" i="1"/>
  <c r="G19" i="1"/>
  <c r="G20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3" i="1"/>
  <c r="G2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<sst xmlns="http://schemas.openxmlformats.org/spreadsheetml/2006/main" count="47" uniqueCount="29">
  <si>
    <t>TEXTO BREVE</t>
  </si>
  <si>
    <t>CPV</t>
  </si>
  <si>
    <t>Unitat Base</t>
  </si>
  <si>
    <t>UN</t>
  </si>
  <si>
    <t>Import global a traslladar a l'annex A</t>
  </si>
  <si>
    <t>Consum previst 1 ANY</t>
  </si>
  <si>
    <t>Preus unitaris de referencia</t>
  </si>
  <si>
    <t>Preu ofert</t>
  </si>
  <si>
    <t>DESTORNILLADOR REVERSIBLE BAHCO 1016</t>
  </si>
  <si>
    <t>LIJADORA FESTOOL LEX 150/7</t>
  </si>
  <si>
    <t>ATORNILLADOR BOSCH REF 0615990G6L</t>
  </si>
  <si>
    <t>ALICATES AUTOMÀTIC BAHCO CRW03</t>
  </si>
  <si>
    <t>EXTRACTOR DE TERMINALS HAZET 4672-4</t>
  </si>
  <si>
    <t>CLAU DINAMOMÈTRICA U08105106, MARCA USAG, MODEL 810 SA 60-340</t>
  </si>
  <si>
    <t>ALICAT PER A ABRAÇADERES AUTOBLOCANTS FACOM DM.25 EAN: 3148510199344</t>
  </si>
  <si>
    <t>ALICAT PER A ABRAÇADERES AUTOBLOCANTS FACOM DM.27 EAN: 3148510199764</t>
  </si>
  <si>
    <t>ALICAT PER A ABRAÇADERES AUTOBLOCANTS FACOM DM.29 EAN: 3148510199030</t>
  </si>
  <si>
    <t>SIERRA DE CALAR DEWALT DW331K-QS 701W</t>
  </si>
  <si>
    <t>ARRENCADOR BOOSTER 12V/24V-FACOM B124.1A</t>
  </si>
  <si>
    <t>ATORNILLADOR AMB BATERIA METABO POWERMAXX BS BL Q (601749500)</t>
  </si>
  <si>
    <t>PALANCA PER DESMUNTAR PNEUMÀTICS, AMB FORMA CURVADA ESPECIAL 39-24 BAHCO 39-24, REF B39-24 EAN Nº 7314151831301</t>
  </si>
  <si>
    <t>TALADRE DEWALT DCD 796 18V 2.0 AH</t>
  </si>
  <si>
    <t>FORMÓ BELLOTA 465110</t>
  </si>
  <si>
    <t>PROVADOR ELÈCTRIC FLUKE 179</t>
  </si>
  <si>
    <t>CARREGADOR DE BATERIES DEWALT DCB095 – CARREGADOR DE BATERIES DE LITI DE 7.2V 1A PER A LA CÀRREGA DE LES BATERIES DCB080 QUE UTILITZEN ELS ATORNILLADORS DEWALT MODEL DCF680G2</t>
  </si>
  <si>
    <t>Impor global</t>
  </si>
  <si>
    <t>Preu màxim de referencia global 10.373,87€</t>
  </si>
  <si>
    <t>HIDRONETEJADORA D'ALTA PRESSIÓ – MARCA KÄRCHER MODEL HDS 13/20-4 S CLASSIC</t>
  </si>
  <si>
    <t>TALADRE ATORNILLADOR METABO POWER MAXX BS 12 B LQ REF METABO 601749500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</si>
</sst>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0" fontId="0" fillId="0" borderId="0" xfId="0" applyProtection="1">
      <protection locked="0"/>
    </xf>
    <xf numFmtId="2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0" fontId="0" fillId="4" borderId="0" xfId="0" applyFill="1"/>
    <xf numFmtId="0" fontId="1" fillId="4" borderId="0" xfId="0" applyFont="1" applyFill="1" applyAlignment="1">
      <alignment horizontal="right"/>
    </xf>
    <xf numFmtId="4" fontId="1" fillId="4" borderId="2" xfId="0" applyNumberFormat="1" applyFont="1" applyFill="1" applyBorder="1" applyProtection="1">
      <protection locked="0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4" fontId="1" fillId="0" borderId="3" xfId="0" applyNumberFormat="1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115" zoomScaleNormal="115" workbookViewId="0">
      <pane ySplit="1" topLeftCell="A8" activePane="bottomLeft" state="frozen"/>
      <selection pane="bottomLeft" activeCell="B26" sqref="B26"/>
    </sheetView>
  </sheetViews>
  <sheetFormatPr baseColWidth="10" defaultColWidth="9.140625" defaultRowHeight="15" x14ac:dyDescent="0.25"/>
  <cols>
    <col min="1" max="1" width="86" bestFit="1" customWidth="1"/>
    <col min="2" max="2" width="15.7109375" style="1" bestFit="1" customWidth="1"/>
    <col min="3" max="3" width="11.140625" style="1" bestFit="1" customWidth="1"/>
    <col min="4" max="4" width="23.140625" bestFit="1" customWidth="1"/>
    <col min="5" max="5" width="16.28515625" bestFit="1" customWidth="1"/>
    <col min="6" max="6" width="21.28515625" customWidth="1"/>
    <col min="7" max="7" width="15.42578125" bestFit="1" customWidth="1"/>
    <col min="8" max="8" width="15.42578125" style="2" bestFit="1" customWidth="1"/>
  </cols>
  <sheetData>
    <row r="1" spans="1:8" ht="45.75" thickBot="1" x14ac:dyDescent="0.3">
      <c r="A1" s="17" t="s">
        <v>0</v>
      </c>
      <c r="B1" s="18" t="s">
        <v>1</v>
      </c>
      <c r="C1" s="19" t="s">
        <v>6</v>
      </c>
      <c r="D1" s="20" t="s">
        <v>5</v>
      </c>
      <c r="E1" s="19" t="s">
        <v>2</v>
      </c>
      <c r="F1" s="21" t="s">
        <v>7</v>
      </c>
      <c r="G1" s="22" t="s">
        <v>25</v>
      </c>
      <c r="H1"/>
    </row>
    <row r="2" spans="1:8" x14ac:dyDescent="0.25">
      <c r="A2" s="12" t="s">
        <v>28</v>
      </c>
      <c r="B2" s="13">
        <v>44510000</v>
      </c>
      <c r="C2" s="14">
        <f>186*1.15</f>
        <v>213.89999999999998</v>
      </c>
      <c r="D2" s="15">
        <v>1</v>
      </c>
      <c r="E2" s="13" t="s">
        <v>3</v>
      </c>
      <c r="F2" s="14"/>
      <c r="G2" s="16">
        <f>+F2</f>
        <v>0</v>
      </c>
      <c r="H2"/>
    </row>
    <row r="3" spans="1:8" x14ac:dyDescent="0.25">
      <c r="A3" s="4" t="s">
        <v>11</v>
      </c>
      <c r="B3" s="5">
        <v>44512000</v>
      </c>
      <c r="C3" s="6">
        <f>86.95*1.15</f>
        <v>99.992499999999993</v>
      </c>
      <c r="D3" s="7">
        <v>1</v>
      </c>
      <c r="E3" s="5" t="s">
        <v>3</v>
      </c>
      <c r="F3" s="6"/>
      <c r="G3" s="8">
        <f>+F3</f>
        <v>0</v>
      </c>
      <c r="H3"/>
    </row>
    <row r="4" spans="1:8" x14ac:dyDescent="0.25">
      <c r="A4" s="4" t="s">
        <v>8</v>
      </c>
      <c r="B4" s="5">
        <v>44511000</v>
      </c>
      <c r="C4" s="6">
        <f>4.49*1.15</f>
        <v>5.1635</v>
      </c>
      <c r="D4" s="7">
        <v>1</v>
      </c>
      <c r="E4" s="5" t="s">
        <v>3</v>
      </c>
      <c r="F4" s="6"/>
      <c r="G4" s="8">
        <f t="shared" ref="G4:G17" si="0">+F4</f>
        <v>0</v>
      </c>
      <c r="H4"/>
    </row>
    <row r="5" spans="1:8" x14ac:dyDescent="0.25">
      <c r="A5" s="4" t="s">
        <v>27</v>
      </c>
      <c r="B5" s="5">
        <v>42924700</v>
      </c>
      <c r="C5" s="6">
        <f>4750*1.15</f>
        <v>5462.5</v>
      </c>
      <c r="D5" s="7">
        <v>1</v>
      </c>
      <c r="E5" s="5" t="s">
        <v>3</v>
      </c>
      <c r="F5" s="6"/>
      <c r="G5" s="8">
        <f t="shared" si="0"/>
        <v>0</v>
      </c>
      <c r="H5"/>
    </row>
    <row r="6" spans="1:8" x14ac:dyDescent="0.25">
      <c r="A6" s="4" t="s">
        <v>12</v>
      </c>
      <c r="B6" s="5">
        <v>44512000</v>
      </c>
      <c r="C6" s="6">
        <f>66.5*1.15</f>
        <v>76.474999999999994</v>
      </c>
      <c r="D6" s="7">
        <v>1</v>
      </c>
      <c r="E6" s="5" t="s">
        <v>3</v>
      </c>
      <c r="F6" s="6"/>
      <c r="G6" s="8">
        <f t="shared" si="0"/>
        <v>0</v>
      </c>
      <c r="H6"/>
    </row>
    <row r="7" spans="1:8" x14ac:dyDescent="0.25">
      <c r="A7" s="4" t="s">
        <v>13</v>
      </c>
      <c r="B7" s="5">
        <v>44512000</v>
      </c>
      <c r="C7" s="6">
        <f>340*1.15</f>
        <v>390.99999999999994</v>
      </c>
      <c r="D7" s="7">
        <v>1</v>
      </c>
      <c r="E7" s="5" t="s">
        <v>3</v>
      </c>
      <c r="F7" s="6"/>
      <c r="G7" s="8">
        <f t="shared" si="0"/>
        <v>0</v>
      </c>
      <c r="H7"/>
    </row>
    <row r="8" spans="1:8" x14ac:dyDescent="0.25">
      <c r="A8" s="4" t="s">
        <v>14</v>
      </c>
      <c r="B8" s="5">
        <v>44512000</v>
      </c>
      <c r="C8" s="6">
        <f>104.3*1.15</f>
        <v>119.94499999999999</v>
      </c>
      <c r="D8" s="7">
        <v>1</v>
      </c>
      <c r="E8" s="5" t="s">
        <v>3</v>
      </c>
      <c r="F8" s="6"/>
      <c r="G8" s="8">
        <f t="shared" si="0"/>
        <v>0</v>
      </c>
      <c r="H8"/>
    </row>
    <row r="9" spans="1:8" x14ac:dyDescent="0.25">
      <c r="A9" s="4" t="s">
        <v>15</v>
      </c>
      <c r="B9" s="5">
        <v>44512000</v>
      </c>
      <c r="C9" s="6">
        <f>105.2*1.15</f>
        <v>120.97999999999999</v>
      </c>
      <c r="D9" s="7">
        <v>1</v>
      </c>
      <c r="E9" s="5" t="s">
        <v>3</v>
      </c>
      <c r="F9" s="6"/>
      <c r="G9" s="8">
        <f t="shared" si="0"/>
        <v>0</v>
      </c>
      <c r="H9"/>
    </row>
    <row r="10" spans="1:8" x14ac:dyDescent="0.25">
      <c r="A10" s="4" t="s">
        <v>16</v>
      </c>
      <c r="B10" s="5">
        <v>44512000</v>
      </c>
      <c r="C10" s="6">
        <f>103.7*1.15</f>
        <v>119.255</v>
      </c>
      <c r="D10" s="7">
        <v>1</v>
      </c>
      <c r="E10" s="5" t="s">
        <v>3</v>
      </c>
      <c r="F10" s="6"/>
      <c r="G10" s="8">
        <f t="shared" si="0"/>
        <v>0</v>
      </c>
      <c r="H10"/>
    </row>
    <row r="11" spans="1:8" x14ac:dyDescent="0.25">
      <c r="A11" s="4" t="s">
        <v>17</v>
      </c>
      <c r="B11" s="5">
        <v>43800000</v>
      </c>
      <c r="C11" s="6">
        <f>209*1.15</f>
        <v>240.35</v>
      </c>
      <c r="D11" s="7">
        <v>1</v>
      </c>
      <c r="E11" s="5" t="s">
        <v>3</v>
      </c>
      <c r="F11" s="6"/>
      <c r="G11" s="8">
        <f t="shared" si="0"/>
        <v>0</v>
      </c>
      <c r="H11"/>
    </row>
    <row r="12" spans="1:8" x14ac:dyDescent="0.25">
      <c r="A12" s="4" t="s">
        <v>18</v>
      </c>
      <c r="B12" s="5">
        <v>44510000</v>
      </c>
      <c r="C12" s="6">
        <f>1128*1.15</f>
        <v>1297.1999999999998</v>
      </c>
      <c r="D12" s="7">
        <v>1</v>
      </c>
      <c r="E12" s="5" t="s">
        <v>3</v>
      </c>
      <c r="F12" s="6"/>
      <c r="G12" s="8">
        <f t="shared" si="0"/>
        <v>0</v>
      </c>
      <c r="H12"/>
    </row>
    <row r="13" spans="1:8" x14ac:dyDescent="0.25">
      <c r="A13" s="4" t="s">
        <v>19</v>
      </c>
      <c r="B13" s="5">
        <v>44510000</v>
      </c>
      <c r="C13" s="6">
        <f>186*1.15</f>
        <v>213.89999999999998</v>
      </c>
      <c r="D13" s="7">
        <v>1</v>
      </c>
      <c r="E13" s="5" t="s">
        <v>3</v>
      </c>
      <c r="F13" s="6"/>
      <c r="G13" s="8">
        <f t="shared" si="0"/>
        <v>0</v>
      </c>
      <c r="H13"/>
    </row>
    <row r="14" spans="1:8" ht="30" x14ac:dyDescent="0.25">
      <c r="A14" s="4" t="s">
        <v>20</v>
      </c>
      <c r="B14" s="5">
        <v>44512000</v>
      </c>
      <c r="C14" s="6">
        <f>29*1.15</f>
        <v>33.349999999999994</v>
      </c>
      <c r="D14" s="7">
        <v>1</v>
      </c>
      <c r="E14" s="5" t="s">
        <v>3</v>
      </c>
      <c r="F14" s="6"/>
      <c r="G14" s="8">
        <f t="shared" si="0"/>
        <v>0</v>
      </c>
      <c r="H14"/>
    </row>
    <row r="15" spans="1:8" x14ac:dyDescent="0.25">
      <c r="A15" s="4" t="s">
        <v>21</v>
      </c>
      <c r="B15" s="5">
        <v>44510000</v>
      </c>
      <c r="C15" s="6">
        <f>315*1.15</f>
        <v>362.25</v>
      </c>
      <c r="D15" s="7">
        <v>1</v>
      </c>
      <c r="E15" s="5" t="s">
        <v>3</v>
      </c>
      <c r="F15" s="6"/>
      <c r="G15" s="8">
        <f t="shared" si="0"/>
        <v>0</v>
      </c>
      <c r="H15"/>
    </row>
    <row r="16" spans="1:8" x14ac:dyDescent="0.25">
      <c r="A16" s="4" t="s">
        <v>22</v>
      </c>
      <c r="B16" s="5">
        <v>44512000</v>
      </c>
      <c r="C16" s="6">
        <f>21.26*1.15</f>
        <v>24.449000000000002</v>
      </c>
      <c r="D16" s="7">
        <v>1</v>
      </c>
      <c r="E16" s="5" t="s">
        <v>3</v>
      </c>
      <c r="F16" s="6"/>
      <c r="G16" s="8">
        <f t="shared" si="0"/>
        <v>0</v>
      </c>
      <c r="H16"/>
    </row>
    <row r="17" spans="1:8" x14ac:dyDescent="0.25">
      <c r="A17" s="4" t="s">
        <v>9</v>
      </c>
      <c r="B17" s="5">
        <v>43800000</v>
      </c>
      <c r="C17" s="6">
        <f>734.66*1.15</f>
        <v>844.85899999999992</v>
      </c>
      <c r="D17" s="7">
        <v>1</v>
      </c>
      <c r="E17" s="5" t="s">
        <v>3</v>
      </c>
      <c r="F17" s="6"/>
      <c r="G17" s="8">
        <f t="shared" si="0"/>
        <v>0</v>
      </c>
      <c r="H17"/>
    </row>
    <row r="18" spans="1:8" x14ac:dyDescent="0.25">
      <c r="A18" s="4" t="s">
        <v>23</v>
      </c>
      <c r="B18" s="5">
        <v>38341300</v>
      </c>
      <c r="C18" s="6">
        <f>407*1.15</f>
        <v>468.04999999999995</v>
      </c>
      <c r="D18" s="7">
        <v>1</v>
      </c>
      <c r="E18" s="5" t="s">
        <v>3</v>
      </c>
      <c r="F18" s="6"/>
      <c r="G18" s="8">
        <f>+F18</f>
        <v>0</v>
      </c>
      <c r="H18"/>
    </row>
    <row r="19" spans="1:8" x14ac:dyDescent="0.25">
      <c r="A19" s="4" t="s">
        <v>10</v>
      </c>
      <c r="B19" s="5">
        <v>44510000</v>
      </c>
      <c r="C19" s="6">
        <f>185*1.15</f>
        <v>212.74999999999997</v>
      </c>
      <c r="D19" s="7">
        <v>1</v>
      </c>
      <c r="E19" s="5" t="s">
        <v>3</v>
      </c>
      <c r="F19" s="6"/>
      <c r="G19" s="8">
        <f>+F19</f>
        <v>0</v>
      </c>
      <c r="H19"/>
    </row>
    <row r="20" spans="1:8" ht="45" x14ac:dyDescent="0.25">
      <c r="A20" s="4" t="s">
        <v>24</v>
      </c>
      <c r="B20" s="5">
        <v>44510000</v>
      </c>
      <c r="C20" s="6">
        <f>58.7*1.15</f>
        <v>67.504999999999995</v>
      </c>
      <c r="D20" s="7">
        <v>1</v>
      </c>
      <c r="E20" s="5" t="s">
        <v>3</v>
      </c>
      <c r="F20" s="6"/>
      <c r="G20" s="8">
        <f t="shared" ref="G20" si="1">+F20</f>
        <v>0</v>
      </c>
      <c r="H20"/>
    </row>
    <row r="21" spans="1:8" ht="15.75" thickBot="1" x14ac:dyDescent="0.3">
      <c r="C21"/>
      <c r="G21" s="2"/>
      <c r="H21"/>
    </row>
    <row r="22" spans="1:8" ht="15.75" thickBot="1" x14ac:dyDescent="0.3">
      <c r="C22"/>
      <c r="E22" s="9"/>
      <c r="F22" s="10" t="s">
        <v>4</v>
      </c>
      <c r="G22" s="11">
        <f>SUM(G2:G20)</f>
        <v>0</v>
      </c>
      <c r="H22"/>
    </row>
    <row r="23" spans="1:8" ht="15.75" thickBot="1" x14ac:dyDescent="0.3"/>
    <row r="24" spans="1:8" ht="15.75" thickBot="1" x14ac:dyDescent="0.3">
      <c r="A24" s="23" t="s">
        <v>26</v>
      </c>
      <c r="B24" s="3"/>
    </row>
  </sheetData>
  <autoFilter ref="A1:H17" xr:uid="{00000000-0001-0000-0000-000000000000}"/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5" ma:contentTypeDescription="Crea un document nou" ma:contentTypeScope="" ma:versionID="1efc6273ba17f3ae59d7204e2096e6aa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7ebcc547d878ab58e55d3a57a8b733a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  <xsd:element name="DocOkMA" ma:index="30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12000574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12000574 - AM Eines Beta i altres subministraments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2025-11-19T23:00:00+00:00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2025-12-01T23:00:00+00:00</TMB_CC>
    <TMB_IDLicitacio xmlns="c8de0594-42e2-4f26-8a69-9df094374455">518043</TMB_IDLicitacio>
    <TMB_CA xmlns="c8de0594-42e2-4f26-8a69-9df094374455" xsi:nil="true"/>
    <TMB_DataAltres xmlns="c8de0594-42e2-4f26-8a69-9df094374455" xsi:nil="true"/>
    <TMB_Perfil xmlns="c8de0594-42e2-4f26-8a69-9df094374455">false</TMB_Perfil>
    <b3a2275c509d4b0394d7e35eb2e777cd xmlns="c8de0594-42e2-4f26-8a69-9df094374455" xsi:nil="true"/>
    <DocOkMA xmlns="b33c6233-2ab6-44e4-b566-b78dc0012292" xsi:nil="true"/>
  </documentManagement>
</p:properties>
</file>

<file path=customXml/itemProps1.xml><?xml version="1.0" encoding="utf-8"?>
<ds:datastoreItem xmlns:ds="http://schemas.openxmlformats.org/officeDocument/2006/customXml" ds:itemID="{3116EB2A-7147-4460-9A56-B62DD1D5F10A}"/>
</file>

<file path=customXml/itemProps2.xml><?xml version="1.0" encoding="utf-8"?>
<ds:datastoreItem xmlns:ds="http://schemas.openxmlformats.org/officeDocument/2006/customXml" ds:itemID="{FC1E53A9-D175-4135-82C4-6B5A6B3202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F43B99-865B-4F4A-8FF6-88875D0448AA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b33c6233-2ab6-44e4-b566-b78dc0012292"/>
    <ds:schemaRef ds:uri="c8de0594-42e2-4f26-8a69-9df09437445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 Molinero, Daniel</dc:creator>
  <cp:keywords/>
  <dc:description/>
  <cp:lastModifiedBy>Leon Rubiano, Estefania</cp:lastModifiedBy>
  <cp:revision/>
  <dcterms:created xsi:type="dcterms:W3CDTF">2015-06-05T18:17:20Z</dcterms:created>
  <dcterms:modified xsi:type="dcterms:W3CDTF">2025-10-10T07:29:19Z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8" name="TMB_IDLicitacio">
    <vt:r8>518043</vt:r8>
  </property>
  <property fmtid="{D5CDD505-2E9C-101B-9397-08002B2CF9AE}" pid="19" name="h80888fb7b914359b90c46b7c452b251">
    <vt:lpwstr/>
  </property>
  <property fmtid="{D5CDD505-2E9C-101B-9397-08002B2CF9AE}" pid="20" name="o0f6527fa5184dfa91381007b0eb82df">
    <vt:lpwstr/>
  </property>
  <property fmtid="{D5CDD505-2E9C-101B-9397-08002B2CF9AE}" pid="21" name="ba05a5f98ed745b98d9dacf37bda167c">
    <vt:lpwstr/>
  </property>
  <property fmtid="{D5CDD505-2E9C-101B-9397-08002B2CF9AE}" pid="22" name="FirstName">
    <vt:lpwstr/>
  </property>
  <property fmtid="{D5CDD505-2E9C-101B-9397-08002B2CF9AE}" pid="23" name="h3e189544f4e4582960eb2fb36374928">
    <vt:lpwstr/>
  </property>
</Properties>
</file>