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ortsgencat.sharepoint.com/sites/PG_CONTRACTES_SERVEIS/Documents compartits/ESTUDI/0_PORTaaaaxxxx_RESIDUALS-PLUVIALS/1-EXPEDIENT-ADMINISTRATIU/LOT-4/ARXIUS-EDITABLES_LOT/"/>
    </mc:Choice>
  </mc:AlternateContent>
  <xr:revisionPtr revIDLastSave="372" documentId="11_9CF4274289A6208EAF213DD608DF0E236B128CFB" xr6:coauthVersionLast="47" xr6:coauthVersionMax="47" xr10:uidLastSave="{BF38D1B5-EDF2-4164-979E-F3E67BB7A30E}"/>
  <bookViews>
    <workbookView xWindow="-120" yWindow="-120" windowWidth="29040" windowHeight="15720" xr2:uid="{00000000-000D-0000-FFFF-FFFF00000000}"/>
  </bookViews>
  <sheets>
    <sheet name="KP" sheetId="1" r:id="rId1"/>
  </sheets>
  <definedNames>
    <definedName name="_xlnm.Print_Area" localSheetId="0">KP!$B$1:$L$22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 l="1"/>
  <c r="K20" i="1"/>
  <c r="H20" i="1"/>
  <c r="S34" i="1"/>
  <c r="S33" i="1"/>
  <c r="S28" i="1"/>
  <c r="S29" i="1"/>
  <c r="S27" i="1"/>
  <c r="R36" i="1"/>
  <c r="R30" i="1"/>
  <c r="S35" i="1" l="1"/>
  <c r="H21" i="1" s="1"/>
  <c r="J20" i="1" s="1"/>
  <c r="S30" i="1"/>
  <c r="S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Serra Torta</author>
  </authors>
  <commentList>
    <comment ref="Q27" authorId="0" shapeId="0" xr:uid="{3E72D320-03E2-4518-A1FF-7D636E3ED86A}">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29" authorId="0" shapeId="0" xr:uid="{E5F88947-C36C-453C-8109-4AA7D745636A}">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33" authorId="0" shapeId="0" xr:uid="{54BA3B8C-0206-4A2F-A6B0-E75EF3A30FF9}">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 ref="Q35" authorId="0" shapeId="0" xr:uid="{1C163EDE-01BA-4E96-BA96-BF1AE1F16087}">
      <text>
        <r>
          <rPr>
            <b/>
            <sz val="9"/>
            <color indexed="81"/>
            <rFont val="Tahoma"/>
            <charset val="1"/>
          </rPr>
          <t>Anton Serra Torta:</t>
        </r>
        <r>
          <rPr>
            <sz val="9"/>
            <color indexed="81"/>
            <rFont val="Tahoma"/>
            <charset val="1"/>
          </rPr>
          <t xml:space="preserve">
Per realitzar la neteja de les 14 fosses de bombeig, clavegueram i pluvials necessita 5 jornades. Cada jornada ens la va pressupostar al 2024 a 712,5 €</t>
        </r>
      </text>
    </comment>
  </commentList>
</comments>
</file>

<file path=xl/sharedStrings.xml><?xml version="1.0" encoding="utf-8"?>
<sst xmlns="http://schemas.openxmlformats.org/spreadsheetml/2006/main" count="28" uniqueCount="19">
  <si>
    <t>LOT 3. ZONA PORTUÀRIA SUD</t>
  </si>
  <si>
    <r>
      <t>K</t>
    </r>
    <r>
      <rPr>
        <b/>
        <vertAlign val="subscript"/>
        <sz val="11"/>
        <color theme="0"/>
        <rFont val="Calibri"/>
        <family val="2"/>
        <scheme val="minor"/>
      </rPr>
      <t>P</t>
    </r>
  </si>
  <si>
    <t xml:space="preserve">PREU OFERTA </t>
  </si>
  <si>
    <t>PREU MÀXIM</t>
  </si>
  <si>
    <t>SENAR</t>
  </si>
  <si>
    <t>SIRHSA</t>
  </si>
  <si>
    <t>NETEJA</t>
  </si>
  <si>
    <t>1 EBAR</t>
  </si>
  <si>
    <t>REVISIÓ</t>
  </si>
  <si>
    <t>Mant. Prev Primavera</t>
  </si>
  <si>
    <t>Mant. Prev Tardor</t>
  </si>
  <si>
    <t>Preus 2024</t>
  </si>
  <si>
    <t>Preus de licitació</t>
  </si>
  <si>
    <t>PREU UNITARI</t>
  </si>
  <si>
    <t>15 EBARS</t>
  </si>
  <si>
    <r>
      <t>El "PREU MÀXIM" correspon als preus de licitació de les dues partides  (1 revisió anual i 2 neteges anuals) de la totalitat de les EBARS de l'Annex 1.</t>
    </r>
    <r>
      <rPr>
        <b/>
        <i/>
        <sz val="11"/>
        <color rgb="FFFF0000"/>
        <rFont val="Calibri"/>
        <family val="2"/>
        <scheme val="minor"/>
      </rPr>
      <t xml:space="preserve"> 
El licitador ha d'emplenar els "PREU OFERTA" de les dues partides, revisió anual i 2 neteges anuals, de la totalitat de les EBARS de l'Annex 1. El  "PREU OFERTA" ha de ser igual o inferior al "PREU MÀXIM".</t>
    </r>
    <r>
      <rPr>
        <i/>
        <sz val="11"/>
        <color rgb="FFFF0000"/>
        <rFont val="Calibri"/>
        <family val="2"/>
        <scheme val="minor"/>
      </rPr>
      <t xml:space="preserve">
El coeficient Kp es calcula automàitcament, i és la mitjana geomètrica del resultat de dividir el "PREU OFERTA" entre "PREU MÀXIM".
El "PREU UNITARI" és calcula automàticament dividint el "PREU OFERTA" entre les 15 EBARs de l'Annex 1. Aquest "PREU UNITARI" és el que es certificarà en cas d'ampliar o dismunir el número d'EBARS respecte l'Annex 1 inicial.
</t>
    </r>
  </si>
  <si>
    <r>
      <rPr>
        <b/>
        <sz val="11"/>
        <color theme="1"/>
        <rFont val="Calibri"/>
        <family val="2"/>
        <scheme val="minor"/>
      </rPr>
      <t>DUES</t>
    </r>
    <r>
      <rPr>
        <sz val="11"/>
        <color theme="1"/>
        <rFont val="Calibri"/>
        <family val="2"/>
        <scheme val="minor"/>
      </rPr>
      <t xml:space="preserve"> neteges (2) anuals de clavegueres: col·lectors, pous de fins a 9 m</t>
    </r>
    <r>
      <rPr>
        <vertAlign val="superscript"/>
        <sz val="11"/>
        <color theme="1"/>
        <rFont val="Calibri"/>
        <family val="2"/>
        <scheme val="minor"/>
      </rPr>
      <t>3</t>
    </r>
    <r>
      <rPr>
        <sz val="11"/>
        <color theme="1"/>
        <rFont val="Calibri"/>
        <family val="2"/>
        <scheme val="minor"/>
      </rPr>
      <t xml:space="preserve"> aprox., pericons o pous de registre de clavegueram, etc., i xarxa de pluvials: canonades, embornals, canals interceptors, etc., amb introducció manual de mànega amb aigua a pressió, amb aparell pneumàtic vibrador incorporat des de compressor situat en camió cisterna i transport de residu a EDAR autoritzada. Segons els plànosl de l'Annex 1.</t>
    </r>
  </si>
  <si>
    <r>
      <rPr>
        <b/>
        <sz val="11"/>
        <color theme="1"/>
        <rFont val="Calibri"/>
        <family val="2"/>
        <scheme val="minor"/>
      </rPr>
      <t>UNA</t>
    </r>
    <r>
      <rPr>
        <sz val="11"/>
        <color theme="1"/>
        <rFont val="Calibri"/>
        <family val="2"/>
        <scheme val="minor"/>
      </rPr>
      <t xml:space="preserve"> Revisió (1) anual dels 15 pous de bombeig i els seus corresponents equips de bombeig.</t>
    </r>
  </si>
  <si>
    <t>Annex 2. Manteniment preventiu Lot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</si>
</sst>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4"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sz val="9"/>
      <color indexed="81"/>
      <name val="Tahoma"/>
      <charset val="1"/>
    </font>
    <font>
      <b/>
      <sz val="9"/>
      <color indexed="81"/>
      <name val="Tahoma"/>
      <charset val="1"/>
    </font>
    <font>
      <vertAlign val="superscript"/>
      <sz val="11"/>
      <color theme="1"/>
      <name val="Calibri"/>
      <family val="2"/>
      <scheme val="minor"/>
    </font>
    <font>
      <i/>
      <sz val="14"/>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8" fillId="0" borderId="0" applyFont="0" applyFill="0" applyBorder="0" applyAlignment="0" applyProtection="0"/>
  </cellStyleXfs>
  <cellXfs count="28">
    <xf numFmtId="0" fontId="0" fillId="0" borderId="0" xfId="0"/>
    <xf numFmtId="0" fontId="0" fillId="0" borderId="4" xfId="0" applyBorder="1"/>
    <xf numFmtId="0" fontId="0" fillId="0" borderId="5" xfId="0" applyBorder="1"/>
    <xf numFmtId="0" fontId="0" fillId="0" borderId="7" xfId="0" applyBorder="1"/>
    <xf numFmtId="0" fontId="0" fillId="0" borderId="8" xfId="0" applyBorder="1"/>
    <xf numFmtId="0" fontId="0" fillId="0" borderId="9" xfId="0" applyBorder="1"/>
    <xf numFmtId="0" fontId="3" fillId="2" borderId="6" xfId="0" applyFont="1" applyFill="1" applyBorder="1" applyAlignment="1">
      <alignment horizontal="center"/>
    </xf>
    <xf numFmtId="0" fontId="0" fillId="0" borderId="6" xfId="0" applyBorder="1" applyAlignment="1">
      <alignment horizontal="center"/>
    </xf>
    <xf numFmtId="44" fontId="0" fillId="0" borderId="0" xfId="0" applyNumberFormat="1"/>
    <xf numFmtId="44" fontId="0" fillId="0" borderId="6" xfId="1" applyFont="1" applyBorder="1"/>
    <xf numFmtId="44" fontId="1" fillId="0" borderId="0" xfId="0" applyNumberFormat="1" applyFont="1"/>
    <xf numFmtId="44" fontId="0" fillId="0" borderId="6" xfId="1" applyFont="1" applyBorder="1" applyAlignment="1" applyProtection="1">
      <alignment horizontal="center" vertical="center"/>
      <protection locked="0"/>
    </xf>
    <xf numFmtId="44" fontId="0" fillId="0" borderId="6" xfId="1" applyFont="1" applyBorder="1" applyAlignment="1">
      <alignment horizontal="center" vertical="center"/>
    </xf>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44" fontId="0" fillId="0" borderId="6" xfId="0" applyNumberFormat="1" applyBorder="1" applyAlignment="1">
      <alignment horizontal="center" vertical="center"/>
    </xf>
    <xf numFmtId="44" fontId="0" fillId="0" borderId="6" xfId="0" applyNumberFormat="1" applyBorder="1" applyAlignment="1">
      <alignment horizontal="center"/>
    </xf>
    <xf numFmtId="0" fontId="0" fillId="0" borderId="6" xfId="0" applyBorder="1" applyAlignment="1">
      <alignment horizontal="center"/>
    </xf>
    <xf numFmtId="0" fontId="12" fillId="0" borderId="0" xfId="0" applyFont="1" applyAlignment="1">
      <alignment horizontal="center" wrapText="1"/>
    </xf>
    <xf numFmtId="164" fontId="13" fillId="0" borderId="6" xfId="0" applyNumberFormat="1" applyFont="1" applyBorder="1" applyAlignment="1">
      <alignment horizontal="center" vertical="center"/>
    </xf>
    <xf numFmtId="0" fontId="0" fillId="0" borderId="6" xfId="0" applyBorder="1" applyAlignment="1">
      <alignment horizontal="left" vertical="center" wrapText="1"/>
    </xf>
    <xf numFmtId="0" fontId="2" fillId="0" borderId="0" xfId="0" applyFont="1" applyAlignment="1">
      <alignment horizontal="left"/>
    </xf>
    <xf numFmtId="0" fontId="0" fillId="0" borderId="0" xfId="0" applyAlignment="1">
      <alignment horizontal="left"/>
    </xf>
    <xf numFmtId="0" fontId="6" fillId="0" borderId="0" xfId="0" applyFont="1" applyAlignment="1">
      <alignment horizontal="left" vertical="top" wrapText="1"/>
    </xf>
    <xf numFmtId="0" fontId="5" fillId="0" borderId="0" xfId="0" applyFont="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S36"/>
  <sheetViews>
    <sheetView showGridLines="0" tabSelected="1" topLeftCell="A9" zoomScale="115" zoomScaleNormal="115" workbookViewId="0">
      <selection activeCell="J26" sqref="J26"/>
    </sheetView>
  </sheetViews>
  <sheetFormatPr defaultColWidth="9.140625" defaultRowHeight="15" x14ac:dyDescent="0.25"/>
  <cols>
    <col min="7" max="7" width="24.5703125" customWidth="1"/>
    <col min="8" max="8" width="13.42578125" bestFit="1" customWidth="1"/>
    <col min="9" max="9" width="14.140625" bestFit="1" customWidth="1"/>
    <col min="10" max="10" width="13.42578125" customWidth="1"/>
    <col min="11" max="11" width="15" customWidth="1"/>
    <col min="14" max="14" width="0" hidden="1" customWidth="1"/>
    <col min="15" max="15" width="11.5703125" hidden="1" customWidth="1"/>
    <col min="16" max="16" width="12.42578125" hidden="1" customWidth="1"/>
    <col min="17" max="17" width="11.5703125" hidden="1" customWidth="1"/>
    <col min="18" max="18" width="13.28515625" hidden="1" customWidth="1"/>
    <col min="19" max="19" width="12.7109375" hidden="1" customWidth="1"/>
  </cols>
  <sheetData>
    <row r="6" spans="3:12" ht="21" x14ac:dyDescent="0.35">
      <c r="C6" s="21" t="s">
        <v>18</v>
      </c>
      <c r="D6" s="21"/>
      <c r="E6" s="21"/>
      <c r="F6" s="21"/>
      <c r="G6" s="21"/>
      <c r="H6" s="21"/>
      <c r="I6" s="21"/>
      <c r="J6" s="21"/>
      <c r="K6" s="21"/>
      <c r="L6" s="21"/>
    </row>
    <row r="9" spans="3:12" ht="15" customHeight="1" x14ac:dyDescent="0.25">
      <c r="C9" s="23" t="s">
        <v>15</v>
      </c>
      <c r="D9" s="24"/>
      <c r="E9" s="24"/>
      <c r="F9" s="24"/>
      <c r="G9" s="24"/>
      <c r="H9" s="24"/>
      <c r="I9" s="24"/>
      <c r="J9" s="24"/>
      <c r="K9" s="24"/>
      <c r="L9" s="24"/>
    </row>
    <row r="10" spans="3:12" ht="15" customHeight="1" x14ac:dyDescent="0.25">
      <c r="C10" s="23"/>
      <c r="D10" s="24"/>
      <c r="E10" s="24"/>
      <c r="F10" s="24"/>
      <c r="G10" s="24"/>
      <c r="H10" s="24"/>
      <c r="I10" s="24"/>
      <c r="J10" s="24"/>
      <c r="K10" s="24"/>
      <c r="L10" s="24"/>
    </row>
    <row r="11" spans="3:12" ht="15" customHeight="1" x14ac:dyDescent="0.25">
      <c r="C11" s="23"/>
      <c r="D11" s="24"/>
      <c r="E11" s="24"/>
      <c r="F11" s="24"/>
      <c r="G11" s="24"/>
      <c r="H11" s="24"/>
      <c r="I11" s="24"/>
      <c r="J11" s="24"/>
      <c r="K11" s="24"/>
      <c r="L11" s="24"/>
    </row>
    <row r="12" spans="3:12" ht="15" customHeight="1" x14ac:dyDescent="0.25">
      <c r="C12" s="23"/>
      <c r="D12" s="24"/>
      <c r="E12" s="24"/>
      <c r="F12" s="24"/>
      <c r="G12" s="24"/>
      <c r="H12" s="24"/>
      <c r="I12" s="24"/>
      <c r="J12" s="24"/>
      <c r="K12" s="24"/>
      <c r="L12" s="24"/>
    </row>
    <row r="13" spans="3:12" ht="15" customHeight="1" x14ac:dyDescent="0.25">
      <c r="C13" s="23"/>
      <c r="D13" s="24"/>
      <c r="E13" s="24"/>
      <c r="F13" s="24"/>
      <c r="G13" s="24"/>
      <c r="H13" s="24"/>
      <c r="I13" s="24"/>
      <c r="J13" s="24"/>
      <c r="K13" s="24"/>
      <c r="L13" s="24"/>
    </row>
    <row r="14" spans="3:12" ht="15" customHeight="1" x14ac:dyDescent="0.25">
      <c r="C14" s="23"/>
      <c r="D14" s="24"/>
      <c r="E14" s="24"/>
      <c r="F14" s="24"/>
      <c r="G14" s="24"/>
      <c r="H14" s="24"/>
      <c r="I14" s="24"/>
      <c r="J14" s="24"/>
      <c r="K14" s="24"/>
      <c r="L14" s="24"/>
    </row>
    <row r="16" spans="3:12" ht="15.75" thickBot="1" x14ac:dyDescent="0.3">
      <c r="C16" s="22"/>
      <c r="D16" s="22"/>
      <c r="E16" s="22"/>
      <c r="F16" s="22"/>
      <c r="G16" s="22"/>
      <c r="H16" s="22"/>
      <c r="I16" s="22"/>
      <c r="J16" s="22"/>
      <c r="K16" s="22"/>
      <c r="L16" s="22"/>
    </row>
    <row r="17" spans="3:19" x14ac:dyDescent="0.25">
      <c r="C17" s="25" t="s">
        <v>0</v>
      </c>
      <c r="D17" s="26"/>
      <c r="E17" s="26"/>
      <c r="F17" s="26"/>
      <c r="G17" s="26"/>
      <c r="H17" s="26"/>
      <c r="I17" s="26"/>
      <c r="J17" s="26"/>
      <c r="K17" s="26"/>
      <c r="L17" s="27"/>
    </row>
    <row r="18" spans="3:19" x14ac:dyDescent="0.25">
      <c r="C18" s="1"/>
      <c r="L18" s="2"/>
    </row>
    <row r="19" spans="3:19" ht="18" x14ac:dyDescent="0.35">
      <c r="C19" s="1"/>
      <c r="H19" s="6" t="s">
        <v>3</v>
      </c>
      <c r="I19" s="6" t="s">
        <v>2</v>
      </c>
      <c r="J19" s="6" t="s">
        <v>1</v>
      </c>
      <c r="K19" s="6" t="s">
        <v>13</v>
      </c>
      <c r="L19" s="2"/>
    </row>
    <row r="20" spans="3:19" ht="43.5" customHeight="1" x14ac:dyDescent="0.25">
      <c r="C20" s="1"/>
      <c r="D20" s="20" t="s">
        <v>17</v>
      </c>
      <c r="E20" s="20"/>
      <c r="F20" s="20"/>
      <c r="G20" s="20"/>
      <c r="H20" s="12">
        <f>+S34</f>
        <v>10500</v>
      </c>
      <c r="I20" s="13">
        <v>10500</v>
      </c>
      <c r="J20" s="19">
        <f>((I20/H20)+(I21/H21))/2</f>
        <v>1</v>
      </c>
      <c r="K20" s="11">
        <f>I20/S25</f>
        <v>700</v>
      </c>
      <c r="L20" s="2"/>
    </row>
    <row r="21" spans="3:19" ht="144.75" customHeight="1" x14ac:dyDescent="0.25">
      <c r="C21" s="1"/>
      <c r="D21" s="20" t="s">
        <v>16</v>
      </c>
      <c r="E21" s="20"/>
      <c r="F21" s="20"/>
      <c r="G21" s="20"/>
      <c r="H21" s="12">
        <f>S33+S35</f>
        <v>13500</v>
      </c>
      <c r="I21" s="13">
        <v>13500</v>
      </c>
      <c r="J21" s="19"/>
      <c r="K21" s="11">
        <f>I21/S25/2</f>
        <v>450</v>
      </c>
      <c r="L21" s="2"/>
      <c r="O21" s="8"/>
    </row>
    <row r="22" spans="3:19" ht="15.75" thickBot="1" x14ac:dyDescent="0.3">
      <c r="C22" s="3"/>
      <c r="D22" s="4"/>
      <c r="E22" s="4"/>
      <c r="F22" s="4"/>
      <c r="G22" s="4"/>
      <c r="H22" s="4"/>
      <c r="I22" s="4"/>
      <c r="J22" s="4"/>
      <c r="K22" s="4"/>
      <c r="L22" s="5"/>
    </row>
    <row r="23" spans="3:19" x14ac:dyDescent="0.25">
      <c r="C23" s="18"/>
      <c r="D23" s="18"/>
      <c r="E23" s="18"/>
      <c r="F23" s="18"/>
      <c r="G23" s="18"/>
      <c r="H23" s="18"/>
      <c r="I23" s="18"/>
      <c r="J23" s="18"/>
      <c r="K23" s="18"/>
      <c r="L23" s="18"/>
      <c r="R23" s="8"/>
    </row>
    <row r="24" spans="3:19" x14ac:dyDescent="0.25">
      <c r="C24" s="18"/>
      <c r="D24" s="18"/>
      <c r="E24" s="18"/>
      <c r="F24" s="18"/>
      <c r="G24" s="18"/>
      <c r="H24" s="18"/>
      <c r="I24" s="18"/>
      <c r="J24" s="18"/>
      <c r="K24" s="18"/>
      <c r="L24" s="18"/>
      <c r="R24" s="8"/>
    </row>
    <row r="25" spans="3:19" x14ac:dyDescent="0.25">
      <c r="S25" s="14">
        <v>15</v>
      </c>
    </row>
    <row r="26" spans="3:19" x14ac:dyDescent="0.25">
      <c r="N26" s="17" t="s">
        <v>11</v>
      </c>
      <c r="O26" s="17"/>
      <c r="P26" s="17"/>
      <c r="Q26" s="17"/>
      <c r="R26" s="7" t="s">
        <v>7</v>
      </c>
      <c r="S26" s="7" t="s">
        <v>14</v>
      </c>
    </row>
    <row r="27" spans="3:19" x14ac:dyDescent="0.25">
      <c r="N27" s="15" t="s">
        <v>9</v>
      </c>
      <c r="O27" s="15"/>
      <c r="P27" s="7" t="s">
        <v>6</v>
      </c>
      <c r="Q27" s="7" t="s">
        <v>4</v>
      </c>
      <c r="R27" s="9">
        <v>254.46</v>
      </c>
      <c r="S27" s="9">
        <f>R27*$S$25</f>
        <v>3816.9</v>
      </c>
    </row>
    <row r="28" spans="3:19" x14ac:dyDescent="0.25">
      <c r="N28" s="15"/>
      <c r="O28" s="15"/>
      <c r="P28" s="7" t="s">
        <v>8</v>
      </c>
      <c r="Q28" s="7" t="s">
        <v>5</v>
      </c>
      <c r="R28" s="9">
        <v>584.79999999999995</v>
      </c>
      <c r="S28" s="9">
        <f t="shared" ref="S28:S29" si="0">R28*$S$25</f>
        <v>8772</v>
      </c>
    </row>
    <row r="29" spans="3:19" x14ac:dyDescent="0.25">
      <c r="N29" s="16" t="s">
        <v>10</v>
      </c>
      <c r="O29" s="16"/>
      <c r="P29" s="7" t="s">
        <v>6</v>
      </c>
      <c r="Q29" s="7" t="s">
        <v>4</v>
      </c>
      <c r="R29" s="9">
        <v>254.46</v>
      </c>
      <c r="S29" s="9">
        <f t="shared" si="0"/>
        <v>3816.9</v>
      </c>
    </row>
    <row r="30" spans="3:19" x14ac:dyDescent="0.25">
      <c r="R30" s="10">
        <f>SUM(R27:R29)</f>
        <v>1093.72</v>
      </c>
      <c r="S30" s="10">
        <f>SUM(S27:S29)</f>
        <v>16405.8</v>
      </c>
    </row>
    <row r="31" spans="3:19" x14ac:dyDescent="0.25">
      <c r="O31" s="8"/>
    </row>
    <row r="32" spans="3:19" x14ac:dyDescent="0.25">
      <c r="N32" s="17" t="s">
        <v>12</v>
      </c>
      <c r="O32" s="17"/>
      <c r="P32" s="17"/>
      <c r="Q32" s="17"/>
      <c r="R32" s="7" t="s">
        <v>7</v>
      </c>
      <c r="S32" s="7" t="s">
        <v>14</v>
      </c>
    </row>
    <row r="33" spans="14:19" x14ac:dyDescent="0.25">
      <c r="N33" s="15" t="s">
        <v>9</v>
      </c>
      <c r="O33" s="15"/>
      <c r="P33" s="7" t="s">
        <v>6</v>
      </c>
      <c r="Q33" s="7"/>
      <c r="R33" s="9">
        <v>450</v>
      </c>
      <c r="S33" s="9">
        <f>R33*$S$25</f>
        <v>6750</v>
      </c>
    </row>
    <row r="34" spans="14:19" x14ac:dyDescent="0.25">
      <c r="N34" s="15"/>
      <c r="O34" s="15"/>
      <c r="P34" s="7" t="s">
        <v>8</v>
      </c>
      <c r="Q34" s="7"/>
      <c r="R34" s="9">
        <v>700</v>
      </c>
      <c r="S34" s="9">
        <f t="shared" ref="S34:S35" si="1">R34*$S$25</f>
        <v>10500</v>
      </c>
    </row>
    <row r="35" spans="14:19" x14ac:dyDescent="0.25">
      <c r="N35" s="16" t="s">
        <v>10</v>
      </c>
      <c r="O35" s="16"/>
      <c r="P35" s="7" t="s">
        <v>6</v>
      </c>
      <c r="Q35" s="7"/>
      <c r="R35" s="9">
        <v>450</v>
      </c>
      <c r="S35" s="9">
        <f t="shared" si="1"/>
        <v>6750</v>
      </c>
    </row>
    <row r="36" spans="14:19" x14ac:dyDescent="0.25">
      <c r="R36" s="10">
        <f>SUM(R33:R35)</f>
        <v>1600</v>
      </c>
      <c r="S36" s="10">
        <f>SUM(S33:S35)</f>
        <v>24000</v>
      </c>
    </row>
  </sheetData>
  <sheetProtection algorithmName="SHA-512" hashValue="lryQs5cm2KqfM/hYuJ2XicYuIjzCmuHBP3SUASbz1a5qhoqx5tofMDMRj9+55bPhtD2jvHl7R3wRADMW58+iAw==" saltValue="JqAYq2vWt62kVKNVUbNhVQ==" spinCount="100000" sheet="1" objects="1" scenarios="1"/>
  <mergeCells count="14">
    <mergeCell ref="C6:L6"/>
    <mergeCell ref="C16:L16"/>
    <mergeCell ref="C9:L14"/>
    <mergeCell ref="C17:L17"/>
    <mergeCell ref="N29:O29"/>
    <mergeCell ref="N27:O28"/>
    <mergeCell ref="N26:Q26"/>
    <mergeCell ref="N33:O34"/>
    <mergeCell ref="N35:O35"/>
    <mergeCell ref="N32:Q32"/>
    <mergeCell ref="C23:L24"/>
    <mergeCell ref="J20:J21"/>
    <mergeCell ref="D20:G20"/>
    <mergeCell ref="D21:G21"/>
  </mergeCells>
  <pageMargins left="0.70866141732283472" right="0.70866141732283472" top="0.74803149606299213" bottom="0.74803149606299213" header="0.31496062992125984" footer="0.31496062992125984"/>
  <pageSetup paperSize="9" scale="97" orientation="landscape"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63B262D601714B9DD555AA2183ECB8" ma:contentTypeVersion="13" ma:contentTypeDescription="Crea un document nou" ma:contentTypeScope="" ma:versionID="2a6bba26e7885528899dab467213aa78">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a77b31f2599f6a1e9e4736cf519477b5"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b79441bf-690f-4276-be69-4a0a3e8ffea7"/>
    <ds:schemaRef ds:uri="334a77fb-df10-4d84-97cc-51198a973758"/>
    <ds:schemaRef ds:uri="5c6b95b9-9d66-4e1e-8d5b-562a9c9e81a7"/>
    <ds:schemaRef ds:uri="78e4a20d-5149-42e3-be2f-a6dad5a21c00"/>
  </ds:schemaRefs>
</ds:datastoreItem>
</file>

<file path=customXml/itemProps2.xml><?xml version="1.0" encoding="utf-8"?>
<ds:datastoreItem xmlns:ds="http://schemas.openxmlformats.org/officeDocument/2006/customXml" ds:itemID="{48484459-716C-4FA9-8E38-BDA65B28A478}">
  <ds:schemaRefs>
    <ds:schemaRef ds:uri="http://schemas.microsoft.com/sharepoint/v3/contenttype/forms"/>
  </ds:schemaRefs>
</ds:datastoreItem>
</file>

<file path=customXml/itemProps3.xml><?xml version="1.0" encoding="utf-8"?>
<ds:datastoreItem xmlns:ds="http://schemas.openxmlformats.org/officeDocument/2006/customXml" ds:itemID="{5C2D5D16-4CFE-4E98-A36D-CAF9DADE8A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KP</vt:lpstr>
      <vt:lpstr>KP!Àrea_d'impressió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Anton Serra</cp:lastModifiedBy>
  <cp:revision/>
  <cp:lastPrinted>2025-11-20T07:48:11Z</cp:lastPrinted>
  <dcterms:created xsi:type="dcterms:W3CDTF">2015-06-05T18:19:34Z</dcterms:created>
  <dcterms:modified xsi:type="dcterms:W3CDTF">2025-11-20T07:49:08Z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