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juntamentabreracat-my.sharepoint.com/personal/rinconcc_abrera_cat/Documents/Escritorio/Carlos/1 Proyectos y memorias/2025/4847-2025 Aprobación Projecte per a la reforma, reparació i impermeabilització de la coberta del Centre Polivalent/"/>
    </mc:Choice>
  </mc:AlternateContent>
  <xr:revisionPtr revIDLastSave="13" documentId="11_AD4D2F04E46CFB4ACB3E209D8D56C53E683EDF18" xr6:coauthVersionLast="47" xr6:coauthVersionMax="47" xr10:uidLastSave="{CD93BAFE-BD1B-4E2C-81FC-9ED05CC7E9AC}"/>
  <bookViews>
    <workbookView xWindow="-28320" yWindow="1620" windowWidth="27000" windowHeight="14160" xr2:uid="{00000000-000D-0000-FFFF-FFFF00000000}"/>
  </bookViews>
  <sheets>
    <sheet name="T-PR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7" i="1" l="1"/>
  <c r="H125" i="1"/>
  <c r="H124" i="1"/>
  <c r="H122" i="1"/>
  <c r="H121" i="1"/>
  <c r="H116" i="1"/>
  <c r="H115" i="1"/>
  <c r="H117" i="1" s="1"/>
  <c r="H109" i="1"/>
  <c r="H110" i="1" s="1"/>
  <c r="H103" i="1"/>
  <c r="H104" i="1" s="1"/>
  <c r="H97" i="1"/>
  <c r="H96" i="1"/>
  <c r="H95" i="1"/>
  <c r="H98" i="1" s="1"/>
  <c r="H89" i="1"/>
  <c r="H88" i="1"/>
  <c r="H90" i="1" s="1"/>
  <c r="H82" i="1"/>
  <c r="H81" i="1"/>
  <c r="H80" i="1"/>
  <c r="H79" i="1"/>
  <c r="H78" i="1"/>
  <c r="H71" i="1"/>
  <c r="H70" i="1"/>
  <c r="H69" i="1"/>
  <c r="H72" i="1" s="1"/>
  <c r="H63" i="1"/>
  <c r="H62" i="1"/>
  <c r="H55" i="1"/>
  <c r="H56" i="1" s="1"/>
  <c r="H48" i="1"/>
  <c r="H49" i="1" s="1"/>
  <c r="H41" i="1"/>
  <c r="H42" i="1" s="1"/>
  <c r="H40" i="1"/>
  <c r="H39" i="1"/>
  <c r="H38" i="1"/>
  <c r="H31" i="1"/>
  <c r="H30" i="1"/>
  <c r="H29" i="1"/>
  <c r="H28" i="1"/>
  <c r="H27" i="1"/>
  <c r="H26" i="1"/>
  <c r="H25" i="1"/>
  <c r="H24" i="1"/>
  <c r="H32" i="1" s="1"/>
  <c r="H23" i="1"/>
  <c r="H16" i="1"/>
  <c r="H15" i="1"/>
  <c r="H14" i="1"/>
  <c r="H17" i="1" l="1"/>
  <c r="H119" i="1" s="1"/>
</calcChain>
</file>

<file path=xl/sharedStrings.xml><?xml version="1.0" encoding="utf-8"?>
<sst xmlns="http://schemas.openxmlformats.org/spreadsheetml/2006/main" count="272" uniqueCount="132">
  <si>
    <t>CENTRE POLIVALENTE - IMPERMEABILIZACIÓN</t>
  </si>
  <si>
    <t>PRESUPUESTO</t>
  </si>
  <si>
    <t>Precio</t>
  </si>
  <si>
    <t>Medición</t>
  </si>
  <si>
    <t>Importe</t>
  </si>
  <si>
    <t>Obra</t>
  </si>
  <si>
    <t>01</t>
  </si>
  <si>
    <t>PressupostIMPERMEABILIZACI_N_CENTRE_POLI</t>
  </si>
  <si>
    <t>Capítol</t>
  </si>
  <si>
    <t>ACTUACIONES PREVIAS</t>
  </si>
  <si>
    <t>NIVELL 3</t>
  </si>
  <si>
    <t>Medios de elevación</t>
  </si>
  <si>
    <t>01.01.01</t>
  </si>
  <si>
    <t>0XP020AR</t>
  </si>
  <si>
    <t>Ud</t>
  </si>
  <si>
    <t>Transporte a obra y retirada de plataforma elevadora de tijera, motor diésel, de 15 m de altura máxima de trabajo.
Criterio de medición de proyecto: Número de unidades previstas, según documentación gráfica de Proyecto.
Criterio de medición de obra: Se medirá el número de unidades realmente ejecutadas según especificaciones de Proyecto.</t>
  </si>
  <si>
    <t>0XP010AR</t>
  </si>
  <si>
    <t>Alquiler diario de plataforma elevadora de tijera, motor diésel, de 15 m de altura máxima de trabajo.
Criterio de valoración económica: El precio incluye el mantenimiento y el seguro de responsabilidad civil.
Criterio de medición de proyecto: Número de unidades previstas, según documentación gráfica de Proyecto.
Criterio de medición de obra: Amortización en forma de alquiler diario, según condiciones definidas en el contrato suscrito con la empresa suministradora.</t>
  </si>
  <si>
    <t>0XG010</t>
  </si>
  <si>
    <t>h</t>
  </si>
  <si>
    <t>Grúa autopropulsada de brazo telescópico con una capacidad de elevación de 30 t y 27 m de altura máxima de trabajo. 
Incluye: viaje de ida y vuelta y permisos de ocupación/corte de vía pública (en su caso).
Criterio de medición de proyecto: Tiempo estimado.
Criterio de medición de obra: Amortización en forma de alquiler por horas, según condiciones definidas en el contrato suscrito con la empresa suministradora.</t>
  </si>
  <si>
    <t>TOTAL</t>
  </si>
  <si>
    <t>02</t>
  </si>
  <si>
    <t>DESMONTAJES Y DEMOLICIONES</t>
  </si>
  <si>
    <t>Para Edificación</t>
  </si>
  <si>
    <t>01.02.01</t>
  </si>
  <si>
    <t>0CS010</t>
  </si>
  <si>
    <t>m2</t>
  </si>
  <si>
    <t>Suministro y colocación de lámina de plástico sobre la que se coloca una capa de cartón rizado fijado lateralmente en todo el perímetro, sobre el solado de moqueta, madera, piedra natural u otro material, para protegerlo frente a la suciedad y el polvo generados durante los trabajos de rehabilitación o reforma. Incluso vigilancia y mantenimiento de la protección mientras duren los trabajos, fijación de la protección en todas las juntas con cinta adhesiva, posterior retirada, recogida y carga manual sobre camión o contenedor.
Criterio de medición de proyecto: Superficie medida según documentación gráfica de Proyecto.
Criterio de medición de obra: Se medirá la superficie realmente ejecutada según especificaciones de Proyecto.</t>
  </si>
  <si>
    <t>DQP020</t>
  </si>
  <si>
    <t>Retirada de capa de protección formada hasta 15 cm de espesor de grava en cubierta plana, con medios manuales y acopio en sacas de la grava para su posterior ubicación en otro emplazamiento, y carga manual sobre camión o contenedor. 
Incluye: transporte de gravas a ubicación desiganada por el promotor a una distancia &lt;20 km
Criterio de medición de proyecto: Superficie medida según documentación gráfica de Proyecto.
Criterio de medición de obra: Se medirá la superficie realmente desmontada según especificaciones de Proyecto.</t>
  </si>
  <si>
    <t>FZB040AR</t>
  </si>
  <si>
    <t>Limpieza mecánica de pavimento de gres rústico o similar en estado de conservación regular, mediante la aplicación de lanza de agua a presión, y de un humectante y fungicida inocuo, proyectado mediante el vehículo acuoso, hasta disolver la suciedad superficial. Incluso pruebas previas necesarias para ajustar los parámetros de la limpieza y evitar daños en los materiales, transporte, montaje y desmontaje de equipo; eliminación de los detritus acumulados; acopio, retirada y carga de restos generados sobre camión o contenedor; considerando un grado de complejidad medio.
Criterio de medición de proyecto: Superficie medida según documentación gráfica de Proyecto.
Criterio de medición de obra: Se medirá la superficie realmente ejecutada según especificaciones de Proyecto.</t>
  </si>
  <si>
    <t>DQL010</t>
  </si>
  <si>
    <t>Desmontaje de claraboya prefabricada fija, con medios manuales, sin afectar a la estabilidad de los elementos constructivos contiguos, y carga manual sobre camión o contenedor.
Criterio de medición de proyecto: Número de unidades previstas, según documentación gráfica de Proyecto.
Criterio de medición de obra: Se medirá el número de unidades realmente desmontadas según especificaciones de Proyecto.</t>
  </si>
  <si>
    <t>DQN010</t>
  </si>
  <si>
    <t>Retirada de capa de: impermeabilización, aislamiento y sus capas separadoras en cubierta plana, con medios manuales, y carga manual sobre camión o contenedor.
Criterio de medición de proyecto: Superficie medida según documentación gráfica de Proyecto.
Criterio de medición de obra: Se medirá la superficie realmente desmontada según especificaciones de Proyecto.</t>
  </si>
  <si>
    <t>DQS030</t>
  </si>
  <si>
    <t>Levantado de sumidero en cubierta plana, con medios manuales, sin afectar a la estabilidad de los elementos constructivos contiguos, y carga manual sobre camión o contenedor.
Criterio de medición de proyecto: Número de unidades previstas, según documentación gráfica de Proyecto.
Criterio de medición de obra: Se medirá el número de unidades realmente desmontadas según especificaciones de Proyecto.</t>
  </si>
  <si>
    <t>DFD010</t>
  </si>
  <si>
    <t>m</t>
  </si>
  <si>
    <t>Demolición de antepecho de 0,5 m de altura de fábrica vista, formada por bloque de hormigón de 20 cm de espesor, con medios manuales, sin deteriorar los elementos constructivos contiguos, y carga manual sobre camión o contenedor.
Criterio de medición de proyecto: Longitud medida según documentación gráfica de Proyecto.
Criterio de medición de obra: Se medirá la longitud realmente demolida según especificaciones de Proyecto.</t>
  </si>
  <si>
    <t>DFL020</t>
  </si>
  <si>
    <t>m²</t>
  </si>
  <si>
    <t>Desmontaje y posterior montaje en la misma ubicación de paneles sándwich acústicos de chapa de acero, aluminio o cualquier otro material, incluyendo la recuperación y reinstalación de las estructuras auxiliares de refuerzo traseras horizontales, apuntalamientos y arriostramientos necesarios para su correcta colocación una vez finalizados los trabajos de albañilería en cubierta. Los trabajos se realizarán con medios manuales, sin dañar los elementos a los que estén anclados los paneles, reponiendo cualquier accesorio, tornillería, anclaje o elemento de fijación necesario para garantizar su correcta reinstalación. Incluye también la carga manual sobre camión o contenedor durante el desmontaje, y su recolocación completa en la misma posición original una vez concluidas las obras.
Todo ello completamente ejecutado, verificado y en condiciones de uso.
Criterio de valoración económica: Incluye: acopio de materiales en cubierta de pavimento cerámico para su posterior reposición.
Criterio de medición de proyecto: Superficie medida según documentación gráfica de Proyecto.
Criterio de medición de obra: Se medirá la superficie realmente desmontada según especificaciones de Proyecto.</t>
  </si>
  <si>
    <t>DHE010</t>
  </si>
  <si>
    <t>Demolición de albardilla metálica para cubrición de muros, con medios manuales, sin deteriorar los elementos constructivos contiguos, almacenamiento y posterior recolocación en la misma ubicación.
Criterio de medición de proyecto: Longitud medida según documentación gráfica de Proyecto.
Criterio de medición de obra: Se medirá la longitud realmente desmontada según especificaciones de Proyecto.</t>
  </si>
  <si>
    <t>03</t>
  </si>
  <si>
    <t>REVESTIMIENTOS</t>
  </si>
  <si>
    <t>Suelos</t>
  </si>
  <si>
    <t>01.03.01</t>
  </si>
  <si>
    <t>QAW030</t>
  </si>
  <si>
    <t>Vaciado y limpieza del material de rejuntado en pavimento cerámico con junta abierta (separación entre 3 y 15 mm) de cubierta plana transitable, sustituyéndolo por mortero de juntas cementoso mejorado, tipo CG2 W A, según UNE-EN 13888, con absorción de agua reducida y resistencia elevada a la abrasión, Webercolor Premium ´´WEBER´´ o equivalente, color Beige. Incluso preparación de la zona de trabajo y protección de los elementos del entorno que deban mantenerse, limpieza del pavimento, acopio y retirada de los restos de obra.
Criterio de medición de proyecto: Superficie medida según documentación gráfica de Proyecto.
Criterio de medición de obra: Se medirá la superficie realmente ejecutada según especificaciones de Proyecto.</t>
  </si>
  <si>
    <t>QAW020</t>
  </si>
  <si>
    <t>Sustitución puntual de baldosa cerámica deteriorada, situada en pavimento de cubierta plana, por baldosa de de gres rústico, 20x20 cm, colocada con junta abierta (separación entre 3 y 15 mm), en capa fina con adhesivo cementoso mejorado, C2 TE, con deslizamiento reducido y tiempo abierto ampliado, color gris, y rejuntada con mortero de juntas cementoso mejorado, tipo CG2 W A, según UNE-EN 13888, con absorción de agua reducida y resistencia elevada a la abrasión, Webercolor Premium ´´WEBER´´ o equivalente, color Beige. Incluso retirada de la baldosa deteriorada, reparación de los desperfectos que se puedan ocasionar en los elementos del entorno que deban mantenerse, limpieza, acopio, retirada y carga manual de escombros sobre camión o contenedor.
Incluye sustitución de rodapié.
Criterio de medición de proyecto: Número de unidades previstas, según documentación gráfica de Proyecto.
Criterio de medición de obra: Se medirá el número de unidades realmente ejecutadas según especificaciones de Proyecto.</t>
  </si>
  <si>
    <t>NLG310</t>
  </si>
  <si>
    <t>Impermeabilización líquida, para reparación de cubiertas o áreas con tránsito de mantenimiento intenso, de 2 a 2,5 mm de espesor total, sobre superficie soporte de cerámica vitrificada. Sistema MasterSeal Roof 2111 ´´MBCC de Sika´´ formado por membrana elástica impermeabilizante de dos componentes, MasterSeal M 811 ´´MBCC de Sika´´, aplicada mediante sistema de proyección mecánica en caliente, previa imprimación con MasterSeal P 682 ´´MBCC de Sika´´, y aplicación de MasterSeal P 691 ´´MBCC de Sika´´ como puente de unión; y sellado de la impermeabilización con dos capas de membrana elástica impermeabilizante color a elegir, MasterSeal TC 259 ´´MBCC de Sika´´.
Incluye: dos manos de imprimación cruzadas con un consumo de 0,03 kg/m2 por capa, puente de unión en una capa de 0,10 kg/m2, dos manos cruzadas de impermeabilziante con un total de 2,25 kg/m2 y una última capa de sellado para protección contra la radiación UV (color a elegir por D.F.).  La imprimación incluye capa de árido de cuarzo MasterTop F 5. 
.
Criterio de valoración económica: El precio incluye la ejecución y el sellado de las juntas y la ejecución de remates en los encuentros con paramentos verticales y horizontales y desagües.
Criterio de medición de proyecto: Superficie medida en proyección horizontal, según documentación gráfica de Proyecto, desde las caras interiores de los antepechos o petos perimetrales que la limitan.
Criterio de medición de obra: Se medirá, en proyección horizontal, la superficie realmente ejecutada según especificaciones de Proyecto, desde las caras interiores de los antepechos o petos perimetrales que la limitan.</t>
  </si>
  <si>
    <t>QAA020</t>
  </si>
  <si>
    <t>Cubierta plana transitable, no ventilada, con solado fijo, tipo invertida, pendiente del 1% al 5%, para tráfico peatonal privado. IMPERMEABILIZACIÓN: tipo monocapa, adherida, formada por lámina de betún modificado con elastómero SBS, LBM(SBS)-40-FP, Morterplas SBS FP 4 KG y MORTERPLAS SBS FV 4 KG ´´SOPREMA´´ previa imprimación con emulsión asfáltica aniónica sin cargas tipo EA Emufal Primer, ´´SOPREMA´´; AISLAMIENTO TÉRMICO: panel rígido de poliestireno extruido, Sopra XPS SL ´´SOPREMA´´, según UNE-EN 13164, de superficie lisa y mecanizado lateral a media madera, de 60 mm de espesor, resistencia a compresión &gt;= 300 kPa; CAPA SEPARADORA BAJO CAPA DE REFUERZO: geotextil no tejido compuesto por fibras de poliéster unidas por agujeteado, (150 g/m²); CAPA DE REFUERZO: con pendiente del 1% al 5% de mortero de cemento CEM II/B-P 32,5 N tipo M-10 de 5 cm de espesor; CAPA DE PROTECCIÓN: pavimento de gres aragón mate o natural, 14x28 cm colocado en capa fina con adhesivo cementoso mejorado de ligantes mixtos, tixotrópico, C2 TE S1, según UNE-EN 12004, deformable, con deslizamiento reducido y tiempo abierto ampliado Webercol Flex² Multigel ´´WEBER´´, color gris, rejuntado con mortero de juntas cementoso mejorado, tipo CG2 W A, según UNE-EN 13888, con absorción de agua reducida y resistencia elevada a la abrasión, Webercolor Premium ´´WEBER´´, color Beige. Incluso crucetas de PVC.
El precio incluye la ejecución y el sellado de las juntas y la ejecución de remates en los encuentros con paramentos verticales y horizontales y desagües.
Criterio de valoración económica: El precio incluye la ejecución y el sellado de las juntas y la ejecución de remates en los encuentros con paramentos verticales y horizontales y desagües.
Criterio de medición de proyecto: Superficie medida en proyección horizontal, según documentación gráfica de Proyecto, desde las caras interiores de los antepechos o petos perimetrales que la limitan.
Criterio de medición de obra: Se medirá, en proyección horizontal, la superficie realmente ejecutada según especificaciones de Proyecto, desde las caras interiores de los antepechos o petos perimetrales que la limitan.</t>
  </si>
  <si>
    <t>Cerramiento exterior</t>
  </si>
  <si>
    <t>01.03.02</t>
  </si>
  <si>
    <t>QLC010AR</t>
  </si>
  <si>
    <t>Claraboya de cúpula fija parabólica bivalva, de polimetilmetacrilato (PMMA) de alto impacto, de base rectangular, sobre salida vertical de lucernario de luz  292x70 cm, incluso zócalo de poliéster reforzado con fibra de vidrio (PRFV) con aislamiento térmico lateral tipo sándwich de espuma de poliuretano, acabado con gel-coat de color blanco; fijación estanca de cúpula a zócalo con tornillos y colocación de capuchones protectores y de zócalo a cubierta mediante clavos de acero inoxidable.
Criterio de valoración económica: Incluye refuerzo e impermeabilización con lámina de betún modificado en el perímetro de obra previa a la colocación de la claraboya.
Criterio de medición de proyecto: Número de unidades previstas, según documentación gráfica de Proyecto.
Criterio de medición de obra: Se medirá el número de unidades realmente ejecutadas según especificaciones de Proyecto.</t>
  </si>
  <si>
    <t>Pintura</t>
  </si>
  <si>
    <t>01.03.03</t>
  </si>
  <si>
    <t>P89I-4V8T</t>
  </si>
  <si>
    <t>Pintat de parament vertical de guix, amb pintura plàstica amb acabat llis, amb una capa segelladora i dues d'acabat</t>
  </si>
  <si>
    <t>04</t>
  </si>
  <si>
    <t>Falso techo</t>
  </si>
  <si>
    <t>01.03.04</t>
  </si>
  <si>
    <t>P84E-42LA</t>
  </si>
  <si>
    <t>Cel ras de plaques de fibres vegetals, amb acabat de la cara vista de fibra vegetal mitja, de 60x60 cm i 25 mm de gruix, amb cantell recte (A) UNE-EN 13964, amb classe d'absorció acústica D segons UNE-EN-ISO 11654, muntat amb perfileria vista d'acer galvanitzat i prelacat, sistema desmuntable, format per perfils principals amb forma de T invertida 35 mm de base, col·locat cada 1,2 m, fixats al sostre mitjançant vareta de suspensió cada 1,2 m amb perfils secundaris intermitjos col·locats formant retícula, per a una alçària de cel ras de 4 m com a màxim</t>
  </si>
  <si>
    <t>INSTALACIONES</t>
  </si>
  <si>
    <t>Saneamiento</t>
  </si>
  <si>
    <t>01.04.01</t>
  </si>
  <si>
    <t>QAW010</t>
  </si>
  <si>
    <t>Sustitución de sumidero de salida vertical en cubierta plana, por sumidero de caucho EPDM, de salida vertical, de hasta 110 mm de diámetro. Incluso retirada del sumidero existente, conexión a la red de saneamiento del edificio, reparación de los desperfectos que se puedan ocasionar en los elementos del entorno que deban mantenerse, limpieza, acopio, retirada y carga manual de escombros sobre camión o contenedor. Totalmente terminado, conexionado y probado.
Criterio de medición de proyecto: Número de unidades previstas, según documentación gráfica de Proyecto.
Criterio de medición de obra: Se medirá el número de unidades realmente ejecutadas según especificaciones de Proyecto.</t>
  </si>
  <si>
    <t>ASI010</t>
  </si>
  <si>
    <t>Caldereta con sumidero sifónico de PVC, de salida vertical hasta 110 mm de diámetro, con rejilla plana de polipropileno de 200x200 mm, color negro, para recogida de aguas pluviales o de locales húmedos. Incluso accesorios de montaje, piezas especiales y elementos de sujeción.
Criterio de medición de proyecto: Número de unidades previstas, según documentación gráfica de Proyecto.
Criterio de medición de obra: Se medirá el número de unidades realmente ejecutadas según especificaciones de Proyecto.</t>
  </si>
  <si>
    <t>P5ZF8-4SMW</t>
  </si>
  <si>
    <t>u</t>
  </si>
  <si>
    <t>Gárgola de PVC con tubo de salida de 90x90 mm2, y 375 mm de longitud, con cazoleta en ángulo, soldada bajo la impermeabilización</t>
  </si>
  <si>
    <t>Climatización y Ventilación</t>
  </si>
  <si>
    <t>01.04.02</t>
  </si>
  <si>
    <t>EFP010</t>
  </si>
  <si>
    <t>Pilar de fábrica de 1 pie x 1 pie, de ladrillo cerámico perforado (gero), para revestir, 29x14x10 cm, con juntas enrasadas horizontales y verticales de 10 mm de espesor, recibida con mortero de cemento industrial, color gris, con aditivo hidrófugo, M-7,5, suministrado en sacos.
Criterio de medición de proyecto: Longitud medida a ejes, según documentación gráfica de Proyecto.
Criterio de medición de obra: Se medirá, a ejes, la longitud realmente ejecutada según especificaciones de Proyecto.</t>
  </si>
  <si>
    <t>EWA010</t>
  </si>
  <si>
    <t>Apoyo elastomérico sin armar doble, cortado a medida, uno sobre cabeza de pilastra de ladrillo panal y otro sobre vigueta IPN (en partida a parte), de neopreno, 30 mm de espesor, tipo F, según UNE-EN 1337-3, para apoyos estructurales elásticos. Según detalle de plano de memoria.
Criterio de valoración económica: El precio no incluye la base de nivelación.
Criterio de medición de proyecto: Número de unidades previstas, según documentación gráfica de Proyecto.
Criterio de medición de obra: Se medirá el número de unidades realmente colocadas según especificaciones de Proyecto.</t>
  </si>
  <si>
    <t>EAU010</t>
  </si>
  <si>
    <t>kg</t>
  </si>
  <si>
    <t>Acero UNE-EN 10025 S275JR, en viguetas formadas por piezas simples de perfiles laminados en caliente de las series IPN, IPE, HEB, HEA, HEM o UPN, acabado galvanizado en caliente, simplemente apoyado, a una altura de hasta 3 m.
Criterio de valoración económica: El precio incluye los cortes, los despuntes, las piezas especiales, los casquillos y los elementos auxiliares de montaje.
Criterio de medición de proyecto: Peso nominal medido según documentación gráfica de Proyecto.
Criterio de medición de obra: Se determinará, a partir del peso obtenido en báscula oficial de las unidades llegadas a obra, el peso de las unidades realmente ejecutadas según especificaciones de Proyecto.</t>
  </si>
  <si>
    <t>FEA020</t>
  </si>
  <si>
    <t>Muro de carga de 20 cm de espesor de fábrica armada de bloque de hormigón, liso estándar, color gris, 40x20x20 cm, resistencia normalizada R10 (10 N/mm²), para revestir, con juntas enrasadas horizontales y verticales de 10 mm de espesor, recibida con mortero de cemento industrial, color gris, con aditivo hidrófugo, M-7,5, suministrado en sacos, con piezas especiales tales como medios bloques, bloques de esquina y bloques en ´´U´´ en formación de zunchos horizontales y dinteles, reforzado con hormigón de relleno, HA-25/B/12/XC2, preparado en obra, vertido con medios manuales, volumen 0,015 m³/m².
Criterio de medición de proyecto: Superficie medida según documentación gráfica de Proyecto, sin duplicar esquinas ni encuentros, deduciendo los huecos de superficie mayor de 2 m².
Criterio de medición de obra: Se medirá la superficie realmente ejecutada según especificaciones de Proyecto, sin duplicar esquinas ni encuentros, deduciendo los huecos de superficie mayor de 2 m².</t>
  </si>
  <si>
    <t>Iluminación</t>
  </si>
  <si>
    <t>01.04.03</t>
  </si>
  <si>
    <t>PH57-B3BJ</t>
  </si>
  <si>
    <t>Llum d'emergència amb làmpada led, amb una vida útil de 100000 h, no permanent i no estanca amb grau de protecció IP4X, aïllament classe II, amb un flux aproximat de 170 a 200 lm, 1 h d'autonomia, de forma rectangular amb difusor i cos de policarbonat, preu alt, col·locat superficial</t>
  </si>
  <si>
    <t>PH21-AZW9</t>
  </si>
  <si>
    <t>Llum decoratiu encastable tipus downlight amb leds amb una vida útil de 30000 h, de forma circular, 24 W de potència, òptica d'alumini especular amb UGR =22, eficàcia lluminosa de 90 lm/W, amb equip elèctric no regulable, aïllament classe I, cos d'alumini i grau de protecció IP20, encastat. Acabat i forma igual o similar als preexistents</t>
  </si>
  <si>
    <t>05</t>
  </si>
  <si>
    <t>REMATES Y AYUDAS</t>
  </si>
  <si>
    <t>01.05</t>
  </si>
  <si>
    <t>HYL020</t>
  </si>
  <si>
    <t>Limpieza final de obra en edificio de otros usos, con una superficie construida media de 800 m², incluyendo los trabajos de eliminación de la suciedad y el polvo acumulado en paramentos y carpinterías, limpieza y desinfección de baños y aseos, limpieza de cristales y carpinterías exteriores, eliminación de manchas y restos de yeso y mortero adheridos en suelos y otros elementos, recogida y retirada de plásticos y cartones, todo ello junto con los demás restos de fin de obra depositados en el contenedor de residuos para su transporte a vertedero autorizado.
Criterio de medición de proyecto: Número de unidades previstas, según documentación gráfica de Proyecto.
Criterio de medición de obra: Se medirá el número de unidades realmente ejecutadas según especificaciones de Proyecto.</t>
  </si>
  <si>
    <t>HYA010</t>
  </si>
  <si>
    <t>Pa</t>
  </si>
  <si>
    <t>Remates y ayudas en edificio de otros usos, para dejar las distintas partidas de la obra completamente terminadas, incluyendo todos aquellos trabajos necesarios así como los distintos materiales  para su ejecución, según las indicaciones de la DF.</t>
  </si>
  <si>
    <t>HYA010AR</t>
  </si>
  <si>
    <t>Comprobación de las pendientes de las cubiertas de grava, posterior al levantado de todas las capa dejando al descubierto la formación de pendientes, mediante riego, sin inundación, para detectar, y corregir en su caso, irregularidades negativas o positivas, con mortero gris hidrofugo M-7,5 para facilitar la correcta evacuación de aguas pluvailes a los sumideros. Considerando una correción del 15% del total
Criterio de valoración económica: El precio no incluye el levantado de las capas de cubierta.
Criterio de medición de proyecto: Superficie construida, medida según documentación gráfica de Proyecto.
Criterio de medición de obra: Se medirá la superficie realmente ejecutada según especificaciones de Proyecto.</t>
  </si>
  <si>
    <t>06</t>
  </si>
  <si>
    <t>GESTIÓN DE RESIDUOS</t>
  </si>
  <si>
    <t>01.06</t>
  </si>
  <si>
    <t>GRA010</t>
  </si>
  <si>
    <t>Transporte de residuos inertes de ladrillos, tejas y materiales cerámicos, producidos en obras de construcción y/o demolición, con contenedor de 4,2 m³, a vertedero específico, instalación de tratamiento de residuos de construcción y demolición externa a la obra o centro de valorización o eliminación de residuos. Incluso servicio de entrega, alquiler y recogida en obra del contenedor.
Criterio de valoración económica: El precio incluye el canon de vertido por entrega de residuos.
Criterio de medición de proyecto: Número de unidades previstas, según documentación gráfica de Proyecto.
Criterio de medición de obra: Se medirá el número de unidades realmente transportadas según especificaciones de Proyecto.</t>
  </si>
  <si>
    <t>07</t>
  </si>
  <si>
    <t>CONTROL DE CALIDAD</t>
  </si>
  <si>
    <t>01.07</t>
  </si>
  <si>
    <t>XUX010</t>
  </si>
  <si>
    <t>Conjunto de pruebas y ensayos, realizados por un laboratorio acreditado en el área técnica correspondiente, necesarios para el cumplimiento de la normativa vigente. y según las indicaciones de la DF.
Criterio de valoración económica: El precio incluye el alquiler, construcción o adaptación de locales para este fin, el mantenimiento en condiciones seguras durante todo el periodo de tiempo que se requiera y la demolición o retirada final.
Criterio de medición de proyecto: Pruebas y ensayos a realizar, según documentación del Plan de control de calidad.
Incluida también la prueva de estanqueidad de todas las cubiertas a las que afecta el proyecto.</t>
  </si>
  <si>
    <t>08</t>
  </si>
  <si>
    <t>SEGURIDAD Y SALUD</t>
  </si>
  <si>
    <t>01.08</t>
  </si>
  <si>
    <t>YCX010</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</si>
  <si>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</si>
  <si>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YIX010</t>
  </si>
  <si>
    <t>Conjunto de equipos de protección individual, necesarios para el cumplimiento de la normativa vigente en materia de Seguridad y Salud en el Trabajo.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</si>
  <si>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Presupuesto de ejecución material</t>
  </si>
  <si>
    <t>13% de gastos generales</t>
  </si>
  <si>
    <t>6% de beneficio industrial</t>
  </si>
  <si>
    <t>Suma</t>
  </si>
  <si>
    <t xml:space="preserve">21% IVA </t>
  </si>
  <si>
    <t>Presupuesto de ejecución por 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</si>
</sst>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1"/>
      <color theme="1"/>
      <name val="Calibri"/>
      <family val="2"/>
      <scheme val="minor"/>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5" fillId="0" borderId="0" xfId="0" applyFont="1"/>
    <xf numFmtId="4" fontId="0" fillId="0" borderId="0" xfId="0" applyNumberFormat="1"/>
    <xf numFmtId="4" fontId="5" fillId="0" borderId="0" xfId="0" applyNumberFormat="1"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activeCell="H127" sqref="H127"/>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7" t="s">
        <v>0</v>
      </c>
      <c r="F1" s="17" t="s">
        <v>0</v>
      </c>
      <c r="G1" s="17" t="s">
        <v>0</v>
      </c>
      <c r="H1" s="17" t="s">
        <v>0</v>
      </c>
    </row>
    <row r="2" spans="1:8" x14ac:dyDescent="0.3">
      <c r="E2" s="17"/>
      <c r="F2" s="17"/>
      <c r="G2" s="17"/>
      <c r="H2" s="17"/>
    </row>
    <row r="3" spans="1:8" x14ac:dyDescent="0.3">
      <c r="E3" s="17"/>
      <c r="F3" s="17"/>
      <c r="G3" s="17"/>
      <c r="H3" s="17"/>
    </row>
    <row r="4" spans="1:8" x14ac:dyDescent="0.3">
      <c r="E4" s="17"/>
      <c r="F4" s="17"/>
      <c r="G4" s="17"/>
      <c r="H4" s="17"/>
    </row>
    <row r="6" spans="1:8" ht="18" x14ac:dyDescent="0.35">
      <c r="C6" s="2"/>
      <c r="D6" s="2"/>
      <c r="E6" s="3" t="s">
        <v>1</v>
      </c>
      <c r="F6" s="2"/>
      <c r="G6" s="2"/>
      <c r="H6" s="2"/>
    </row>
    <row r="8" spans="1:8" x14ac:dyDescent="0.3">
      <c r="F8" s="4" t="s">
        <v>2</v>
      </c>
      <c r="G8" s="4" t="s">
        <v>3</v>
      </c>
      <c r="H8" s="4" t="s">
        <v>4</v>
      </c>
    </row>
    <row r="10" spans="1:8" x14ac:dyDescent="0.3">
      <c r="C10" s="5" t="s">
        <v>5</v>
      </c>
      <c r="D10" s="6" t="s">
        <v>6</v>
      </c>
      <c r="E10" s="5" t="s">
        <v>7</v>
      </c>
    </row>
    <row r="11" spans="1:8" x14ac:dyDescent="0.3">
      <c r="C11" s="5" t="s">
        <v>8</v>
      </c>
      <c r="D11" s="6" t="s">
        <v>6</v>
      </c>
      <c r="E11" s="5" t="s">
        <v>9</v>
      </c>
    </row>
    <row r="12" spans="1:8" x14ac:dyDescent="0.3">
      <c r="C12" s="5" t="s">
        <v>10</v>
      </c>
      <c r="D12" s="6" t="s">
        <v>6</v>
      </c>
      <c r="E12" s="5" t="s">
        <v>11</v>
      </c>
    </row>
    <row r="14" spans="1:8" ht="62.4" x14ac:dyDescent="0.3">
      <c r="A14" s="1" t="s">
        <v>12</v>
      </c>
      <c r="B14" s="1">
        <v>1</v>
      </c>
      <c r="C14" s="1" t="s">
        <v>13</v>
      </c>
      <c r="D14" s="7" t="s">
        <v>14</v>
      </c>
      <c r="E14" s="8" t="s">
        <v>15</v>
      </c>
      <c r="F14" s="9">
        <v>133.93</v>
      </c>
      <c r="G14" s="9">
        <v>1</v>
      </c>
      <c r="H14" s="10">
        <f>ROUND(ROUND(F14,2)*ROUND(G14,2),2)</f>
        <v>133.93</v>
      </c>
    </row>
    <row r="15" spans="1:8" ht="93" x14ac:dyDescent="0.3">
      <c r="A15" s="1" t="s">
        <v>12</v>
      </c>
      <c r="B15" s="1">
        <v>2</v>
      </c>
      <c r="C15" s="1" t="s">
        <v>16</v>
      </c>
      <c r="D15" s="7" t="s">
        <v>14</v>
      </c>
      <c r="E15" s="8" t="s">
        <v>17</v>
      </c>
      <c r="F15" s="9">
        <v>134.59</v>
      </c>
      <c r="G15" s="9">
        <v>20</v>
      </c>
      <c r="H15" s="10">
        <f>ROUND(ROUND(F15,2)*ROUND(G15,2),2)</f>
        <v>2691.8</v>
      </c>
    </row>
    <row r="16" spans="1:8" ht="103.2" x14ac:dyDescent="0.3">
      <c r="A16" s="1" t="s">
        <v>12</v>
      </c>
      <c r="B16" s="1">
        <v>3</v>
      </c>
      <c r="C16" s="1" t="s">
        <v>18</v>
      </c>
      <c r="D16" s="7" t="s">
        <v>19</v>
      </c>
      <c r="E16" s="8" t="s">
        <v>20</v>
      </c>
      <c r="F16" s="9">
        <v>101.75</v>
      </c>
      <c r="G16" s="9">
        <v>40</v>
      </c>
      <c r="H16" s="10">
        <f>ROUND(ROUND(F16,2)*ROUND(G16,2),2)</f>
        <v>4070</v>
      </c>
    </row>
    <row r="17" spans="1:8" x14ac:dyDescent="0.3">
      <c r="E17" s="5" t="s">
        <v>21</v>
      </c>
      <c r="F17" s="5"/>
      <c r="G17" s="5"/>
      <c r="H17" s="11">
        <f>SUM(H14:H16)</f>
        <v>6895.73</v>
      </c>
    </row>
    <row r="19" spans="1:8" x14ac:dyDescent="0.3">
      <c r="C19" s="5" t="s">
        <v>5</v>
      </c>
      <c r="D19" s="6" t="s">
        <v>6</v>
      </c>
      <c r="E19" s="5" t="s">
        <v>7</v>
      </c>
    </row>
    <row r="20" spans="1:8" x14ac:dyDescent="0.3">
      <c r="C20" s="5" t="s">
        <v>8</v>
      </c>
      <c r="D20" s="6" t="s">
        <v>22</v>
      </c>
      <c r="E20" s="5" t="s">
        <v>23</v>
      </c>
    </row>
    <row r="21" spans="1:8" x14ac:dyDescent="0.3">
      <c r="C21" s="5" t="s">
        <v>10</v>
      </c>
      <c r="D21" s="6" t="s">
        <v>6</v>
      </c>
      <c r="E21" s="5" t="s">
        <v>24</v>
      </c>
    </row>
    <row r="23" spans="1:8" ht="123.6" x14ac:dyDescent="0.3">
      <c r="A23" s="1" t="s">
        <v>25</v>
      </c>
      <c r="B23" s="1">
        <v>1</v>
      </c>
      <c r="C23" s="1" t="s">
        <v>26</v>
      </c>
      <c r="D23" s="7" t="s">
        <v>27</v>
      </c>
      <c r="E23" s="8" t="s">
        <v>28</v>
      </c>
      <c r="F23" s="9">
        <v>1.3</v>
      </c>
      <c r="G23" s="9">
        <v>312.60000000000002</v>
      </c>
      <c r="H23" s="10">
        <f t="shared" ref="H23:H31" si="0">ROUND(ROUND(F23,2)*ROUND(G23,2),2)</f>
        <v>406.38</v>
      </c>
    </row>
    <row r="24" spans="1:8" ht="113.4" x14ac:dyDescent="0.3">
      <c r="A24" s="1" t="s">
        <v>25</v>
      </c>
      <c r="B24" s="1">
        <v>2</v>
      </c>
      <c r="C24" s="1" t="s">
        <v>29</v>
      </c>
      <c r="D24" s="7" t="s">
        <v>27</v>
      </c>
      <c r="E24" s="8" t="s">
        <v>30</v>
      </c>
      <c r="F24" s="9">
        <v>10.17</v>
      </c>
      <c r="G24" s="9">
        <v>427.57</v>
      </c>
      <c r="H24" s="10">
        <f t="shared" si="0"/>
        <v>4348.3900000000003</v>
      </c>
    </row>
    <row r="25" spans="1:8" ht="123.6" x14ac:dyDescent="0.3">
      <c r="A25" s="1" t="s">
        <v>25</v>
      </c>
      <c r="B25" s="1">
        <v>3</v>
      </c>
      <c r="C25" s="1" t="s">
        <v>31</v>
      </c>
      <c r="D25" s="7" t="s">
        <v>27</v>
      </c>
      <c r="E25" s="8" t="s">
        <v>32</v>
      </c>
      <c r="F25" s="9">
        <v>5.27</v>
      </c>
      <c r="G25" s="9">
        <v>287.92</v>
      </c>
      <c r="H25" s="10">
        <f t="shared" si="0"/>
        <v>1517.34</v>
      </c>
    </row>
    <row r="26" spans="1:8" ht="72.599999999999994" x14ac:dyDescent="0.3">
      <c r="A26" s="1" t="s">
        <v>25</v>
      </c>
      <c r="B26" s="1">
        <v>4</v>
      </c>
      <c r="C26" s="1" t="s">
        <v>33</v>
      </c>
      <c r="D26" s="7" t="s">
        <v>14</v>
      </c>
      <c r="E26" s="8" t="s">
        <v>34</v>
      </c>
      <c r="F26" s="9">
        <v>65.3</v>
      </c>
      <c r="G26" s="9">
        <v>15</v>
      </c>
      <c r="H26" s="10">
        <f t="shared" si="0"/>
        <v>979.5</v>
      </c>
    </row>
    <row r="27" spans="1:8" ht="72.599999999999994" x14ac:dyDescent="0.3">
      <c r="A27" s="1" t="s">
        <v>25</v>
      </c>
      <c r="B27" s="1">
        <v>5</v>
      </c>
      <c r="C27" s="1" t="s">
        <v>35</v>
      </c>
      <c r="D27" s="7" t="s">
        <v>27</v>
      </c>
      <c r="E27" s="8" t="s">
        <v>36</v>
      </c>
      <c r="F27" s="9">
        <v>5.22</v>
      </c>
      <c r="G27" s="9">
        <v>427.57</v>
      </c>
      <c r="H27" s="10">
        <f t="shared" si="0"/>
        <v>2231.92</v>
      </c>
    </row>
    <row r="28" spans="1:8" ht="72.599999999999994" x14ac:dyDescent="0.3">
      <c r="A28" s="1" t="s">
        <v>25</v>
      </c>
      <c r="B28" s="1">
        <v>6</v>
      </c>
      <c r="C28" s="1" t="s">
        <v>37</v>
      </c>
      <c r="D28" s="7" t="s">
        <v>14</v>
      </c>
      <c r="E28" s="8" t="s">
        <v>38</v>
      </c>
      <c r="F28" s="9">
        <v>9.3000000000000007</v>
      </c>
      <c r="G28" s="9">
        <v>10</v>
      </c>
      <c r="H28" s="10">
        <f t="shared" si="0"/>
        <v>93</v>
      </c>
    </row>
    <row r="29" spans="1:8" ht="82.8" x14ac:dyDescent="0.3">
      <c r="A29" s="1" t="s">
        <v>25</v>
      </c>
      <c r="B29" s="1">
        <v>7</v>
      </c>
      <c r="C29" s="1" t="s">
        <v>39</v>
      </c>
      <c r="D29" s="7" t="s">
        <v>40</v>
      </c>
      <c r="E29" s="8" t="s">
        <v>41</v>
      </c>
      <c r="F29" s="9">
        <v>16.89</v>
      </c>
      <c r="G29" s="9">
        <v>25.73</v>
      </c>
      <c r="H29" s="10">
        <f t="shared" si="0"/>
        <v>434.58</v>
      </c>
    </row>
    <row r="30" spans="1:8" ht="195" x14ac:dyDescent="0.3">
      <c r="A30" s="1" t="s">
        <v>25</v>
      </c>
      <c r="B30" s="1">
        <v>8</v>
      </c>
      <c r="C30" s="1" t="s">
        <v>42</v>
      </c>
      <c r="D30" s="7" t="s">
        <v>43</v>
      </c>
      <c r="E30" s="8" t="s">
        <v>44</v>
      </c>
      <c r="F30" s="9">
        <v>47.73</v>
      </c>
      <c r="G30" s="9">
        <v>59.18</v>
      </c>
      <c r="H30" s="10">
        <f t="shared" si="0"/>
        <v>2824.66</v>
      </c>
    </row>
    <row r="31" spans="1:8" ht="72.599999999999994" x14ac:dyDescent="0.3">
      <c r="A31" s="1" t="s">
        <v>25</v>
      </c>
      <c r="B31" s="1">
        <v>9</v>
      </c>
      <c r="C31" s="1" t="s">
        <v>45</v>
      </c>
      <c r="D31" s="7" t="s">
        <v>40</v>
      </c>
      <c r="E31" s="8" t="s">
        <v>46</v>
      </c>
      <c r="F31" s="9">
        <v>8.26</v>
      </c>
      <c r="G31" s="9">
        <v>19.71</v>
      </c>
      <c r="H31" s="10">
        <f t="shared" si="0"/>
        <v>162.80000000000001</v>
      </c>
    </row>
    <row r="32" spans="1:8" x14ac:dyDescent="0.3">
      <c r="E32" s="5" t="s">
        <v>21</v>
      </c>
      <c r="F32" s="5"/>
      <c r="G32" s="5"/>
      <c r="H32" s="11">
        <f>SUM(H23:H31)</f>
        <v>12998.57</v>
      </c>
    </row>
    <row r="34" spans="1:8" x14ac:dyDescent="0.3">
      <c r="C34" s="5" t="s">
        <v>5</v>
      </c>
      <c r="D34" s="6" t="s">
        <v>6</v>
      </c>
      <c r="E34" s="5" t="s">
        <v>7</v>
      </c>
    </row>
    <row r="35" spans="1:8" x14ac:dyDescent="0.3">
      <c r="C35" s="5" t="s">
        <v>8</v>
      </c>
      <c r="D35" s="6" t="s">
        <v>47</v>
      </c>
      <c r="E35" s="5" t="s">
        <v>48</v>
      </c>
    </row>
    <row r="36" spans="1:8" x14ac:dyDescent="0.3">
      <c r="C36" s="5" t="s">
        <v>10</v>
      </c>
      <c r="D36" s="6" t="s">
        <v>6</v>
      </c>
      <c r="E36" s="5" t="s">
        <v>49</v>
      </c>
    </row>
    <row r="38" spans="1:8" ht="123.6" x14ac:dyDescent="0.3">
      <c r="A38" s="1" t="s">
        <v>50</v>
      </c>
      <c r="B38" s="1">
        <v>1</v>
      </c>
      <c r="C38" s="1" t="s">
        <v>51</v>
      </c>
      <c r="D38" s="7" t="s">
        <v>27</v>
      </c>
      <c r="E38" s="8" t="s">
        <v>52</v>
      </c>
      <c r="F38" s="9">
        <v>5.94</v>
      </c>
      <c r="G38" s="9">
        <v>287.92</v>
      </c>
      <c r="H38" s="10">
        <f>ROUND(ROUND(F38,2)*ROUND(G38,2),2)</f>
        <v>1710.24</v>
      </c>
    </row>
    <row r="39" spans="1:8" ht="174.6" x14ac:dyDescent="0.3">
      <c r="A39" s="1" t="s">
        <v>50</v>
      </c>
      <c r="B39" s="1">
        <v>2</v>
      </c>
      <c r="C39" s="1" t="s">
        <v>53</v>
      </c>
      <c r="D39" s="7" t="s">
        <v>14</v>
      </c>
      <c r="E39" s="8" t="s">
        <v>54</v>
      </c>
      <c r="F39" s="9">
        <v>15.37</v>
      </c>
      <c r="G39" s="9">
        <v>15</v>
      </c>
      <c r="H39" s="10">
        <f>ROUND(ROUND(F39,2)*ROUND(G39,2),2)</f>
        <v>230.55</v>
      </c>
    </row>
    <row r="40" spans="1:8" ht="266.39999999999998" x14ac:dyDescent="0.3">
      <c r="A40" s="1" t="s">
        <v>50</v>
      </c>
      <c r="B40" s="1">
        <v>3</v>
      </c>
      <c r="C40" s="1" t="s">
        <v>55</v>
      </c>
      <c r="D40" s="7" t="s">
        <v>43</v>
      </c>
      <c r="E40" s="8" t="s">
        <v>56</v>
      </c>
      <c r="F40" s="9">
        <v>56.08</v>
      </c>
      <c r="G40" s="9">
        <v>287.92</v>
      </c>
      <c r="H40" s="10">
        <f>ROUND(ROUND(F40,2)*ROUND(G40,2),2)</f>
        <v>16146.55</v>
      </c>
    </row>
    <row r="41" spans="1:8" ht="337.8" x14ac:dyDescent="0.3">
      <c r="A41" s="1" t="s">
        <v>50</v>
      </c>
      <c r="B41" s="1">
        <v>4</v>
      </c>
      <c r="C41" s="1" t="s">
        <v>57</v>
      </c>
      <c r="D41" s="7" t="s">
        <v>27</v>
      </c>
      <c r="E41" s="8" t="s">
        <v>58</v>
      </c>
      <c r="F41" s="9">
        <v>108.27</v>
      </c>
      <c r="G41" s="9">
        <v>470.33</v>
      </c>
      <c r="H41" s="10">
        <f>ROUND(ROUND(F41,2)*ROUND(G41,2),2)</f>
        <v>50922.63</v>
      </c>
    </row>
    <row r="42" spans="1:8" x14ac:dyDescent="0.3">
      <c r="E42" s="5" t="s">
        <v>21</v>
      </c>
      <c r="F42" s="5"/>
      <c r="G42" s="5"/>
      <c r="H42" s="11">
        <f>SUM(H38:H41)</f>
        <v>69009.97</v>
      </c>
    </row>
    <row r="44" spans="1:8" x14ac:dyDescent="0.3">
      <c r="C44" s="5" t="s">
        <v>5</v>
      </c>
      <c r="D44" s="6" t="s">
        <v>6</v>
      </c>
      <c r="E44" s="5" t="s">
        <v>7</v>
      </c>
    </row>
    <row r="45" spans="1:8" x14ac:dyDescent="0.3">
      <c r="C45" s="5" t="s">
        <v>8</v>
      </c>
      <c r="D45" s="6" t="s">
        <v>47</v>
      </c>
      <c r="E45" s="5" t="s">
        <v>48</v>
      </c>
    </row>
    <row r="46" spans="1:8" x14ac:dyDescent="0.3">
      <c r="C46" s="5" t="s">
        <v>10</v>
      </c>
      <c r="D46" s="6" t="s">
        <v>22</v>
      </c>
      <c r="E46" s="5" t="s">
        <v>59</v>
      </c>
    </row>
    <row r="48" spans="1:8" ht="144" x14ac:dyDescent="0.3">
      <c r="A48" s="1" t="s">
        <v>60</v>
      </c>
      <c r="B48" s="1">
        <v>1</v>
      </c>
      <c r="C48" s="1" t="s">
        <v>61</v>
      </c>
      <c r="D48" s="7" t="s">
        <v>14</v>
      </c>
      <c r="E48" s="8" t="s">
        <v>62</v>
      </c>
      <c r="F48" s="9">
        <v>1170.24</v>
      </c>
      <c r="G48" s="9">
        <v>15</v>
      </c>
      <c r="H48" s="10">
        <f>ROUND(ROUND(F48,2)*ROUND(G48,2),2)</f>
        <v>17553.599999999999</v>
      </c>
    </row>
    <row r="49" spans="1:8" x14ac:dyDescent="0.3">
      <c r="E49" s="5" t="s">
        <v>21</v>
      </c>
      <c r="F49" s="5"/>
      <c r="G49" s="5"/>
      <c r="H49" s="11">
        <f>SUM(H48:H48)</f>
        <v>17553.599999999999</v>
      </c>
    </row>
    <row r="51" spans="1:8" x14ac:dyDescent="0.3">
      <c r="C51" s="5" t="s">
        <v>5</v>
      </c>
      <c r="D51" s="6" t="s">
        <v>6</v>
      </c>
      <c r="E51" s="5" t="s">
        <v>7</v>
      </c>
    </row>
    <row r="52" spans="1:8" x14ac:dyDescent="0.3">
      <c r="C52" s="5" t="s">
        <v>8</v>
      </c>
      <c r="D52" s="6" t="s">
        <v>47</v>
      </c>
      <c r="E52" s="5" t="s">
        <v>48</v>
      </c>
    </row>
    <row r="53" spans="1:8" x14ac:dyDescent="0.3">
      <c r="C53" s="5" t="s">
        <v>10</v>
      </c>
      <c r="D53" s="6" t="s">
        <v>47</v>
      </c>
      <c r="E53" s="5" t="s">
        <v>63</v>
      </c>
    </row>
    <row r="55" spans="1:8" x14ac:dyDescent="0.3">
      <c r="A55" s="1" t="s">
        <v>64</v>
      </c>
      <c r="B55" s="1">
        <v>1</v>
      </c>
      <c r="C55" s="1" t="s">
        <v>65</v>
      </c>
      <c r="D55" s="7" t="s">
        <v>27</v>
      </c>
      <c r="E55" s="1" t="s">
        <v>66</v>
      </c>
      <c r="F55" s="9">
        <v>5.54</v>
      </c>
      <c r="G55" s="9">
        <v>620</v>
      </c>
      <c r="H55" s="10">
        <f>ROUND(ROUND(F55,2)*ROUND(G55,2),2)</f>
        <v>3434.8</v>
      </c>
    </row>
    <row r="56" spans="1:8" x14ac:dyDescent="0.3">
      <c r="E56" s="5" t="s">
        <v>21</v>
      </c>
      <c r="F56" s="5"/>
      <c r="G56" s="5"/>
      <c r="H56" s="11">
        <f>SUM(H55:H55)</f>
        <v>3434.8</v>
      </c>
    </row>
    <row r="58" spans="1:8" x14ac:dyDescent="0.3">
      <c r="C58" s="5" t="s">
        <v>5</v>
      </c>
      <c r="D58" s="6" t="s">
        <v>6</v>
      </c>
      <c r="E58" s="5" t="s">
        <v>7</v>
      </c>
    </row>
    <row r="59" spans="1:8" x14ac:dyDescent="0.3">
      <c r="C59" s="5" t="s">
        <v>8</v>
      </c>
      <c r="D59" s="6" t="s">
        <v>47</v>
      </c>
      <c r="E59" s="5" t="s">
        <v>48</v>
      </c>
    </row>
    <row r="60" spans="1:8" x14ac:dyDescent="0.3">
      <c r="C60" s="5" t="s">
        <v>10</v>
      </c>
      <c r="D60" s="6" t="s">
        <v>67</v>
      </c>
      <c r="E60" s="5" t="s">
        <v>68</v>
      </c>
    </row>
    <row r="62" spans="1:8" x14ac:dyDescent="0.3">
      <c r="A62" s="1" t="s">
        <v>69</v>
      </c>
      <c r="B62" s="1">
        <v>1</v>
      </c>
      <c r="C62" s="1" t="s">
        <v>70</v>
      </c>
      <c r="D62" s="7" t="s">
        <v>27</v>
      </c>
      <c r="E62" s="1" t="s">
        <v>71</v>
      </c>
      <c r="F62" s="9">
        <v>39.39</v>
      </c>
      <c r="G62" s="9">
        <v>27</v>
      </c>
      <c r="H62" s="10">
        <f>ROUND(ROUND(F62,2)*ROUND(G62,2),2)</f>
        <v>1063.53</v>
      </c>
    </row>
    <row r="63" spans="1:8" x14ac:dyDescent="0.3">
      <c r="E63" s="5" t="s">
        <v>21</v>
      </c>
      <c r="F63" s="5"/>
      <c r="G63" s="5"/>
      <c r="H63" s="11">
        <f>SUM(H62:H62)</f>
        <v>1063.53</v>
      </c>
    </row>
    <row r="65" spans="1:8" x14ac:dyDescent="0.3">
      <c r="C65" s="5" t="s">
        <v>5</v>
      </c>
      <c r="D65" s="6" t="s">
        <v>6</v>
      </c>
      <c r="E65" s="5" t="s">
        <v>7</v>
      </c>
    </row>
    <row r="66" spans="1:8" x14ac:dyDescent="0.3">
      <c r="C66" s="5" t="s">
        <v>8</v>
      </c>
      <c r="D66" s="6" t="s">
        <v>67</v>
      </c>
      <c r="E66" s="5" t="s">
        <v>72</v>
      </c>
    </row>
    <row r="67" spans="1:8" x14ac:dyDescent="0.3">
      <c r="C67" s="5" t="s">
        <v>10</v>
      </c>
      <c r="D67" s="6" t="s">
        <v>6</v>
      </c>
      <c r="E67" s="5" t="s">
        <v>73</v>
      </c>
    </row>
    <row r="69" spans="1:8" ht="113.4" x14ac:dyDescent="0.3">
      <c r="A69" s="1" t="s">
        <v>74</v>
      </c>
      <c r="B69" s="1">
        <v>1</v>
      </c>
      <c r="C69" s="1" t="s">
        <v>75</v>
      </c>
      <c r="D69" s="7" t="s">
        <v>14</v>
      </c>
      <c r="E69" s="8" t="s">
        <v>76</v>
      </c>
      <c r="F69" s="9">
        <v>47.92</v>
      </c>
      <c r="G69" s="9">
        <v>12</v>
      </c>
      <c r="H69" s="10">
        <f>ROUND(ROUND(F69,2)*ROUND(G69,2),2)</f>
        <v>575.04</v>
      </c>
    </row>
    <row r="70" spans="1:8" ht="82.8" x14ac:dyDescent="0.3">
      <c r="A70" s="1" t="s">
        <v>74</v>
      </c>
      <c r="B70" s="1">
        <v>2</v>
      </c>
      <c r="C70" s="1" t="s">
        <v>77</v>
      </c>
      <c r="D70" s="7" t="s">
        <v>14</v>
      </c>
      <c r="E70" s="8" t="s">
        <v>78</v>
      </c>
      <c r="F70" s="9">
        <v>50.8</v>
      </c>
      <c r="G70" s="9">
        <v>10</v>
      </c>
      <c r="H70" s="10">
        <f>ROUND(ROUND(F70,2)*ROUND(G70,2),2)</f>
        <v>508</v>
      </c>
    </row>
    <row r="71" spans="1:8" x14ac:dyDescent="0.3">
      <c r="A71" s="1" t="s">
        <v>74</v>
      </c>
      <c r="B71" s="1">
        <v>3</v>
      </c>
      <c r="C71" s="1" t="s">
        <v>79</v>
      </c>
      <c r="D71" s="7" t="s">
        <v>80</v>
      </c>
      <c r="E71" s="1" t="s">
        <v>81</v>
      </c>
      <c r="F71" s="9">
        <v>18.27</v>
      </c>
      <c r="G71" s="9">
        <v>9</v>
      </c>
      <c r="H71" s="10">
        <f>ROUND(ROUND(F71,2)*ROUND(G71,2),2)</f>
        <v>164.43</v>
      </c>
    </row>
    <row r="72" spans="1:8" x14ac:dyDescent="0.3">
      <c r="E72" s="5" t="s">
        <v>21</v>
      </c>
      <c r="F72" s="5"/>
      <c r="G72" s="5"/>
      <c r="H72" s="11">
        <f>SUM(H69:H71)</f>
        <v>1247.47</v>
      </c>
    </row>
    <row r="74" spans="1:8" x14ac:dyDescent="0.3">
      <c r="C74" s="5" t="s">
        <v>5</v>
      </c>
      <c r="D74" s="6" t="s">
        <v>6</v>
      </c>
      <c r="E74" s="5" t="s">
        <v>7</v>
      </c>
    </row>
    <row r="75" spans="1:8" x14ac:dyDescent="0.3">
      <c r="C75" s="5" t="s">
        <v>8</v>
      </c>
      <c r="D75" s="6" t="s">
        <v>67</v>
      </c>
      <c r="E75" s="5" t="s">
        <v>72</v>
      </c>
    </row>
    <row r="76" spans="1:8" x14ac:dyDescent="0.3">
      <c r="C76" s="5" t="s">
        <v>10</v>
      </c>
      <c r="D76" s="6" t="s">
        <v>22</v>
      </c>
      <c r="E76" s="5" t="s">
        <v>82</v>
      </c>
    </row>
    <row r="78" spans="1:8" ht="82.8" x14ac:dyDescent="0.3">
      <c r="A78" s="1" t="s">
        <v>83</v>
      </c>
      <c r="B78" s="1">
        <v>1</v>
      </c>
      <c r="C78" s="1" t="s">
        <v>84</v>
      </c>
      <c r="D78" s="7" t="s">
        <v>40</v>
      </c>
      <c r="E78" s="8" t="s">
        <v>85</v>
      </c>
      <c r="F78" s="9">
        <v>62.82</v>
      </c>
      <c r="G78" s="9">
        <v>15.4</v>
      </c>
      <c r="H78" s="10">
        <f>ROUND(ROUND(F78,2)*ROUND(G78,2),2)</f>
        <v>967.43</v>
      </c>
    </row>
    <row r="79" spans="1:8" ht="93" x14ac:dyDescent="0.3">
      <c r="A79" s="1" t="s">
        <v>83</v>
      </c>
      <c r="B79" s="1">
        <v>2</v>
      </c>
      <c r="C79" s="1" t="s">
        <v>86</v>
      </c>
      <c r="D79" s="7" t="s">
        <v>14</v>
      </c>
      <c r="E79" s="8" t="s">
        <v>87</v>
      </c>
      <c r="F79" s="9">
        <v>44.61</v>
      </c>
      <c r="G79" s="9">
        <v>22</v>
      </c>
      <c r="H79" s="10">
        <f>ROUND(ROUND(F79,2)*ROUND(G79,2),2)</f>
        <v>981.42</v>
      </c>
    </row>
    <row r="80" spans="1:8" ht="123.6" x14ac:dyDescent="0.3">
      <c r="A80" s="1" t="s">
        <v>83</v>
      </c>
      <c r="B80" s="1">
        <v>3</v>
      </c>
      <c r="C80" s="1" t="s">
        <v>88</v>
      </c>
      <c r="D80" s="7" t="s">
        <v>89</v>
      </c>
      <c r="E80" s="8" t="s">
        <v>90</v>
      </c>
      <c r="F80" s="9">
        <v>3.65</v>
      </c>
      <c r="G80" s="9">
        <v>386.46</v>
      </c>
      <c r="H80" s="10">
        <f>ROUND(ROUND(F80,2)*ROUND(G80,2),2)</f>
        <v>1410.58</v>
      </c>
    </row>
    <row r="81" spans="1:8" ht="154.19999999999999" x14ac:dyDescent="0.3">
      <c r="A81" s="1" t="s">
        <v>83</v>
      </c>
      <c r="B81" s="1">
        <v>4</v>
      </c>
      <c r="C81" s="1" t="s">
        <v>91</v>
      </c>
      <c r="D81" s="7" t="s">
        <v>43</v>
      </c>
      <c r="E81" s="8" t="s">
        <v>92</v>
      </c>
      <c r="F81" s="9">
        <v>57.74</v>
      </c>
      <c r="G81" s="9">
        <v>10.29</v>
      </c>
      <c r="H81" s="10">
        <f>ROUND(ROUND(F81,2)*ROUND(G81,2),2)</f>
        <v>594.14</v>
      </c>
    </row>
    <row r="82" spans="1:8" x14ac:dyDescent="0.3">
      <c r="E82" s="5" t="s">
        <v>21</v>
      </c>
      <c r="F82" s="5"/>
      <c r="G82" s="5"/>
      <c r="H82" s="11">
        <f>SUM(H78:H81)</f>
        <v>3953.5699999999997</v>
      </c>
    </row>
    <row r="84" spans="1:8" x14ac:dyDescent="0.3">
      <c r="C84" s="5" t="s">
        <v>5</v>
      </c>
      <c r="D84" s="6" t="s">
        <v>6</v>
      </c>
      <c r="E84" s="5" t="s">
        <v>7</v>
      </c>
    </row>
    <row r="85" spans="1:8" x14ac:dyDescent="0.3">
      <c r="C85" s="5" t="s">
        <v>8</v>
      </c>
      <c r="D85" s="6" t="s">
        <v>67</v>
      </c>
      <c r="E85" s="5" t="s">
        <v>72</v>
      </c>
    </row>
    <row r="86" spans="1:8" x14ac:dyDescent="0.3">
      <c r="C86" s="5" t="s">
        <v>10</v>
      </c>
      <c r="D86" s="6" t="s">
        <v>47</v>
      </c>
      <c r="E86" s="5" t="s">
        <v>93</v>
      </c>
    </row>
    <row r="88" spans="1:8" x14ac:dyDescent="0.3">
      <c r="A88" s="1" t="s">
        <v>94</v>
      </c>
      <c r="B88" s="1">
        <v>1</v>
      </c>
      <c r="C88" s="1" t="s">
        <v>95</v>
      </c>
      <c r="D88" s="7" t="s">
        <v>80</v>
      </c>
      <c r="E88" s="1" t="s">
        <v>96</v>
      </c>
      <c r="F88" s="9">
        <v>50.63</v>
      </c>
      <c r="G88" s="9">
        <v>3</v>
      </c>
      <c r="H88" s="10">
        <f>ROUND(ROUND(F88,2)*ROUND(G88,2),2)</f>
        <v>151.88999999999999</v>
      </c>
    </row>
    <row r="89" spans="1:8" x14ac:dyDescent="0.3">
      <c r="A89" s="1" t="s">
        <v>94</v>
      </c>
      <c r="B89" s="1">
        <v>2</v>
      </c>
      <c r="C89" s="1" t="s">
        <v>97</v>
      </c>
      <c r="D89" s="7" t="s">
        <v>80</v>
      </c>
      <c r="E89" s="1" t="s">
        <v>98</v>
      </c>
      <c r="F89" s="9">
        <v>45.03</v>
      </c>
      <c r="G89" s="9">
        <v>29</v>
      </c>
      <c r="H89" s="10">
        <f>ROUND(ROUND(F89,2)*ROUND(G89,2),2)</f>
        <v>1305.8699999999999</v>
      </c>
    </row>
    <row r="90" spans="1:8" x14ac:dyDescent="0.3">
      <c r="E90" s="5" t="s">
        <v>21</v>
      </c>
      <c r="F90" s="5"/>
      <c r="G90" s="5"/>
      <c r="H90" s="11">
        <f>SUM(H88:H89)</f>
        <v>1457.7599999999998</v>
      </c>
    </row>
    <row r="92" spans="1:8" x14ac:dyDescent="0.3">
      <c r="C92" s="5" t="s">
        <v>5</v>
      </c>
      <c r="D92" s="6" t="s">
        <v>6</v>
      </c>
      <c r="E92" s="5" t="s">
        <v>7</v>
      </c>
    </row>
    <row r="93" spans="1:8" x14ac:dyDescent="0.3">
      <c r="C93" s="5" t="s">
        <v>8</v>
      </c>
      <c r="D93" s="6" t="s">
        <v>99</v>
      </c>
      <c r="E93" s="5" t="s">
        <v>100</v>
      </c>
    </row>
    <row r="95" spans="1:8" ht="123.6" x14ac:dyDescent="0.3">
      <c r="A95" s="1" t="s">
        <v>101</v>
      </c>
      <c r="B95" s="1">
        <v>1</v>
      </c>
      <c r="C95" s="1" t="s">
        <v>102</v>
      </c>
      <c r="D95" s="7" t="s">
        <v>14</v>
      </c>
      <c r="E95" s="8" t="s">
        <v>103</v>
      </c>
      <c r="F95" s="9">
        <v>522.35</v>
      </c>
      <c r="G95" s="9">
        <v>1</v>
      </c>
      <c r="H95" s="10">
        <f>ROUND(ROUND(F95,2)*ROUND(G95,2),2)</f>
        <v>522.35</v>
      </c>
    </row>
    <row r="96" spans="1:8" x14ac:dyDescent="0.3">
      <c r="A96" s="1" t="s">
        <v>101</v>
      </c>
      <c r="B96" s="1">
        <v>2</v>
      </c>
      <c r="C96" s="1" t="s">
        <v>104</v>
      </c>
      <c r="D96" s="7" t="s">
        <v>105</v>
      </c>
      <c r="E96" s="1" t="s">
        <v>106</v>
      </c>
      <c r="F96" s="9">
        <v>4.0199999999999996</v>
      </c>
      <c r="G96" s="9">
        <v>289.94</v>
      </c>
      <c r="H96" s="10">
        <f>ROUND(ROUND(F96,2)*ROUND(G96,2),2)</f>
        <v>1165.56</v>
      </c>
    </row>
    <row r="97" spans="1:8" ht="123.6" x14ac:dyDescent="0.3">
      <c r="A97" s="1" t="s">
        <v>101</v>
      </c>
      <c r="B97" s="1">
        <v>3</v>
      </c>
      <c r="C97" s="1" t="s">
        <v>107</v>
      </c>
      <c r="D97" s="7" t="s">
        <v>105</v>
      </c>
      <c r="E97" s="8" t="s">
        <v>108</v>
      </c>
      <c r="F97" s="9">
        <v>7.59</v>
      </c>
      <c r="G97" s="9">
        <v>64.14</v>
      </c>
      <c r="H97" s="10">
        <f>ROUND(ROUND(F97,2)*ROUND(G97,2),2)</f>
        <v>486.82</v>
      </c>
    </row>
    <row r="98" spans="1:8" x14ac:dyDescent="0.3">
      <c r="E98" s="5" t="s">
        <v>21</v>
      </c>
      <c r="F98" s="5"/>
      <c r="G98" s="5"/>
      <c r="H98" s="11">
        <f>SUM(H95:H97)</f>
        <v>2174.73</v>
      </c>
    </row>
    <row r="100" spans="1:8" x14ac:dyDescent="0.3">
      <c r="C100" s="5" t="s">
        <v>5</v>
      </c>
      <c r="D100" s="6" t="s">
        <v>6</v>
      </c>
      <c r="E100" s="5" t="s">
        <v>7</v>
      </c>
    </row>
    <row r="101" spans="1:8" x14ac:dyDescent="0.3">
      <c r="C101" s="5" t="s">
        <v>8</v>
      </c>
      <c r="D101" s="6" t="s">
        <v>109</v>
      </c>
      <c r="E101" s="5" t="s">
        <v>110</v>
      </c>
    </row>
    <row r="103" spans="1:8" ht="123.6" x14ac:dyDescent="0.3">
      <c r="A103" s="1" t="s">
        <v>111</v>
      </c>
      <c r="B103" s="1">
        <v>1</v>
      </c>
      <c r="C103" s="1" t="s">
        <v>112</v>
      </c>
      <c r="D103" s="7" t="s">
        <v>14</v>
      </c>
      <c r="E103" s="8" t="s">
        <v>113</v>
      </c>
      <c r="F103" s="9">
        <v>223.94</v>
      </c>
      <c r="G103" s="9">
        <v>5</v>
      </c>
      <c r="H103" s="10">
        <f>ROUND(ROUND(F103,2)*ROUND(G103,2),2)</f>
        <v>1119.7</v>
      </c>
    </row>
    <row r="104" spans="1:8" x14ac:dyDescent="0.3">
      <c r="E104" s="5" t="s">
        <v>21</v>
      </c>
      <c r="F104" s="5"/>
      <c r="G104" s="5"/>
      <c r="H104" s="11">
        <f>SUM(H103:H103)</f>
        <v>1119.7</v>
      </c>
    </row>
    <row r="106" spans="1:8" x14ac:dyDescent="0.3">
      <c r="C106" s="5" t="s">
        <v>5</v>
      </c>
      <c r="D106" s="6" t="s">
        <v>6</v>
      </c>
      <c r="E106" s="5" t="s">
        <v>7</v>
      </c>
    </row>
    <row r="107" spans="1:8" x14ac:dyDescent="0.3">
      <c r="C107" s="5" t="s">
        <v>8</v>
      </c>
      <c r="D107" s="6" t="s">
        <v>114</v>
      </c>
      <c r="E107" s="5" t="s">
        <v>115</v>
      </c>
    </row>
    <row r="109" spans="1:8" ht="113.4" x14ac:dyDescent="0.3">
      <c r="A109" s="1" t="s">
        <v>116</v>
      </c>
      <c r="B109" s="1">
        <v>1</v>
      </c>
      <c r="C109" s="1" t="s">
        <v>117</v>
      </c>
      <c r="D109" s="7" t="s">
        <v>14</v>
      </c>
      <c r="E109" s="8" t="s">
        <v>118</v>
      </c>
      <c r="F109" s="9">
        <v>1778.58</v>
      </c>
      <c r="G109" s="9">
        <v>1</v>
      </c>
      <c r="H109" s="10">
        <f>ROUND(ROUND(F109,2)*ROUND(G109,2),2)</f>
        <v>1778.58</v>
      </c>
    </row>
    <row r="110" spans="1:8" x14ac:dyDescent="0.3">
      <c r="E110" s="5" t="s">
        <v>21</v>
      </c>
      <c r="F110" s="5"/>
      <c r="G110" s="5"/>
      <c r="H110" s="11">
        <f>SUM(H109:H109)</f>
        <v>1778.58</v>
      </c>
    </row>
    <row r="112" spans="1:8" x14ac:dyDescent="0.3">
      <c r="C112" s="5" t="s">
        <v>5</v>
      </c>
      <c r="D112" s="6" t="s">
        <v>6</v>
      </c>
      <c r="E112" s="5" t="s">
        <v>7</v>
      </c>
    </row>
    <row r="113" spans="1:8" x14ac:dyDescent="0.3">
      <c r="C113" s="5" t="s">
        <v>8</v>
      </c>
      <c r="D113" s="6" t="s">
        <v>119</v>
      </c>
      <c r="E113" s="5" t="s">
        <v>120</v>
      </c>
    </row>
    <row r="115" spans="1:8" ht="103.2" x14ac:dyDescent="0.3">
      <c r="A115" s="1" t="s">
        <v>121</v>
      </c>
      <c r="B115" s="1">
        <v>1</v>
      </c>
      <c r="C115" s="1" t="s">
        <v>122</v>
      </c>
      <c r="D115" s="7" t="s">
        <v>14</v>
      </c>
      <c r="E115" s="8" t="s">
        <v>123</v>
      </c>
      <c r="F115" s="9">
        <v>1455.19</v>
      </c>
      <c r="G115" s="9">
        <v>1</v>
      </c>
      <c r="H115" s="10">
        <f>ROUND(ROUND(F115,2)*ROUND(G115,2),2)</f>
        <v>1455.19</v>
      </c>
    </row>
    <row r="116" spans="1:8" ht="82.8" x14ac:dyDescent="0.3">
      <c r="A116" s="1" t="s">
        <v>121</v>
      </c>
      <c r="B116" s="1">
        <v>2</v>
      </c>
      <c r="C116" s="1" t="s">
        <v>124</v>
      </c>
      <c r="D116" s="7" t="s">
        <v>14</v>
      </c>
      <c r="E116" s="8" t="s">
        <v>125</v>
      </c>
      <c r="F116" s="9">
        <v>978.8</v>
      </c>
      <c r="G116" s="9">
        <v>1</v>
      </c>
      <c r="H116" s="10">
        <f>ROUND(ROUND(F116,2)*ROUND(G116,2),2)</f>
        <v>978.8</v>
      </c>
    </row>
    <row r="117" spans="1:8" x14ac:dyDescent="0.3">
      <c r="E117" s="5" t="s">
        <v>21</v>
      </c>
      <c r="F117" s="5"/>
      <c r="G117" s="5"/>
      <c r="H117" s="11">
        <f>SUM(H115:H116)</f>
        <v>2433.9899999999998</v>
      </c>
    </row>
    <row r="119" spans="1:8" x14ac:dyDescent="0.3">
      <c r="E119" s="12" t="s">
        <v>126</v>
      </c>
      <c r="H119" s="13">
        <f>SUM(H9:H118)/2</f>
        <v>125122.00000000001</v>
      </c>
    </row>
    <row r="121" spans="1:8" x14ac:dyDescent="0.3">
      <c r="E121" t="s">
        <v>127</v>
      </c>
      <c r="H121" s="15">
        <f>H119*0.13</f>
        <v>16265.860000000002</v>
      </c>
    </row>
    <row r="122" spans="1:8" x14ac:dyDescent="0.3">
      <c r="E122" t="s">
        <v>128</v>
      </c>
      <c r="H122" s="15">
        <f>H119*0.06</f>
        <v>7507.3200000000006</v>
      </c>
    </row>
    <row r="123" spans="1:8" x14ac:dyDescent="0.3">
      <c r="H123" s="15"/>
    </row>
    <row r="124" spans="1:8" x14ac:dyDescent="0.3">
      <c r="E124" s="14" t="s">
        <v>129</v>
      </c>
      <c r="H124" s="16">
        <f>SUM(H119:H123)</f>
        <v>148895.18000000002</v>
      </c>
    </row>
    <row r="125" spans="1:8" x14ac:dyDescent="0.3">
      <c r="E125" t="s">
        <v>130</v>
      </c>
      <c r="H125" s="15">
        <f>H124*0.21</f>
        <v>31267.987800000003</v>
      </c>
    </row>
    <row r="126" spans="1:8" x14ac:dyDescent="0.3">
      <c r="H126" s="15"/>
    </row>
    <row r="127" spans="1:8" x14ac:dyDescent="0.3">
      <c r="E127" s="14" t="s">
        <v>131</v>
      </c>
      <c r="H127" s="16">
        <f>H124+H125</f>
        <v>180163.16780000002</v>
      </c>
    </row>
  </sheetData>
  <mergeCells count="4">
    <mergeCell ref="E1:H1"/>
    <mergeCell ref="E2:H2"/>
    <mergeCell ref="E3:H3"/>
    <mergeCell ref="E4:H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7b419ac48bf58875511ab96916592c2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ecf4b184492db6318120921c6b05a849"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820AC0-D8AA-4E23-91AC-90F82240118D}"/>
</file>

<file path=customXml/itemProps2.xml><?xml version="1.0" encoding="utf-8"?>
<ds:datastoreItem xmlns:ds="http://schemas.openxmlformats.org/officeDocument/2006/customXml" ds:itemID="{A4D35B8E-88B4-4589-AF5D-B01D525D5EF5}"/>
</file>

<file path=customXml/itemProps3.xml><?xml version="1.0" encoding="utf-8"?>
<ds:datastoreItem xmlns:ds="http://schemas.openxmlformats.org/officeDocument/2006/customXml" ds:itemID="{F7FD1C0D-34F2-4887-AFE0-C2ED768702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Rincon Carazo</dc:creator>
  <cp:lastModifiedBy>RINCON CARAZO Carlos</cp:lastModifiedBy>
  <dcterms:created xsi:type="dcterms:W3CDTF">2015-06-05T18:19:34Z</dcterms:created>
  <dcterms:modified xsi:type="dcterms:W3CDTF">2025-10-29T11:08:44Z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