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juntamentabreracat-my.sharepoint.com/personal/rinconcc_abrera_cat/Documents/Escritorio/Carlos/1 Proyectos y memorias/2025/4847-2025 Aprobación Projecte per a la reforma, reparació i impermeabilització de la coberta del Centre Polivalent/"/>
    </mc:Choice>
  </mc:AlternateContent>
  <xr:revisionPtr revIDLastSave="13" documentId="11_AD4D2F04E46CFB4ACB3E209D8D56C53E683EDF18" xr6:coauthVersionLast="47" xr6:coauthVersionMax="47" xr10:uidLastSave="{99811C6D-F993-42EE-A9BF-F5294C9162D1}"/>
  <bookViews>
    <workbookView xWindow="-27000" yWindow="3180" windowWidth="27000" windowHeight="14160" xr2:uid="{00000000-000D-0000-FFFF-FFFF00000000}"/>
  </bookViews>
  <sheets>
    <sheet name="T-PR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 l="1"/>
  <c r="H77" i="1"/>
  <c r="H76" i="1"/>
  <c r="H74" i="1"/>
  <c r="H73" i="1"/>
  <c r="H68" i="1"/>
  <c r="H67" i="1"/>
  <c r="H69" i="1" s="1"/>
  <c r="H62" i="1"/>
  <c r="H61" i="1"/>
  <c r="H55" i="1"/>
  <c r="H56" i="1" s="1"/>
  <c r="H49" i="1"/>
  <c r="H50" i="1" s="1"/>
  <c r="H48" i="1"/>
  <c r="H42" i="1"/>
  <c r="H41" i="1"/>
  <c r="H40" i="1"/>
  <c r="H39" i="1"/>
  <c r="H38" i="1"/>
  <c r="H37" i="1"/>
  <c r="H36" i="1"/>
  <c r="H35" i="1"/>
  <c r="H43" i="1" s="1"/>
  <c r="H30" i="1"/>
  <c r="H29" i="1"/>
  <c r="H23" i="1"/>
  <c r="H24" i="1" s="1"/>
  <c r="H22" i="1"/>
  <c r="H21" i="1"/>
  <c r="H14" i="1"/>
  <c r="H71" i="1" l="1"/>
  <c r="H15" i="1"/>
</calcChain>
</file>

<file path=xl/sharedStrings.xml><?xml version="1.0" encoding="utf-8"?>
<sst xmlns="http://schemas.openxmlformats.org/spreadsheetml/2006/main" count="152" uniqueCount="82">
  <si>
    <t>Desmontaje y recolocación equipos de clima en cubierta Centre Polivalent</t>
  </si>
  <si>
    <t>PRESUPUESTO</t>
  </si>
  <si>
    <t>Precio</t>
  </si>
  <si>
    <t>Medición</t>
  </si>
  <si>
    <t>Importe</t>
  </si>
  <si>
    <t>Obra</t>
  </si>
  <si>
    <t>01</t>
  </si>
  <si>
    <t>Presupuesto251023CLIMA POLIVALENT</t>
  </si>
  <si>
    <t>Capítulo</t>
  </si>
  <si>
    <t>ACTUCIONES PREVIAS</t>
  </si>
  <si>
    <t>Título 3</t>
  </si>
  <si>
    <t>Desconexión acometida</t>
  </si>
  <si>
    <t>01.01.01</t>
  </si>
  <si>
    <t>0AE010</t>
  </si>
  <si>
    <t>Ud</t>
  </si>
  <si>
    <t>Desconexión de la instalación eléctrica relativa al sistema de clima, ventilación y renovación del aire del centro en cubierta, con corte del fluido eléctrico, previa anulación y neutralización por parte de la compañía suministradora, sin afectar a la estabilidad de los elementos constructivos a los que pueda estar unida. Incluso limpieza, acopio, retirada y carga manual de escombros sobre camión o contenedor.
Criterio de medición de proyecto: Número de unidades previstas, según documentación gráfica de Proyecto.
Criterio de medición de obra: Se medirá el número de unidades realmente ejecutadas según especificaciones de Proyecto.</t>
  </si>
  <si>
    <t>TOTAL</t>
  </si>
  <si>
    <t>02</t>
  </si>
  <si>
    <t>Medios de elevación</t>
  </si>
  <si>
    <t>01.01.02</t>
  </si>
  <si>
    <t>0XP020AR</t>
  </si>
  <si>
    <t>Transporte a obra y retirada de plataforma elevadora de tijera, motor diésel, de 15 m de altura máxima de trabajo.
Criterio de medición de proyecto: Número de unidades previstas, según documentación gráfica de Proyecto.
Criterio de medición de obra: Se medirá el número de unidades realmente ejecutadas según especificaciones de Proyecto.</t>
  </si>
  <si>
    <t>0XP010AR</t>
  </si>
  <si>
    <t>Alquiler diario de plataforma elevadora de tijera, motor diésel, de 15 m de altura máxima de trabajo.
Criterio de valoración económica: El precio incluye el mantenimiento y el seguro de responsabilidad civil.
Criterio de medición de proyecto: Número de unidades previstas, según documentación gráfica de Proyecto.
Criterio de medición de obra: Amortización en forma de alquiler diario, según condiciones definidas en el contrato suscrito con la empresa suministradora.</t>
  </si>
  <si>
    <t>0XG010</t>
  </si>
  <si>
    <t>h</t>
  </si>
  <si>
    <t>Grúa autopropulsada de brazo telescópico con una capacidad de elevación de 30 t y 27 m de altura máxima de trabajo. 
Incluye: viaje de ida y vuelta y permisos de ocupación/corte de vía pública (en su caso).
Criterio de medición de proyecto: Tiempo estimado.
Criterio de medición de obra: Amortización en forma de alquiler por horas, según condiciones definidas en el contrato suscrito con la empresa suministradora.</t>
  </si>
  <si>
    <t>Desmontaje y demolición</t>
  </si>
  <si>
    <t>01.02</t>
  </si>
  <si>
    <t>0CS010</t>
  </si>
  <si>
    <t>m2</t>
  </si>
  <si>
    <t>Suministro y colocación de lámina de plástico sobre la que se coloca una capa de cartón rizado fijado lateralmente en todo el perímetro, sobre el solado de moqueta, madera, piedra natural u otro material, para protegerlo frente a la suciedad y el polvo generados durante los trabajos de rehabilitación o reforma. Incluso vigilancia y mantenimiento de la protección mientras duren los trabajos, fijación de la protección en todas las juntas con cinta adhesiva, posterior retirada, recogida y carga manual sobre camión o contenedor.
Criterio de medición de proyecto: Superficie medida según documentación gráfica de Proyecto.
Criterio de medición de obra: Se medirá la superficie realmente ejecutada según especificaciones de Proyecto.</t>
  </si>
  <si>
    <t>03</t>
  </si>
  <si>
    <t>Climatización y ventilación</t>
  </si>
  <si>
    <t>01.03</t>
  </si>
  <si>
    <t>DIC030</t>
  </si>
  <si>
    <t>Pa</t>
  </si>
  <si>
    <t>Partida alzada para los trabajos a realizar en la instalación exterior de aire acondicionado con los siguiente pasos y carga manual sobre camión o contenedor de residuos generados:
- Desmontaje de unidad exterior de sistema de aire acondicionado, con medios manuales y mecánicos, y recuperación, acopio y montaje del material en el mismo emplazamiento
- Recuperación del gas refrigerante y su correcto tratamiento para su posterior reposición
- Traslado de maquinaria a cubierta E (para su posterior reposición una vez hayan acabado los trabajos de albañilería)
- Posterior montaje en misma ubicación de dicha unidad exterior
- No incluye el desmontaje de los conductos. Se dejarán en la misma ubicación para posterior reconexionado, apoyados sobre un soporte o ancladas al antepecho.
- Totalmente terminado, conexionado y probado
Criterio de valoración económica: El precio incluye el desmontaje de los accesorios y de los soportes de fijación. No incluye el desmontaje de los conductos de cada equipo que se quedrán.
Criterio de medición de proyecto: Número de unidades previstas, según documentación gráfica de Proyecto.
Criterio de medición de obra: Se medirá el número de unidades realmente desmontadas según especificaciones de Proyecto.</t>
  </si>
  <si>
    <t>DIC030AR</t>
  </si>
  <si>
    <t>Partida alzada para los trabajos a realizar en la instalación de ventilación exterior con los siguiente pasos y carga manual sobre camión o contenedor de residuos generados:
- Desmontaje de unidad exterior de sistema de aire acondicionado, con medios manuales y mecánicos, y recuperación, acopio y montaje del material en el mismo emplazamiento
- Traslado de maquinaria a cubierta E (para su posterior reposición una vez hayan acabado los trabajos de albañilería)
- Posterior montaje en misma ubicación de dicha unidad exterior
- No incluye el desmontaje de los conductos. Se dejarán en la misma ubicación para posterior reconexionado, apoyados sobre un soporte o ancladas al antepecho
- Totalmente terminado, conexionado y probado
Durante todo el proceso de desmontaje, traslado a almacén, traslado a obra y posterior montaje en obra el recuperador perdera la verticalidad o se inclinará. Previo al probado del mismo se guardará un par de días de reposo.
Criterio de valoración económica: El precio incluye el desmontaje de los accesorios y de los soportes de fijación. No incluye el desmontaje de los conductos de cada equipo que se quedrán.
Criterio de medición de proyecto: Número de unidades previstas, según documentación gráfica de Proyecto.
Criterio de medición de obra: Se medirá el número de unidades realmente desmontadas según especificaciones de Proyecto.</t>
  </si>
  <si>
    <t>DIC030BR</t>
  </si>
  <si>
    <t>DIC030CR</t>
  </si>
  <si>
    <t>Desmontaje de unidad exterior de sistema de aire acondicionado, de 600 kg de peso aproximado, con medios manuales, y carga manual sobre camión o contenedor.
Criterio de valoración económica: El precio incluye el desmontaje de los accesorios y de los soportes de fijación y la obturación de las conducciones conectadas al elemento.
Criterio de medición de proyecto: Número de unidades previstas, según documentación gráfica de Proyecto.
Criterio de medición de obra: Se medirá el número de unidades realmente desmontadas según especificaciones de Proyecto.</t>
  </si>
  <si>
    <t>ICV010</t>
  </si>
  <si>
    <t>Suministro e instalación de bomba de calor aire-agua tipo ´´rooftop´´ para producción de frío y calor, marca LENNOX modelo GBH210DP1M o equivalente aprobado por la Dirección Facultativa, con compresores Inverter y ventiladores axiales EC, condensación por aire y bajo nivel sonoro, certificada por Eurovent y equipada con refrigerante ecológico R32 (PCA 675, libre de PFAS).
Incluye:
Módulo hidráulico integrado con bomba doble de alta presión y caudal variable (eDrive).
Tanque de inercia de 325 litros.
Filtro de agua con bridas, rejilla de protección de baterías y ventilación de cuadro eléctrico.
Cuadro de control con microprocesador, tarjeta de comunicación Modbus/BACnet TCP/IP, seccionador general, control de presión de condensación, válvulas de expansión electrónicas.
Interfaz para integración en sistema de gestión centralizada.
Chasis con bancada para cubierta y 12 amortiguadores antivibratorios.
Prestaciones térmicas:
Modo frío: 196 kW nominal (31.5–209.1 kW), EER 2.94, SEER 4.95.
Modo calor: 199.9 kW nominal (31.1–216.8 kW), COP 3.06, SCOP hasta 5.62, eficiencia estacional A++.
Caudal de agua nominal: 33.8 m³/h; presión disponible: 50–240 kPa.
Caudal de aire: 90.118 m³/h.
Potencia eléctrica máxima: 99.3 kW.
Nivel sonoro Lp a 10 m: máx. 58.9 dB(A).
Dimensiones aprox.: 2.25 x 2.65 x 2.07 m. Peso total con tanque: 1.930 kg.
Incluye todas las conexiones hidráulicas y eléctricas, accesorios, transporte, elevación, montaje completo, pruebas, puesta en marcha por SAT oficial y comprobación de correcto funcionamiento.
Unidad completamente instalada y operativa
Criterio de valoración económica: Totalmente montada, conexionada y puesta en marcha por la empresa instaladora para la comprobación de su correcto funcionamiento.
Criterio de medición de proyecto: Número de unidades previstas, según documentación gráfica de Proyecto.
Criterio de medición de obra: Se medirá el número de unidades realmente ejecutadas según especificaciones de Proyecto.
Se incluye la puesta en marcha y las legalizaciones pertinentes.</t>
  </si>
  <si>
    <t>IRR010</t>
  </si>
  <si>
    <t>Reposición y conexionado de instalaciones previa aprobación de la dirección facultativa y justificación por parte del contratista.
Reposición de la instalación de climatización formada por: conductos con sus accesorios y piezas especiales, rejillas, bocas de ventilación, compuertas, toberas, reguladores, difusores, cualquier otro elemento componente de la instalación y p/p de conexiones a las redes eléctrica, de fontanería y de salubridad existente, en edificio de otros usos, con un grado de complejidad alto.
Criterio de valoración económica: El precio incluye la reposición de elementos y accesorios afectados por la intervención.
Criterio de medición de proyecto: Superficie construida, medida según documentación gráfica de Proyecto.
Criterio de medición de obra: Se medirá la superficie realmente ejecutada según especificaciones de Proyecto.</t>
  </si>
  <si>
    <t>PGESB-14AGC</t>
  </si>
  <si>
    <t>u</t>
  </si>
  <si>
    <t>Estructura de soporte modular para nivelación y reparto de cargas de la instalación de climatización en cubierta, a partir de perfil metalico galvanizado y base regulable tipo bigfoot. Incluye parte proporcional de soportes, barras y perfiles.
Medidas 3.0 x 1.5m
Carga admisible 1000 Kg
Altura regulable 290-400mm
Pies 450mm en continuo para mejorar el reparto de cargas
Completamente instalada
Las dimensiones podrian variar en funcion del equipo a sopotar</t>
  </si>
  <si>
    <t>PEK7-H7XI</t>
  </si>
  <si>
    <t xml:space="preserve">Difusor circular de aluminio lacado blanco, de 350 mm de diámetro y fijado al puente de montaje.
Similar a los preexistentes </t>
  </si>
  <si>
    <t>04</t>
  </si>
  <si>
    <t>Remates y ayudas</t>
  </si>
  <si>
    <t>01.04</t>
  </si>
  <si>
    <t>HYL020</t>
  </si>
  <si>
    <t>Limpieza final de obra en edificio de otros usos, con una superficie construida media de 800 m², incluyendo los trabajos de eliminación de la suciedad y el polvo acumulado en paramentos y carpinterías, limpieza y desinfección de baños y aseos, limpieza de cristales y carpinterías exteriores, eliminación de manchas y restos de yeso y mortero adheridos en suelos y otros elementos, recogida y retirada de plásticos y cartones, todo ello junto con los demás restos de fin de obra depositados en el contenedor de residuos para su transporte a vertedero autorizado.
Criterio de medición de proyecto: Número de unidades previstas, según documentación gráfica de Proyecto.
Criterio de medición de obra: Se medirá el número de unidades realmente ejecutadas según especificaciones de Proyecto.</t>
  </si>
  <si>
    <t>HYA010</t>
  </si>
  <si>
    <t>Remates y ayudas en edificio de otros usos, para dejar las distintas partidas de la obra completamente terminadas, incluyendo todos aquellos trabajos necesarios así como los distintos materiales  para su ejecución, según las indicaciones de la DF.</t>
  </si>
  <si>
    <t>05</t>
  </si>
  <si>
    <t>Gestión de residuos</t>
  </si>
  <si>
    <t>01.05</t>
  </si>
  <si>
    <t>GRA010</t>
  </si>
  <si>
    <t>Transporte de residuos inertes de ladrillos, tejas y materiales cerámicos, producidos en obras de construcción y/o demolición, con contenedor de 4,2 m³, a vertedero específico, instalación de tratamiento de residuos de construcción y demolición externa a la obra o centro de valorización o eliminación de residuos. Incluso servicio de entrega, alquiler y recogida en obra del contenedor.
Criterio de valoración económica: El precio incluye el canon de vertido por entrega de residuos.
Criterio de medición de proyecto: Número de unidades previstas, según documentación gráfica de Proyecto.
Criterio de medición de obra: Se medirá el número de unidades realmente transportadas según especificaciones de Proyecto.</t>
  </si>
  <si>
    <t>06</t>
  </si>
  <si>
    <t>Control de Calidad</t>
  </si>
  <si>
    <t>01.06</t>
  </si>
  <si>
    <t>XUX010</t>
  </si>
  <si>
    <t>Conjunto de pruebas y ensayos, realizados por un laboratorio acreditado en el área técnica correspondiente, necesarios para el cumplimiento de la normativa vigente. y según las indicaciones de la DF.
Criterio de valoración económica: El precio incluye el alquiler, construcción o adaptación de locales para este fin, el mantenimiento en condiciones seguras durante todo el periodo de tiempo que se requiera y la demolición o retirada final.
Criterio de medición de proyecto: Pruebas y ensayos a realizar, según documentación del Plan de control de calidad.</t>
  </si>
  <si>
    <t>07</t>
  </si>
  <si>
    <t>Seguridad y salud</t>
  </si>
  <si>
    <t>01.07</t>
  </si>
  <si>
    <t>YCX010</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</si>
  <si>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</si>
  <si>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YIX010</t>
  </si>
  <si>
    <t>Conjunto de equipos de protección individual, necesarios para el cumplimiento de la normativa vigente en materia de Seguridad y Salud en el Trabajo.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</si>
  <si>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Presupuesto de ejecución material</t>
  </si>
  <si>
    <t>13% de gastos generales</t>
  </si>
  <si>
    <t>6% de beneficio industrial</t>
  </si>
  <si>
    <t>Suma</t>
  </si>
  <si>
    <t xml:space="preserve">21% IVA </t>
  </si>
  <si>
    <t>Presupuesto de ejecución por 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</si>
</sst>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7" x14ac:knownFonts="1">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1"/>
      <color theme="1"/>
      <name val="Calibri"/>
      <family val="2"/>
      <scheme val="minor"/>
    </font>
    <font>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1" fillId="0" borderId="0" xfId="0" applyFont="1"/>
    <xf numFmtId="0" fontId="5" fillId="0" borderId="0" xfId="0" applyFont="1"/>
    <xf numFmtId="164" fontId="6"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tabSelected="1" topLeftCell="A65" workbookViewId="0">
      <selection activeCell="M81" sqref="M81"/>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5" t="s">
        <v>0</v>
      </c>
      <c r="F1" s="15" t="s">
        <v>0</v>
      </c>
      <c r="G1" s="15" t="s">
        <v>0</v>
      </c>
      <c r="H1" s="15" t="s">
        <v>0</v>
      </c>
    </row>
    <row r="2" spans="1:8" x14ac:dyDescent="0.3">
      <c r="E2" s="15"/>
      <c r="F2" s="15"/>
      <c r="G2" s="15"/>
      <c r="H2" s="15"/>
    </row>
    <row r="3" spans="1:8" x14ac:dyDescent="0.3">
      <c r="E3" s="15"/>
      <c r="F3" s="15"/>
      <c r="G3" s="15"/>
      <c r="H3" s="15"/>
    </row>
    <row r="4" spans="1:8" x14ac:dyDescent="0.3">
      <c r="E4" s="15"/>
      <c r="F4" s="15"/>
      <c r="G4" s="15"/>
      <c r="H4" s="15"/>
    </row>
    <row r="6" spans="1:8" ht="18" x14ac:dyDescent="0.35">
      <c r="C6" s="2"/>
      <c r="D6" s="2"/>
      <c r="E6" s="3" t="s">
        <v>1</v>
      </c>
      <c r="F6" s="2"/>
      <c r="G6" s="2"/>
      <c r="H6" s="2"/>
    </row>
    <row r="8" spans="1:8" x14ac:dyDescent="0.3">
      <c r="F8" s="4" t="s">
        <v>2</v>
      </c>
      <c r="G8" s="4" t="s">
        <v>3</v>
      </c>
      <c r="H8" s="4" t="s">
        <v>4</v>
      </c>
    </row>
    <row r="10" spans="1:8" x14ac:dyDescent="0.3">
      <c r="C10" s="5" t="s">
        <v>5</v>
      </c>
      <c r="D10" s="6" t="s">
        <v>6</v>
      </c>
      <c r="E10" s="5" t="s">
        <v>7</v>
      </c>
    </row>
    <row r="11" spans="1:8" x14ac:dyDescent="0.3">
      <c r="C11" s="5" t="s">
        <v>8</v>
      </c>
      <c r="D11" s="6" t="s">
        <v>6</v>
      </c>
      <c r="E11" s="5" t="s">
        <v>9</v>
      </c>
    </row>
    <row r="12" spans="1:8" x14ac:dyDescent="0.3">
      <c r="C12" s="5" t="s">
        <v>10</v>
      </c>
      <c r="D12" s="6" t="s">
        <v>6</v>
      </c>
      <c r="E12" s="5" t="s">
        <v>11</v>
      </c>
    </row>
    <row r="14" spans="1:8" ht="103.2" x14ac:dyDescent="0.3">
      <c r="A14" s="1" t="s">
        <v>12</v>
      </c>
      <c r="B14" s="1">
        <v>1</v>
      </c>
      <c r="C14" s="1" t="s">
        <v>13</v>
      </c>
      <c r="D14" s="7" t="s">
        <v>14</v>
      </c>
      <c r="E14" s="8" t="s">
        <v>15</v>
      </c>
      <c r="F14" s="9">
        <v>356.6</v>
      </c>
      <c r="G14" s="10">
        <v>1</v>
      </c>
      <c r="H14" s="11">
        <f>ROUND(ROUND(F14,2)*ROUND(G14,3),2)</f>
        <v>356.6</v>
      </c>
    </row>
    <row r="15" spans="1:8" x14ac:dyDescent="0.3">
      <c r="E15" s="5" t="s">
        <v>16</v>
      </c>
      <c r="F15" s="5"/>
      <c r="G15" s="5"/>
      <c r="H15" s="12">
        <f>SUM(H14:H14)</f>
        <v>356.6</v>
      </c>
    </row>
    <row r="17" spans="1:8" x14ac:dyDescent="0.3">
      <c r="C17" s="5" t="s">
        <v>5</v>
      </c>
      <c r="D17" s="6" t="s">
        <v>6</v>
      </c>
      <c r="E17" s="5" t="s">
        <v>7</v>
      </c>
    </row>
    <row r="18" spans="1:8" x14ac:dyDescent="0.3">
      <c r="C18" s="5" t="s">
        <v>8</v>
      </c>
      <c r="D18" s="6" t="s">
        <v>6</v>
      </c>
      <c r="E18" s="5" t="s">
        <v>9</v>
      </c>
    </row>
    <row r="19" spans="1:8" x14ac:dyDescent="0.3">
      <c r="C19" s="5" t="s">
        <v>10</v>
      </c>
      <c r="D19" s="6" t="s">
        <v>17</v>
      </c>
      <c r="E19" s="5" t="s">
        <v>18</v>
      </c>
    </row>
    <row r="21" spans="1:8" ht="62.4" x14ac:dyDescent="0.3">
      <c r="A21" s="1" t="s">
        <v>19</v>
      </c>
      <c r="B21" s="1">
        <v>1</v>
      </c>
      <c r="C21" s="1" t="s">
        <v>20</v>
      </c>
      <c r="D21" s="7" t="s">
        <v>14</v>
      </c>
      <c r="E21" s="8" t="s">
        <v>21</v>
      </c>
      <c r="F21" s="9">
        <v>133.91</v>
      </c>
      <c r="G21" s="10">
        <v>1</v>
      </c>
      <c r="H21" s="11">
        <f>ROUND(ROUND(F21,2)*ROUND(G21,3),2)</f>
        <v>133.91</v>
      </c>
    </row>
    <row r="22" spans="1:8" ht="93" x14ac:dyDescent="0.3">
      <c r="A22" s="1" t="s">
        <v>19</v>
      </c>
      <c r="B22" s="1">
        <v>2</v>
      </c>
      <c r="C22" s="1" t="s">
        <v>22</v>
      </c>
      <c r="D22" s="7" t="s">
        <v>14</v>
      </c>
      <c r="E22" s="8" t="s">
        <v>23</v>
      </c>
      <c r="F22" s="9">
        <v>134.57</v>
      </c>
      <c r="G22" s="10">
        <v>5</v>
      </c>
      <c r="H22" s="11">
        <f>ROUND(ROUND(F22,2)*ROUND(G22,3),2)</f>
        <v>672.85</v>
      </c>
    </row>
    <row r="23" spans="1:8" ht="103.2" x14ac:dyDescent="0.3">
      <c r="A23" s="1" t="s">
        <v>19</v>
      </c>
      <c r="B23" s="1">
        <v>3</v>
      </c>
      <c r="C23" s="1" t="s">
        <v>24</v>
      </c>
      <c r="D23" s="7" t="s">
        <v>25</v>
      </c>
      <c r="E23" s="8" t="s">
        <v>26</v>
      </c>
      <c r="F23" s="9">
        <v>101.74</v>
      </c>
      <c r="G23" s="10">
        <v>24</v>
      </c>
      <c r="H23" s="11">
        <f>ROUND(ROUND(F23,2)*ROUND(G23,3),2)</f>
        <v>2441.7600000000002</v>
      </c>
    </row>
    <row r="24" spans="1:8" x14ac:dyDescent="0.3">
      <c r="E24" s="5" t="s">
        <v>16</v>
      </c>
      <c r="F24" s="5"/>
      <c r="G24" s="5"/>
      <c r="H24" s="12">
        <f>SUM(H21:H23)</f>
        <v>3248.5200000000004</v>
      </c>
    </row>
    <row r="26" spans="1:8" x14ac:dyDescent="0.3">
      <c r="C26" s="5" t="s">
        <v>5</v>
      </c>
      <c r="D26" s="6" t="s">
        <v>6</v>
      </c>
      <c r="E26" s="5" t="s">
        <v>7</v>
      </c>
    </row>
    <row r="27" spans="1:8" x14ac:dyDescent="0.3">
      <c r="C27" s="5" t="s">
        <v>8</v>
      </c>
      <c r="D27" s="6" t="s">
        <v>17</v>
      </c>
      <c r="E27" s="5" t="s">
        <v>27</v>
      </c>
    </row>
    <row r="29" spans="1:8" ht="123.6" x14ac:dyDescent="0.3">
      <c r="A29" s="1" t="s">
        <v>28</v>
      </c>
      <c r="B29" s="1">
        <v>1</v>
      </c>
      <c r="C29" s="1" t="s">
        <v>29</v>
      </c>
      <c r="D29" s="7" t="s">
        <v>30</v>
      </c>
      <c r="E29" s="8" t="s">
        <v>31</v>
      </c>
      <c r="F29" s="9">
        <v>1.26</v>
      </c>
      <c r="G29" s="10">
        <v>312.60000000000002</v>
      </c>
      <c r="H29" s="11">
        <f>ROUND(ROUND(F29,2)*ROUND(G29,3),2)</f>
        <v>393.88</v>
      </c>
    </row>
    <row r="30" spans="1:8" x14ac:dyDescent="0.3">
      <c r="E30" s="5" t="s">
        <v>16</v>
      </c>
      <c r="F30" s="5"/>
      <c r="G30" s="5"/>
      <c r="H30" s="12">
        <f>SUM(H29:H29)</f>
        <v>393.88</v>
      </c>
    </row>
    <row r="32" spans="1:8" x14ac:dyDescent="0.3">
      <c r="C32" s="5" t="s">
        <v>5</v>
      </c>
      <c r="D32" s="6" t="s">
        <v>6</v>
      </c>
      <c r="E32" s="5" t="s">
        <v>7</v>
      </c>
    </row>
    <row r="33" spans="1:8" x14ac:dyDescent="0.3">
      <c r="C33" s="5" t="s">
        <v>8</v>
      </c>
      <c r="D33" s="6" t="s">
        <v>32</v>
      </c>
      <c r="E33" s="5" t="s">
        <v>33</v>
      </c>
    </row>
    <row r="35" spans="1:8" ht="235.8" x14ac:dyDescent="0.3">
      <c r="A35" s="1" t="s">
        <v>34</v>
      </c>
      <c r="B35" s="1">
        <v>1</v>
      </c>
      <c r="C35" s="1" t="s">
        <v>35</v>
      </c>
      <c r="D35" s="7" t="s">
        <v>36</v>
      </c>
      <c r="E35" s="8" t="s">
        <v>37</v>
      </c>
      <c r="F35" s="9">
        <v>2262.31</v>
      </c>
      <c r="G35" s="10">
        <v>1</v>
      </c>
      <c r="H35" s="11">
        <f t="shared" ref="H35:H42" si="0">ROUND(ROUND(F35,2)*ROUND(G35,3),2)</f>
        <v>2262.31</v>
      </c>
    </row>
    <row r="36" spans="1:8" ht="266.39999999999998" x14ac:dyDescent="0.3">
      <c r="A36" s="1" t="s">
        <v>34</v>
      </c>
      <c r="B36" s="1">
        <v>2</v>
      </c>
      <c r="C36" s="1" t="s">
        <v>38</v>
      </c>
      <c r="D36" s="7" t="s">
        <v>36</v>
      </c>
      <c r="E36" s="8" t="s">
        <v>39</v>
      </c>
      <c r="F36" s="9">
        <v>1503.44</v>
      </c>
      <c r="G36" s="10">
        <v>2</v>
      </c>
      <c r="H36" s="11">
        <f t="shared" si="0"/>
        <v>3006.88</v>
      </c>
    </row>
    <row r="37" spans="1:8" ht="235.8" x14ac:dyDescent="0.3">
      <c r="A37" s="1" t="s">
        <v>34</v>
      </c>
      <c r="B37" s="1">
        <v>3</v>
      </c>
      <c r="C37" s="1" t="s">
        <v>40</v>
      </c>
      <c r="D37" s="7" t="s">
        <v>36</v>
      </c>
      <c r="E37" s="8" t="s">
        <v>37</v>
      </c>
      <c r="F37" s="9">
        <v>1603.58</v>
      </c>
      <c r="G37" s="10">
        <v>1</v>
      </c>
      <c r="H37" s="11">
        <f t="shared" si="0"/>
        <v>1603.58</v>
      </c>
    </row>
    <row r="38" spans="1:8" ht="103.2" x14ac:dyDescent="0.3">
      <c r="A38" s="1" t="s">
        <v>34</v>
      </c>
      <c r="B38" s="1">
        <v>4</v>
      </c>
      <c r="C38" s="1" t="s">
        <v>41</v>
      </c>
      <c r="D38" s="7" t="s">
        <v>14</v>
      </c>
      <c r="E38" s="8" t="s">
        <v>42</v>
      </c>
      <c r="F38" s="9">
        <v>193.57</v>
      </c>
      <c r="G38" s="10">
        <v>1</v>
      </c>
      <c r="H38" s="11">
        <f t="shared" si="0"/>
        <v>193.57</v>
      </c>
    </row>
    <row r="39" spans="1:8" ht="409.6" x14ac:dyDescent="0.3">
      <c r="A39" s="1" t="s">
        <v>34</v>
      </c>
      <c r="B39" s="1">
        <v>5</v>
      </c>
      <c r="C39" s="1" t="s">
        <v>43</v>
      </c>
      <c r="D39" s="7" t="s">
        <v>14</v>
      </c>
      <c r="E39" s="8" t="s">
        <v>44</v>
      </c>
      <c r="F39" s="9">
        <v>45049.46</v>
      </c>
      <c r="G39" s="10">
        <v>1</v>
      </c>
      <c r="H39" s="11">
        <f t="shared" si="0"/>
        <v>45049.46</v>
      </c>
    </row>
    <row r="40" spans="1:8" ht="154.19999999999999" x14ac:dyDescent="0.3">
      <c r="A40" s="1" t="s">
        <v>34</v>
      </c>
      <c r="B40" s="1">
        <v>6</v>
      </c>
      <c r="C40" s="1" t="s">
        <v>45</v>
      </c>
      <c r="D40" s="7" t="s">
        <v>36</v>
      </c>
      <c r="E40" s="8" t="s">
        <v>46</v>
      </c>
      <c r="F40" s="9">
        <v>7.88</v>
      </c>
      <c r="G40" s="10">
        <v>128.274</v>
      </c>
      <c r="H40" s="11">
        <f t="shared" si="0"/>
        <v>1010.8</v>
      </c>
    </row>
    <row r="41" spans="1:8" ht="113.4" x14ac:dyDescent="0.3">
      <c r="A41" s="1" t="s">
        <v>34</v>
      </c>
      <c r="B41" s="1">
        <v>7</v>
      </c>
      <c r="C41" s="1" t="s">
        <v>47</v>
      </c>
      <c r="D41" s="7" t="s">
        <v>48</v>
      </c>
      <c r="E41" s="8" t="s">
        <v>49</v>
      </c>
      <c r="F41" s="9">
        <v>1060.96</v>
      </c>
      <c r="G41" s="10">
        <v>4</v>
      </c>
      <c r="H41" s="11">
        <f t="shared" si="0"/>
        <v>4243.84</v>
      </c>
    </row>
    <row r="42" spans="1:8" ht="31.8" x14ac:dyDescent="0.3">
      <c r="A42" s="1" t="s">
        <v>34</v>
      </c>
      <c r="B42" s="1">
        <v>8</v>
      </c>
      <c r="C42" s="1" t="s">
        <v>50</v>
      </c>
      <c r="D42" s="7" t="s">
        <v>48</v>
      </c>
      <c r="E42" s="8" t="s">
        <v>51</v>
      </c>
      <c r="F42" s="9">
        <v>46.36</v>
      </c>
      <c r="G42" s="10">
        <v>2</v>
      </c>
      <c r="H42" s="11">
        <f t="shared" si="0"/>
        <v>92.72</v>
      </c>
    </row>
    <row r="43" spans="1:8" x14ac:dyDescent="0.3">
      <c r="E43" s="5" t="s">
        <v>16</v>
      </c>
      <c r="F43" s="5"/>
      <c r="G43" s="5"/>
      <c r="H43" s="12">
        <f>SUM(H35:H42)</f>
        <v>57463.16</v>
      </c>
    </row>
    <row r="45" spans="1:8" x14ac:dyDescent="0.3">
      <c r="C45" s="5" t="s">
        <v>5</v>
      </c>
      <c r="D45" s="6" t="s">
        <v>6</v>
      </c>
      <c r="E45" s="5" t="s">
        <v>7</v>
      </c>
    </row>
    <row r="46" spans="1:8" x14ac:dyDescent="0.3">
      <c r="C46" s="5" t="s">
        <v>8</v>
      </c>
      <c r="D46" s="6" t="s">
        <v>52</v>
      </c>
      <c r="E46" s="5" t="s">
        <v>53</v>
      </c>
    </row>
    <row r="48" spans="1:8" ht="123.6" x14ac:dyDescent="0.3">
      <c r="A48" s="1" t="s">
        <v>54</v>
      </c>
      <c r="B48" s="1">
        <v>1</v>
      </c>
      <c r="C48" s="1" t="s">
        <v>55</v>
      </c>
      <c r="D48" s="7" t="s">
        <v>14</v>
      </c>
      <c r="E48" s="8" t="s">
        <v>56</v>
      </c>
      <c r="F48" s="9">
        <v>522.29</v>
      </c>
      <c r="G48" s="10">
        <v>1</v>
      </c>
      <c r="H48" s="11">
        <f>ROUND(ROUND(F48,2)*ROUND(G48,3),2)</f>
        <v>522.29</v>
      </c>
    </row>
    <row r="49" spans="1:8" x14ac:dyDescent="0.3">
      <c r="A49" s="1" t="s">
        <v>54</v>
      </c>
      <c r="B49" s="1">
        <v>2</v>
      </c>
      <c r="C49" s="1" t="s">
        <v>57</v>
      </c>
      <c r="D49" s="7" t="s">
        <v>36</v>
      </c>
      <c r="E49" s="1" t="s">
        <v>58</v>
      </c>
      <c r="F49" s="9">
        <v>4.01</v>
      </c>
      <c r="G49" s="10">
        <v>144.97</v>
      </c>
      <c r="H49" s="11">
        <f>ROUND(ROUND(F49,2)*ROUND(G49,3),2)</f>
        <v>581.33000000000004</v>
      </c>
    </row>
    <row r="50" spans="1:8" x14ac:dyDescent="0.3">
      <c r="E50" s="5" t="s">
        <v>16</v>
      </c>
      <c r="F50" s="5"/>
      <c r="G50" s="5"/>
      <c r="H50" s="12">
        <f>SUM(H48:H49)</f>
        <v>1103.6199999999999</v>
      </c>
    </row>
    <row r="52" spans="1:8" x14ac:dyDescent="0.3">
      <c r="C52" s="5" t="s">
        <v>5</v>
      </c>
      <c r="D52" s="6" t="s">
        <v>6</v>
      </c>
      <c r="E52" s="5" t="s">
        <v>7</v>
      </c>
    </row>
    <row r="53" spans="1:8" x14ac:dyDescent="0.3">
      <c r="C53" s="5" t="s">
        <v>8</v>
      </c>
      <c r="D53" s="6" t="s">
        <v>59</v>
      </c>
      <c r="E53" s="5" t="s">
        <v>60</v>
      </c>
    </row>
    <row r="55" spans="1:8" ht="123.6" x14ac:dyDescent="0.3">
      <c r="A55" s="1" t="s">
        <v>61</v>
      </c>
      <c r="B55" s="1">
        <v>1</v>
      </c>
      <c r="C55" s="1" t="s">
        <v>62</v>
      </c>
      <c r="D55" s="7" t="s">
        <v>14</v>
      </c>
      <c r="E55" s="8" t="s">
        <v>63</v>
      </c>
      <c r="F55" s="9">
        <v>223.92</v>
      </c>
      <c r="G55" s="10">
        <v>3</v>
      </c>
      <c r="H55" s="11">
        <f>ROUND(ROUND(F55,2)*ROUND(G55,3),2)</f>
        <v>671.76</v>
      </c>
    </row>
    <row r="56" spans="1:8" x14ac:dyDescent="0.3">
      <c r="E56" s="5" t="s">
        <v>16</v>
      </c>
      <c r="F56" s="5"/>
      <c r="G56" s="5"/>
      <c r="H56" s="12">
        <f>SUM(H55:H55)</f>
        <v>671.76</v>
      </c>
    </row>
    <row r="58" spans="1:8" x14ac:dyDescent="0.3">
      <c r="C58" s="5" t="s">
        <v>5</v>
      </c>
      <c r="D58" s="6" t="s">
        <v>6</v>
      </c>
      <c r="E58" s="5" t="s">
        <v>7</v>
      </c>
    </row>
    <row r="59" spans="1:8" x14ac:dyDescent="0.3">
      <c r="C59" s="5" t="s">
        <v>8</v>
      </c>
      <c r="D59" s="6" t="s">
        <v>64</v>
      </c>
      <c r="E59" s="5" t="s">
        <v>65</v>
      </c>
    </row>
    <row r="61" spans="1:8" ht="93" x14ac:dyDescent="0.3">
      <c r="A61" s="1" t="s">
        <v>66</v>
      </c>
      <c r="B61" s="1">
        <v>1</v>
      </c>
      <c r="C61" s="1" t="s">
        <v>67</v>
      </c>
      <c r="D61" s="7" t="s">
        <v>14</v>
      </c>
      <c r="E61" s="8" t="s">
        <v>68</v>
      </c>
      <c r="F61" s="9">
        <v>778.16</v>
      </c>
      <c r="G61" s="10">
        <v>1</v>
      </c>
      <c r="H61" s="11">
        <f>ROUND(ROUND(F61,2)*ROUND(G61,3),2)</f>
        <v>778.16</v>
      </c>
    </row>
    <row r="62" spans="1:8" x14ac:dyDescent="0.3">
      <c r="E62" s="5" t="s">
        <v>16</v>
      </c>
      <c r="F62" s="5"/>
      <c r="G62" s="5"/>
      <c r="H62" s="12">
        <f>SUM(H61:H61)</f>
        <v>778.16</v>
      </c>
    </row>
    <row r="64" spans="1:8" x14ac:dyDescent="0.3">
      <c r="C64" s="5" t="s">
        <v>5</v>
      </c>
      <c r="D64" s="6" t="s">
        <v>6</v>
      </c>
      <c r="E64" s="5" t="s">
        <v>7</v>
      </c>
    </row>
    <row r="65" spans="1:8" x14ac:dyDescent="0.3">
      <c r="C65" s="5" t="s">
        <v>8</v>
      </c>
      <c r="D65" s="6" t="s">
        <v>69</v>
      </c>
      <c r="E65" s="5" t="s">
        <v>70</v>
      </c>
    </row>
    <row r="67" spans="1:8" ht="103.2" x14ac:dyDescent="0.3">
      <c r="A67" s="1" t="s">
        <v>71</v>
      </c>
      <c r="B67" s="1">
        <v>1</v>
      </c>
      <c r="C67" s="1" t="s">
        <v>72</v>
      </c>
      <c r="D67" s="7" t="s">
        <v>14</v>
      </c>
      <c r="E67" s="8" t="s">
        <v>73</v>
      </c>
      <c r="F67" s="9">
        <v>815.68</v>
      </c>
      <c r="G67" s="10">
        <v>1</v>
      </c>
      <c r="H67" s="11">
        <f>ROUND(ROUND(F67,2)*ROUND(G67,3),2)</f>
        <v>815.68</v>
      </c>
    </row>
    <row r="68" spans="1:8" ht="82.8" x14ac:dyDescent="0.3">
      <c r="A68" s="1" t="s">
        <v>71</v>
      </c>
      <c r="B68" s="1">
        <v>2</v>
      </c>
      <c r="C68" s="1" t="s">
        <v>74</v>
      </c>
      <c r="D68" s="7" t="s">
        <v>14</v>
      </c>
      <c r="E68" s="8" t="s">
        <v>75</v>
      </c>
      <c r="F68" s="9">
        <v>601.52</v>
      </c>
      <c r="G68" s="10">
        <v>1</v>
      </c>
      <c r="H68" s="11">
        <f>ROUND(ROUND(F68,2)*ROUND(G68,3),2)</f>
        <v>601.52</v>
      </c>
    </row>
    <row r="69" spans="1:8" x14ac:dyDescent="0.3">
      <c r="E69" s="5" t="s">
        <v>16</v>
      </c>
      <c r="F69" s="5"/>
      <c r="G69" s="5"/>
      <c r="H69" s="12">
        <f>SUM(H67:H68)</f>
        <v>1417.1999999999998</v>
      </c>
    </row>
    <row r="71" spans="1:8" x14ac:dyDescent="0.3">
      <c r="E71" s="13" t="s">
        <v>76</v>
      </c>
      <c r="H71" s="14">
        <f>SUM(H9:H70)/2</f>
        <v>65432.899999999994</v>
      </c>
    </row>
    <row r="73" spans="1:8" x14ac:dyDescent="0.3">
      <c r="E73" t="s">
        <v>77</v>
      </c>
      <c r="H73" s="17">
        <f>0.13*H71</f>
        <v>8506.277</v>
      </c>
    </row>
    <row r="74" spans="1:8" x14ac:dyDescent="0.3">
      <c r="E74" t="s">
        <v>78</v>
      </c>
      <c r="H74" s="17">
        <f>H71*0.06</f>
        <v>3925.9739999999997</v>
      </c>
    </row>
    <row r="75" spans="1:8" x14ac:dyDescent="0.3">
      <c r="H75" s="14"/>
    </row>
    <row r="76" spans="1:8" x14ac:dyDescent="0.3">
      <c r="E76" s="16" t="s">
        <v>79</v>
      </c>
      <c r="H76" s="14">
        <f>H71+H73+H74</f>
        <v>77865.150999999998</v>
      </c>
    </row>
    <row r="77" spans="1:8" x14ac:dyDescent="0.3">
      <c r="E77" t="s">
        <v>80</v>
      </c>
      <c r="H77" s="17">
        <f>H76*0.21</f>
        <v>16351.681709999999</v>
      </c>
    </row>
    <row r="78" spans="1:8" x14ac:dyDescent="0.3">
      <c r="H78" s="14"/>
    </row>
    <row r="79" spans="1:8" x14ac:dyDescent="0.3">
      <c r="E79" s="16" t="s">
        <v>81</v>
      </c>
      <c r="H79" s="14">
        <f>H76+H77</f>
        <v>94216.832710000002</v>
      </c>
    </row>
  </sheetData>
  <mergeCells count="4">
    <mergeCell ref="E1:H1"/>
    <mergeCell ref="E2:H2"/>
    <mergeCell ref="E3:H3"/>
    <mergeCell ref="E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7b419ac48bf58875511ab96916592c2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ecf4b184492db6318120921c6b05a849"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FD7220-0B2F-4597-AA57-1181A60EAF34}"/>
</file>

<file path=customXml/itemProps2.xml><?xml version="1.0" encoding="utf-8"?>
<ds:datastoreItem xmlns:ds="http://schemas.openxmlformats.org/officeDocument/2006/customXml" ds:itemID="{4E118CE2-9164-4F04-8879-98C9D473AC89}"/>
</file>

<file path=customXml/itemProps3.xml><?xml version="1.0" encoding="utf-8"?>
<ds:datastoreItem xmlns:ds="http://schemas.openxmlformats.org/officeDocument/2006/customXml" ds:itemID="{910B26F3-5AC7-4411-82AD-7A57FD5ADB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Rincon Carazo</dc:creator>
  <cp:lastModifiedBy>RINCON CARAZO Carlos</cp:lastModifiedBy>
  <dcterms:created xsi:type="dcterms:W3CDTF">2015-06-05T18:19:34Z</dcterms:created>
  <dcterms:modified xsi:type="dcterms:W3CDTF">2025-10-29T11:07:43Z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