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eus unitaris" sheetId="1" r:id="rId1"/>
  </sheets>
  <calcPr calcId="152511"/>
</workbook>
</file>

<file path=xl/calcChain.xml><?xml version="1.0" encoding="utf-8"?>
<calcChain xmlns="http://schemas.openxmlformats.org/spreadsheetml/2006/main">
  <c r="F65" i="1" l="1"/>
  <c r="F67" i="1" s="1"/>
  <c r="G67" i="1" s="1"/>
  <c r="F64" i="1"/>
  <c r="G64" i="1" s="1"/>
  <c r="F63" i="1"/>
  <c r="G63" i="1" s="1"/>
  <c r="G59" i="1"/>
  <c r="G58" i="1"/>
  <c r="F50" i="1"/>
  <c r="F52" i="1" s="1"/>
  <c r="G52" i="1" s="1"/>
  <c r="F49" i="1"/>
  <c r="G49" i="1" s="1"/>
  <c r="F48" i="1"/>
  <c r="G48" i="1" s="1"/>
  <c r="G44" i="1"/>
  <c r="G43" i="1"/>
  <c r="F27" i="1"/>
  <c r="F29" i="1" s="1"/>
  <c r="G29" i="1" s="1"/>
  <c r="F26" i="1"/>
  <c r="G26" i="1" s="1"/>
  <c r="F25" i="1"/>
  <c r="G25" i="1" s="1"/>
  <c r="G21" i="1"/>
  <c r="G20" i="1"/>
  <c r="G45" i="1" l="1"/>
  <c r="G60" i="1"/>
  <c r="G65" i="1"/>
  <c r="G69" i="1" s="1"/>
  <c r="G50" i="1"/>
  <c r="G54" i="1" s="1"/>
  <c r="G22" i="1"/>
  <c r="G27" i="1"/>
  <c r="G31" i="1" s="1"/>
  <c r="G5" i="1"/>
  <c r="G6" i="1"/>
  <c r="G70" i="1" l="1"/>
  <c r="G72" i="1" s="1"/>
  <c r="F12" i="1"/>
  <c r="F14" i="1" s="1"/>
  <c r="F11" i="1"/>
  <c r="F10" i="1"/>
  <c r="G71" i="1" l="1"/>
  <c r="G73" i="1" s="1"/>
  <c r="G74" i="1" s="1"/>
  <c r="G75" i="1" s="1"/>
  <c r="G76" i="1" s="1"/>
  <c r="G14" i="1"/>
  <c r="G12" i="1"/>
  <c r="G10" i="1" l="1"/>
  <c r="G7" i="1"/>
  <c r="G11" i="1"/>
  <c r="G16" i="1" l="1"/>
  <c r="G32" i="1" s="1"/>
  <c r="G34" i="1" l="1"/>
  <c r="G33" i="1"/>
  <c r="G35" i="1" l="1"/>
  <c r="G36" i="1" s="1"/>
  <c r="G37" i="1" s="1"/>
  <c r="G38" i="1" s="1"/>
  <c r="G78" i="1" s="1"/>
</calcChain>
</file>

<file path=xl/sharedStrings.xml><?xml version="1.0" encoding="utf-8"?>
<sst xmlns="http://schemas.openxmlformats.org/spreadsheetml/2006/main" count="87" uniqueCount="29">
  <si>
    <t>Lloguer de jardinera</t>
  </si>
  <si>
    <t>€/mes</t>
  </si>
  <si>
    <t>Unitats</t>
  </si>
  <si>
    <t>Manteniment ordinari</t>
  </si>
  <si>
    <t>Total</t>
  </si>
  <si>
    <t>Manteniment de jardinera</t>
  </si>
  <si>
    <t>Manteniment correctiu</t>
  </si>
  <si>
    <t>€/h</t>
  </si>
  <si>
    <t>Encarregat</t>
  </si>
  <si>
    <t>Jardiner</t>
  </si>
  <si>
    <t>Desplaçament</t>
  </si>
  <si>
    <t>Suport</t>
  </si>
  <si>
    <t>€/u</t>
  </si>
  <si>
    <t>Altres</t>
  </si>
  <si>
    <t>TOTAL COSTOS DIRECTES</t>
  </si>
  <si>
    <t>Benefici industrial</t>
  </si>
  <si>
    <t>Despeses generals</t>
  </si>
  <si>
    <t>TOTAL COSTOS INDIRECTES</t>
  </si>
  <si>
    <t>IVA</t>
  </si>
  <si>
    <t>Mensualitats</t>
  </si>
  <si>
    <t>1a anualitat: ANY 2025 (desembre):</t>
  </si>
  <si>
    <t>1a anualitat: (Gener-novembre 2026):</t>
  </si>
  <si>
    <t>2a anualitat: (Desembre 2026):</t>
  </si>
  <si>
    <t>2a anualitat: (Gener-novembre 2027):</t>
  </si>
  <si>
    <t>PRESSUPOST NET 1a anualitat</t>
  </si>
  <si>
    <t>Total 1a anualitat (A)</t>
  </si>
  <si>
    <t>PRESSUPOST NET 2a anualitat</t>
  </si>
  <si>
    <t>Total 2a anualitat (B)</t>
  </si>
  <si>
    <t>TOTAL Pressupost Base Licitació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</si>
</sst>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6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4" fontId="2" fillId="0" borderId="0" xfId="1" applyFont="1" applyBorder="1"/>
    <xf numFmtId="0" fontId="2" fillId="2" borderId="0" xfId="0" applyFont="1" applyFill="1" applyBorder="1" applyAlignment="1">
      <alignment horizontal="center"/>
    </xf>
    <xf numFmtId="44" fontId="2" fillId="2" borderId="0" xfId="1" applyFont="1" applyFill="1" applyBorder="1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3" fillId="2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4" fontId="3" fillId="0" borderId="0" xfId="1" applyFont="1" applyBorder="1"/>
    <xf numFmtId="0" fontId="3" fillId="0" borderId="0" xfId="0" applyFont="1"/>
    <xf numFmtId="0" fontId="3" fillId="3" borderId="2" xfId="0" applyFont="1" applyFill="1" applyBorder="1"/>
    <xf numFmtId="0" fontId="2" fillId="3" borderId="3" xfId="0" applyFont="1" applyFill="1" applyBorder="1" applyAlignment="1">
      <alignment horizontal="center"/>
    </xf>
    <xf numFmtId="44" fontId="2" fillId="3" borderId="4" xfId="1" applyFont="1" applyFill="1" applyBorder="1"/>
    <xf numFmtId="0" fontId="2" fillId="3" borderId="6" xfId="0" applyFont="1" applyFill="1" applyBorder="1"/>
    <xf numFmtId="0" fontId="2" fillId="3" borderId="8" xfId="0" applyFont="1" applyFill="1" applyBorder="1" applyAlignment="1">
      <alignment horizontal="center"/>
    </xf>
    <xf numFmtId="44" fontId="2" fillId="3" borderId="8" xfId="1" applyFont="1" applyFill="1" applyBorder="1" applyAlignment="1">
      <alignment horizontal="center"/>
    </xf>
    <xf numFmtId="0" fontId="2" fillId="3" borderId="1" xfId="0" applyFont="1" applyFill="1" applyBorder="1"/>
    <xf numFmtId="44" fontId="2" fillId="3" borderId="1" xfId="1" applyFont="1" applyFill="1" applyBorder="1"/>
    <xf numFmtId="0" fontId="2" fillId="3" borderId="0" xfId="0" applyFont="1" applyFill="1" applyBorder="1" applyAlignment="1">
      <alignment horizontal="center"/>
    </xf>
    <xf numFmtId="44" fontId="3" fillId="3" borderId="7" xfId="1" applyFont="1" applyFill="1" applyBorder="1"/>
    <xf numFmtId="44" fontId="2" fillId="3" borderId="8" xfId="1" applyFont="1" applyFill="1" applyBorder="1"/>
    <xf numFmtId="0" fontId="2" fillId="3" borderId="4" xfId="0" applyFont="1" applyFill="1" applyBorder="1" applyAlignment="1">
      <alignment horizontal="center"/>
    </xf>
    <xf numFmtId="44" fontId="3" fillId="3" borderId="1" xfId="1" applyFont="1" applyFill="1" applyBorder="1"/>
    <xf numFmtId="9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5" xfId="0" applyFont="1" applyFill="1" applyBorder="1"/>
    <xf numFmtId="9" fontId="2" fillId="3" borderId="5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2" xfId="0" applyFont="1" applyFill="1" applyBorder="1"/>
    <xf numFmtId="44" fontId="3" fillId="3" borderId="4" xfId="1" applyFont="1" applyFill="1" applyBorder="1"/>
    <xf numFmtId="166" fontId="2" fillId="0" borderId="1" xfId="0" applyNumberFormat="1" applyFont="1" applyFill="1" applyBorder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2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H78"/>
  <sheetViews>
    <sheetView showGridLines="0" tabSelected="1" topLeftCell="B1" zoomScale="130" zoomScaleNormal="130" workbookViewId="0">
      <selection activeCell="D6" sqref="D5:D6"/>
    </sheetView>
  </sheetViews>
  <sheetFormatPr defaultColWidth="9.140625" defaultRowHeight="15" x14ac:dyDescent="0.25"/>
  <cols>
    <col min="1" max="1" width="9.140625" style="6"/>
    <col min="2" max="2" width="22.5703125" style="6" customWidth="1"/>
    <col min="3" max="3" width="34.5703125" style="1" customWidth="1"/>
    <col min="4" max="4" width="15.5703125" style="2" customWidth="1"/>
    <col min="5" max="5" width="16" style="2" customWidth="1"/>
    <col min="6" max="6" width="9.28515625" style="2" bestFit="1" customWidth="1"/>
    <col min="7" max="7" width="13.42578125" style="3" bestFit="1" customWidth="1"/>
    <col min="8" max="8" width="7.140625" style="1" customWidth="1"/>
    <col min="9" max="16384" width="9.140625" style="6"/>
  </cols>
  <sheetData>
    <row r="1" spans="3:8" s="12" customFormat="1" ht="14.25" x14ac:dyDescent="0.2">
      <c r="C1" s="10"/>
      <c r="D1" s="9"/>
      <c r="E1" s="9"/>
      <c r="F1" s="9"/>
      <c r="G1" s="11"/>
      <c r="H1" s="10"/>
    </row>
    <row r="2" spans="3:8" x14ac:dyDescent="0.25">
      <c r="C2" s="8" t="s">
        <v>20</v>
      </c>
      <c r="D2" s="4"/>
      <c r="E2" s="4"/>
      <c r="F2" s="4"/>
      <c r="G2" s="5"/>
    </row>
    <row r="3" spans="3:8" x14ac:dyDescent="0.25">
      <c r="C3" s="13" t="s">
        <v>3</v>
      </c>
      <c r="D3" s="14"/>
      <c r="E3" s="14"/>
      <c r="F3" s="14"/>
      <c r="G3" s="15"/>
    </row>
    <row r="4" spans="3:8" x14ac:dyDescent="0.25">
      <c r="C4" s="16"/>
      <c r="D4" s="17" t="s">
        <v>1</v>
      </c>
      <c r="E4" s="17" t="s">
        <v>19</v>
      </c>
      <c r="F4" s="17" t="s">
        <v>2</v>
      </c>
      <c r="G4" s="18" t="s">
        <v>4</v>
      </c>
    </row>
    <row r="5" spans="3:8" x14ac:dyDescent="0.25">
      <c r="C5" s="19" t="s">
        <v>0</v>
      </c>
      <c r="D5" s="37"/>
      <c r="E5" s="7">
        <v>1</v>
      </c>
      <c r="F5" s="7">
        <v>12</v>
      </c>
      <c r="G5" s="20">
        <f>D5*E5*F5</f>
        <v>0</v>
      </c>
    </row>
    <row r="6" spans="3:8" x14ac:dyDescent="0.25">
      <c r="C6" s="19" t="s">
        <v>5</v>
      </c>
      <c r="D6" s="37"/>
      <c r="E6" s="7">
        <v>1</v>
      </c>
      <c r="F6" s="7">
        <v>12</v>
      </c>
      <c r="G6" s="20">
        <f>D6*E6*F6</f>
        <v>0</v>
      </c>
    </row>
    <row r="7" spans="3:8" x14ac:dyDescent="0.25">
      <c r="C7" s="16"/>
      <c r="D7" s="21"/>
      <c r="E7" s="21"/>
      <c r="F7" s="21"/>
      <c r="G7" s="22">
        <f>SUM(G5:G6)</f>
        <v>0</v>
      </c>
    </row>
    <row r="8" spans="3:8" x14ac:dyDescent="0.25">
      <c r="C8" s="13" t="s">
        <v>6</v>
      </c>
      <c r="D8" s="14"/>
      <c r="E8" s="14"/>
      <c r="F8" s="14"/>
      <c r="G8" s="15"/>
    </row>
    <row r="9" spans="3:8" x14ac:dyDescent="0.25">
      <c r="C9" s="16"/>
      <c r="D9" s="17" t="s">
        <v>7</v>
      </c>
      <c r="E9" s="17"/>
      <c r="F9" s="17" t="s">
        <v>2</v>
      </c>
      <c r="G9" s="23" t="s">
        <v>4</v>
      </c>
    </row>
    <row r="10" spans="3:8" x14ac:dyDescent="0.25">
      <c r="C10" s="19" t="s">
        <v>8</v>
      </c>
      <c r="D10" s="37"/>
      <c r="E10" s="7"/>
      <c r="F10" s="7">
        <f>+E5</f>
        <v>1</v>
      </c>
      <c r="G10" s="20">
        <f>D10*F10</f>
        <v>0</v>
      </c>
    </row>
    <row r="11" spans="3:8" x14ac:dyDescent="0.25">
      <c r="C11" s="19" t="s">
        <v>9</v>
      </c>
      <c r="D11" s="37"/>
      <c r="E11" s="7"/>
      <c r="F11" s="7">
        <f>+E5</f>
        <v>1</v>
      </c>
      <c r="G11" s="20">
        <f t="shared" ref="G11:G14" si="0">D11*F11</f>
        <v>0</v>
      </c>
    </row>
    <row r="12" spans="3:8" x14ac:dyDescent="0.25">
      <c r="C12" s="19" t="s">
        <v>10</v>
      </c>
      <c r="D12" s="37"/>
      <c r="E12" s="7"/>
      <c r="F12" s="7">
        <f>+E5/2</f>
        <v>0.5</v>
      </c>
      <c r="G12" s="20">
        <f t="shared" si="0"/>
        <v>0</v>
      </c>
    </row>
    <row r="13" spans="3:8" x14ac:dyDescent="0.25">
      <c r="C13" s="19"/>
      <c r="D13" s="7" t="s">
        <v>12</v>
      </c>
      <c r="E13" s="7"/>
      <c r="F13" s="7"/>
      <c r="G13" s="20"/>
    </row>
    <row r="14" spans="3:8" x14ac:dyDescent="0.25">
      <c r="C14" s="19" t="s">
        <v>11</v>
      </c>
      <c r="D14" s="37"/>
      <c r="E14" s="7"/>
      <c r="F14" s="7">
        <f>+F12</f>
        <v>0.5</v>
      </c>
      <c r="G14" s="20">
        <f t="shared" si="0"/>
        <v>0</v>
      </c>
    </row>
    <row r="15" spans="3:8" x14ac:dyDescent="0.25">
      <c r="C15" s="19" t="s">
        <v>13</v>
      </c>
      <c r="D15" s="7"/>
      <c r="E15" s="7"/>
      <c r="F15" s="7"/>
      <c r="G15" s="20">
        <v>403.92</v>
      </c>
    </row>
    <row r="16" spans="3:8" x14ac:dyDescent="0.25">
      <c r="C16" s="35"/>
      <c r="D16" s="14"/>
      <c r="E16" s="14"/>
      <c r="F16" s="14"/>
      <c r="G16" s="36">
        <f>SUM(G10:G15)</f>
        <v>403.92</v>
      </c>
    </row>
    <row r="17" spans="3:7" x14ac:dyDescent="0.25">
      <c r="C17" s="8" t="s">
        <v>21</v>
      </c>
      <c r="D17" s="4"/>
      <c r="E17" s="4"/>
      <c r="F17" s="4"/>
      <c r="G17" s="5"/>
    </row>
    <row r="18" spans="3:7" x14ac:dyDescent="0.25">
      <c r="C18" s="13" t="s">
        <v>3</v>
      </c>
      <c r="D18" s="14"/>
      <c r="E18" s="14"/>
      <c r="F18" s="14"/>
      <c r="G18" s="15"/>
    </row>
    <row r="19" spans="3:7" x14ac:dyDescent="0.25">
      <c r="C19" s="16"/>
      <c r="D19" s="17" t="s">
        <v>1</v>
      </c>
      <c r="E19" s="17" t="s">
        <v>19</v>
      </c>
      <c r="F19" s="17" t="s">
        <v>2</v>
      </c>
      <c r="G19" s="18" t="s">
        <v>4</v>
      </c>
    </row>
    <row r="20" spans="3:7" x14ac:dyDescent="0.25">
      <c r="C20" s="19" t="s">
        <v>0</v>
      </c>
      <c r="D20" s="37"/>
      <c r="E20" s="7">
        <v>11</v>
      </c>
      <c r="F20" s="7">
        <v>12</v>
      </c>
      <c r="G20" s="20">
        <f>D20*E20*F20</f>
        <v>0</v>
      </c>
    </row>
    <row r="21" spans="3:7" x14ac:dyDescent="0.25">
      <c r="C21" s="19" t="s">
        <v>5</v>
      </c>
      <c r="D21" s="37"/>
      <c r="E21" s="7">
        <v>11</v>
      </c>
      <c r="F21" s="7">
        <v>12</v>
      </c>
      <c r="G21" s="20">
        <f>D21*E21*F21</f>
        <v>0</v>
      </c>
    </row>
    <row r="22" spans="3:7" x14ac:dyDescent="0.25">
      <c r="C22" s="16"/>
      <c r="D22" s="21"/>
      <c r="E22" s="21"/>
      <c r="F22" s="21"/>
      <c r="G22" s="22">
        <f>SUM(G20:G21)</f>
        <v>0</v>
      </c>
    </row>
    <row r="23" spans="3:7" x14ac:dyDescent="0.25">
      <c r="C23" s="13" t="s">
        <v>6</v>
      </c>
      <c r="D23" s="14"/>
      <c r="E23" s="14"/>
      <c r="F23" s="14"/>
      <c r="G23" s="15"/>
    </row>
    <row r="24" spans="3:7" x14ac:dyDescent="0.25">
      <c r="C24" s="16"/>
      <c r="D24" s="17" t="s">
        <v>7</v>
      </c>
      <c r="E24" s="17"/>
      <c r="F24" s="17" t="s">
        <v>2</v>
      </c>
      <c r="G24" s="23" t="s">
        <v>4</v>
      </c>
    </row>
    <row r="25" spans="3:7" x14ac:dyDescent="0.25">
      <c r="C25" s="19" t="s">
        <v>8</v>
      </c>
      <c r="D25" s="37"/>
      <c r="E25" s="7"/>
      <c r="F25" s="7">
        <f>+E20</f>
        <v>11</v>
      </c>
      <c r="G25" s="20">
        <f>D25*F25</f>
        <v>0</v>
      </c>
    </row>
    <row r="26" spans="3:7" x14ac:dyDescent="0.25">
      <c r="C26" s="19" t="s">
        <v>9</v>
      </c>
      <c r="D26" s="37"/>
      <c r="E26" s="7"/>
      <c r="F26" s="7">
        <f>+E20</f>
        <v>11</v>
      </c>
      <c r="G26" s="20">
        <f t="shared" ref="G26:G27" si="1">D26*F26</f>
        <v>0</v>
      </c>
    </row>
    <row r="27" spans="3:7" x14ac:dyDescent="0.25">
      <c r="C27" s="19" t="s">
        <v>10</v>
      </c>
      <c r="D27" s="37"/>
      <c r="E27" s="7"/>
      <c r="F27" s="7">
        <f>+E20/2</f>
        <v>5.5</v>
      </c>
      <c r="G27" s="20">
        <f t="shared" si="1"/>
        <v>0</v>
      </c>
    </row>
    <row r="28" spans="3:7" x14ac:dyDescent="0.25">
      <c r="C28" s="19"/>
      <c r="D28" s="7" t="s">
        <v>12</v>
      </c>
      <c r="E28" s="7"/>
      <c r="F28" s="7"/>
      <c r="G28" s="20"/>
    </row>
    <row r="29" spans="3:7" x14ac:dyDescent="0.25">
      <c r="C29" s="19" t="s">
        <v>11</v>
      </c>
      <c r="D29" s="37"/>
      <c r="E29" s="7"/>
      <c r="F29" s="7">
        <f>+F27</f>
        <v>5.5</v>
      </c>
      <c r="G29" s="20">
        <f t="shared" ref="G29" si="2">D29*F29</f>
        <v>0</v>
      </c>
    </row>
    <row r="30" spans="3:7" x14ac:dyDescent="0.25">
      <c r="C30" s="19" t="s">
        <v>13</v>
      </c>
      <c r="D30" s="7"/>
      <c r="E30" s="7"/>
      <c r="F30" s="7"/>
      <c r="G30" s="20">
        <v>4443.08</v>
      </c>
    </row>
    <row r="31" spans="3:7" x14ac:dyDescent="0.25">
      <c r="C31" s="16"/>
      <c r="D31" s="21"/>
      <c r="E31" s="21"/>
      <c r="F31" s="21"/>
      <c r="G31" s="22">
        <f>SUM(G25:G30)</f>
        <v>4443.08</v>
      </c>
    </row>
    <row r="32" spans="3:7" x14ac:dyDescent="0.25">
      <c r="C32" s="13" t="s">
        <v>14</v>
      </c>
      <c r="D32" s="14"/>
      <c r="E32" s="14"/>
      <c r="F32" s="24"/>
      <c r="G32" s="25">
        <f>G22+G31+G7+G16</f>
        <v>4847</v>
      </c>
    </row>
    <row r="33" spans="3:7" x14ac:dyDescent="0.25">
      <c r="C33" s="19" t="s">
        <v>16</v>
      </c>
      <c r="D33" s="26">
        <v>0.13</v>
      </c>
      <c r="E33" s="27"/>
      <c r="F33" s="24"/>
      <c r="G33" s="20">
        <f>G32*D33</f>
        <v>630.11</v>
      </c>
    </row>
    <row r="34" spans="3:7" x14ac:dyDescent="0.25">
      <c r="C34" s="19" t="s">
        <v>15</v>
      </c>
      <c r="D34" s="26">
        <v>0.06</v>
      </c>
      <c r="E34" s="27"/>
      <c r="F34" s="24"/>
      <c r="G34" s="20">
        <f>G32*D34</f>
        <v>290.82</v>
      </c>
    </row>
    <row r="35" spans="3:7" x14ac:dyDescent="0.25">
      <c r="C35" s="13" t="s">
        <v>17</v>
      </c>
      <c r="D35" s="28"/>
      <c r="E35" s="28"/>
      <c r="F35" s="29"/>
      <c r="G35" s="25">
        <f>G33+G34</f>
        <v>920.93000000000006</v>
      </c>
    </row>
    <row r="36" spans="3:7" x14ac:dyDescent="0.25">
      <c r="C36" s="13" t="s">
        <v>24</v>
      </c>
      <c r="D36" s="28"/>
      <c r="E36" s="28"/>
      <c r="F36" s="29"/>
      <c r="G36" s="25">
        <f>G32+G35</f>
        <v>5767.93</v>
      </c>
    </row>
    <row r="37" spans="3:7" x14ac:dyDescent="0.25">
      <c r="C37" s="30" t="s">
        <v>18</v>
      </c>
      <c r="D37" s="31">
        <v>0.21</v>
      </c>
      <c r="E37" s="27"/>
      <c r="F37" s="24"/>
      <c r="G37" s="20">
        <f>G36*0.21</f>
        <v>1211.2653</v>
      </c>
    </row>
    <row r="38" spans="3:7" x14ac:dyDescent="0.25">
      <c r="C38" s="13" t="s">
        <v>25</v>
      </c>
      <c r="D38" s="28"/>
      <c r="E38" s="28"/>
      <c r="F38" s="29"/>
      <c r="G38" s="25">
        <f>G36+G37</f>
        <v>6979.1953000000003</v>
      </c>
    </row>
    <row r="40" spans="3:7" x14ac:dyDescent="0.25">
      <c r="C40" s="8" t="s">
        <v>22</v>
      </c>
      <c r="D40" s="4"/>
      <c r="E40" s="4"/>
      <c r="F40" s="4"/>
      <c r="G40" s="5"/>
    </row>
    <row r="41" spans="3:7" x14ac:dyDescent="0.25">
      <c r="C41" s="13" t="s">
        <v>3</v>
      </c>
      <c r="D41" s="14"/>
      <c r="E41" s="14"/>
      <c r="F41" s="14"/>
      <c r="G41" s="15"/>
    </row>
    <row r="42" spans="3:7" x14ac:dyDescent="0.25">
      <c r="C42" s="16"/>
      <c r="D42" s="17" t="s">
        <v>1</v>
      </c>
      <c r="E42" s="17" t="s">
        <v>19</v>
      </c>
      <c r="F42" s="17" t="s">
        <v>2</v>
      </c>
      <c r="G42" s="18" t="s">
        <v>4</v>
      </c>
    </row>
    <row r="43" spans="3:7" x14ac:dyDescent="0.25">
      <c r="C43" s="19" t="s">
        <v>0</v>
      </c>
      <c r="D43" s="37"/>
      <c r="E43" s="7">
        <v>1</v>
      </c>
      <c r="F43" s="7">
        <v>12</v>
      </c>
      <c r="G43" s="20">
        <f>D43*E43*F43</f>
        <v>0</v>
      </c>
    </row>
    <row r="44" spans="3:7" x14ac:dyDescent="0.25">
      <c r="C44" s="19" t="s">
        <v>5</v>
      </c>
      <c r="D44" s="37"/>
      <c r="E44" s="7">
        <v>1</v>
      </c>
      <c r="F44" s="7">
        <v>12</v>
      </c>
      <c r="G44" s="20">
        <f>D44*E44*F44</f>
        <v>0</v>
      </c>
    </row>
    <row r="45" spans="3:7" x14ac:dyDescent="0.25">
      <c r="C45" s="16"/>
      <c r="D45" s="21"/>
      <c r="E45" s="21"/>
      <c r="F45" s="21"/>
      <c r="G45" s="22">
        <f>SUM(G43:G44)</f>
        <v>0</v>
      </c>
    </row>
    <row r="46" spans="3:7" x14ac:dyDescent="0.25">
      <c r="C46" s="13" t="s">
        <v>6</v>
      </c>
      <c r="D46" s="14"/>
      <c r="E46" s="14"/>
      <c r="F46" s="14"/>
      <c r="G46" s="15"/>
    </row>
    <row r="47" spans="3:7" x14ac:dyDescent="0.25">
      <c r="C47" s="16"/>
      <c r="D47" s="17" t="s">
        <v>7</v>
      </c>
      <c r="E47" s="17"/>
      <c r="F47" s="17" t="s">
        <v>2</v>
      </c>
      <c r="G47" s="23" t="s">
        <v>4</v>
      </c>
    </row>
    <row r="48" spans="3:7" x14ac:dyDescent="0.25">
      <c r="C48" s="19" t="s">
        <v>8</v>
      </c>
      <c r="D48" s="37"/>
      <c r="E48" s="7"/>
      <c r="F48" s="7">
        <f>+E43</f>
        <v>1</v>
      </c>
      <c r="G48" s="20">
        <f>D48*F48</f>
        <v>0</v>
      </c>
    </row>
    <row r="49" spans="3:7" x14ac:dyDescent="0.25">
      <c r="C49" s="19" t="s">
        <v>9</v>
      </c>
      <c r="D49" s="37"/>
      <c r="E49" s="7"/>
      <c r="F49" s="7">
        <f>+E43</f>
        <v>1</v>
      </c>
      <c r="G49" s="20">
        <f t="shared" ref="G49:G50" si="3">D49*F49</f>
        <v>0</v>
      </c>
    </row>
    <row r="50" spans="3:7" x14ac:dyDescent="0.25">
      <c r="C50" s="19" t="s">
        <v>10</v>
      </c>
      <c r="D50" s="37"/>
      <c r="E50" s="7"/>
      <c r="F50" s="7">
        <f>+E43/2</f>
        <v>0.5</v>
      </c>
      <c r="G50" s="20">
        <f t="shared" si="3"/>
        <v>0</v>
      </c>
    </row>
    <row r="51" spans="3:7" x14ac:dyDescent="0.25">
      <c r="C51" s="19"/>
      <c r="D51" s="7" t="s">
        <v>12</v>
      </c>
      <c r="E51" s="7"/>
      <c r="F51" s="7"/>
      <c r="G51" s="20"/>
    </row>
    <row r="52" spans="3:7" x14ac:dyDescent="0.25">
      <c r="C52" s="19" t="s">
        <v>11</v>
      </c>
      <c r="D52" s="37"/>
      <c r="E52" s="7"/>
      <c r="F52" s="7">
        <f>+F50</f>
        <v>0.5</v>
      </c>
      <c r="G52" s="20">
        <f t="shared" ref="G52" si="4">D52*F52</f>
        <v>0</v>
      </c>
    </row>
    <row r="53" spans="3:7" x14ac:dyDescent="0.25">
      <c r="C53" s="19" t="s">
        <v>13</v>
      </c>
      <c r="D53" s="7"/>
      <c r="E53" s="7"/>
      <c r="F53" s="7"/>
      <c r="G53" s="20">
        <v>403.92</v>
      </c>
    </row>
    <row r="54" spans="3:7" x14ac:dyDescent="0.25">
      <c r="C54" s="35"/>
      <c r="D54" s="14"/>
      <c r="E54" s="14"/>
      <c r="F54" s="14"/>
      <c r="G54" s="36">
        <f>SUM(G48:G53)</f>
        <v>403.92</v>
      </c>
    </row>
    <row r="55" spans="3:7" x14ac:dyDescent="0.25">
      <c r="C55" s="8" t="s">
        <v>23</v>
      </c>
      <c r="D55" s="4"/>
      <c r="E55" s="4"/>
      <c r="F55" s="4"/>
      <c r="G55" s="5"/>
    </row>
    <row r="56" spans="3:7" x14ac:dyDescent="0.25">
      <c r="C56" s="13" t="s">
        <v>3</v>
      </c>
      <c r="D56" s="14"/>
      <c r="E56" s="14"/>
      <c r="F56" s="14"/>
      <c r="G56" s="15"/>
    </row>
    <row r="57" spans="3:7" x14ac:dyDescent="0.25">
      <c r="C57" s="16"/>
      <c r="D57" s="17" t="s">
        <v>1</v>
      </c>
      <c r="E57" s="17" t="s">
        <v>19</v>
      </c>
      <c r="F57" s="17" t="s">
        <v>2</v>
      </c>
      <c r="G57" s="18" t="s">
        <v>4</v>
      </c>
    </row>
    <row r="58" spans="3:7" x14ac:dyDescent="0.25">
      <c r="C58" s="19" t="s">
        <v>0</v>
      </c>
      <c r="D58" s="37"/>
      <c r="E58" s="7">
        <v>11</v>
      </c>
      <c r="F58" s="7">
        <v>12</v>
      </c>
      <c r="G58" s="20">
        <f>D58*E58*F58</f>
        <v>0</v>
      </c>
    </row>
    <row r="59" spans="3:7" x14ac:dyDescent="0.25">
      <c r="C59" s="19" t="s">
        <v>5</v>
      </c>
      <c r="D59" s="37"/>
      <c r="E59" s="7">
        <v>11</v>
      </c>
      <c r="F59" s="7">
        <v>12</v>
      </c>
      <c r="G59" s="20">
        <f>D59*E59*F59</f>
        <v>0</v>
      </c>
    </row>
    <row r="60" spans="3:7" x14ac:dyDescent="0.25">
      <c r="C60" s="16"/>
      <c r="D60" s="21"/>
      <c r="E60" s="21"/>
      <c r="F60" s="21"/>
      <c r="G60" s="22">
        <f>SUM(G58:G59)</f>
        <v>0</v>
      </c>
    </row>
    <row r="61" spans="3:7" x14ac:dyDescent="0.25">
      <c r="C61" s="13" t="s">
        <v>6</v>
      </c>
      <c r="D61" s="14"/>
      <c r="E61" s="14"/>
      <c r="F61" s="14"/>
      <c r="G61" s="15"/>
    </row>
    <row r="62" spans="3:7" x14ac:dyDescent="0.25">
      <c r="C62" s="16"/>
      <c r="D62" s="17" t="s">
        <v>7</v>
      </c>
      <c r="E62" s="17"/>
      <c r="F62" s="17" t="s">
        <v>2</v>
      </c>
      <c r="G62" s="23" t="s">
        <v>4</v>
      </c>
    </row>
    <row r="63" spans="3:7" x14ac:dyDescent="0.25">
      <c r="C63" s="19" t="s">
        <v>8</v>
      </c>
      <c r="D63" s="37"/>
      <c r="E63" s="7"/>
      <c r="F63" s="7">
        <f>+E58</f>
        <v>11</v>
      </c>
      <c r="G63" s="20">
        <f>D63*F63</f>
        <v>0</v>
      </c>
    </row>
    <row r="64" spans="3:7" x14ac:dyDescent="0.25">
      <c r="C64" s="19" t="s">
        <v>9</v>
      </c>
      <c r="D64" s="37"/>
      <c r="E64" s="7"/>
      <c r="F64" s="7">
        <f>+E58</f>
        <v>11</v>
      </c>
      <c r="G64" s="20">
        <f t="shared" ref="G64:G67" si="5">D64*F64</f>
        <v>0</v>
      </c>
    </row>
    <row r="65" spans="3:7" x14ac:dyDescent="0.25">
      <c r="C65" s="19" t="s">
        <v>10</v>
      </c>
      <c r="D65" s="37"/>
      <c r="E65" s="7"/>
      <c r="F65" s="7">
        <f>+E58/2</f>
        <v>5.5</v>
      </c>
      <c r="G65" s="20">
        <f t="shared" si="5"/>
        <v>0</v>
      </c>
    </row>
    <row r="66" spans="3:7" x14ac:dyDescent="0.25">
      <c r="C66" s="19"/>
      <c r="D66" s="7" t="s">
        <v>12</v>
      </c>
      <c r="E66" s="7"/>
      <c r="F66" s="7"/>
      <c r="G66" s="20"/>
    </row>
    <row r="67" spans="3:7" x14ac:dyDescent="0.25">
      <c r="C67" s="19" t="s">
        <v>11</v>
      </c>
      <c r="D67" s="37"/>
      <c r="E67" s="7"/>
      <c r="F67" s="7">
        <f>+F65</f>
        <v>5.5</v>
      </c>
      <c r="G67" s="20">
        <f t="shared" ref="G67:G70" si="6">D67*F67</f>
        <v>0</v>
      </c>
    </row>
    <row r="68" spans="3:7" x14ac:dyDescent="0.25">
      <c r="C68" s="19" t="s">
        <v>13</v>
      </c>
      <c r="D68" s="7"/>
      <c r="E68" s="7"/>
      <c r="F68" s="7"/>
      <c r="G68" s="20">
        <v>4443.08</v>
      </c>
    </row>
    <row r="69" spans="3:7" x14ac:dyDescent="0.25">
      <c r="C69" s="16"/>
      <c r="D69" s="21"/>
      <c r="E69" s="21"/>
      <c r="F69" s="21"/>
      <c r="G69" s="22">
        <f>SUM(G63:G68)</f>
        <v>4443.08</v>
      </c>
    </row>
    <row r="70" spans="3:7" x14ac:dyDescent="0.25">
      <c r="C70" s="13" t="s">
        <v>14</v>
      </c>
      <c r="D70" s="14"/>
      <c r="E70" s="14"/>
      <c r="F70" s="24"/>
      <c r="G70" s="25">
        <f>G60+G69+G54+G45</f>
        <v>4847</v>
      </c>
    </row>
    <row r="71" spans="3:7" x14ac:dyDescent="0.25">
      <c r="C71" s="19" t="s">
        <v>16</v>
      </c>
      <c r="D71" s="26">
        <v>0.13</v>
      </c>
      <c r="E71" s="27"/>
      <c r="F71" s="24"/>
      <c r="G71" s="20">
        <f>G70*D71</f>
        <v>630.11</v>
      </c>
    </row>
    <row r="72" spans="3:7" x14ac:dyDescent="0.25">
      <c r="C72" s="19" t="s">
        <v>15</v>
      </c>
      <c r="D72" s="26">
        <v>0.06</v>
      </c>
      <c r="E72" s="27"/>
      <c r="F72" s="24"/>
      <c r="G72" s="20">
        <f>G70*D72</f>
        <v>290.82</v>
      </c>
    </row>
    <row r="73" spans="3:7" x14ac:dyDescent="0.25">
      <c r="C73" s="13" t="s">
        <v>17</v>
      </c>
      <c r="D73" s="28"/>
      <c r="E73" s="28"/>
      <c r="F73" s="29"/>
      <c r="G73" s="25">
        <f>G71+G72</f>
        <v>920.93000000000006</v>
      </c>
    </row>
    <row r="74" spans="3:7" x14ac:dyDescent="0.25">
      <c r="C74" s="13" t="s">
        <v>26</v>
      </c>
      <c r="D74" s="28"/>
      <c r="E74" s="28"/>
      <c r="F74" s="29"/>
      <c r="G74" s="25">
        <f>G70+G73</f>
        <v>5767.93</v>
      </c>
    </row>
    <row r="75" spans="3:7" x14ac:dyDescent="0.25">
      <c r="C75" s="30" t="s">
        <v>18</v>
      </c>
      <c r="D75" s="31">
        <v>0.21</v>
      </c>
      <c r="E75" s="27"/>
      <c r="F75" s="24"/>
      <c r="G75" s="20">
        <f>G74*0.21</f>
        <v>1211.2653</v>
      </c>
    </row>
    <row r="76" spans="3:7" x14ac:dyDescent="0.25">
      <c r="C76" s="13" t="s">
        <v>27</v>
      </c>
      <c r="D76" s="28"/>
      <c r="E76" s="28"/>
      <c r="F76" s="29"/>
      <c r="G76" s="25">
        <f>G74+G75</f>
        <v>6979.1953000000003</v>
      </c>
    </row>
    <row r="77" spans="3:7" x14ac:dyDescent="0.25">
      <c r="C77" s="32"/>
      <c r="D77" s="33"/>
      <c r="E77" s="33"/>
      <c r="F77" s="33"/>
      <c r="G77" s="34"/>
    </row>
    <row r="78" spans="3:7" x14ac:dyDescent="0.25">
      <c r="C78" s="13" t="s">
        <v>28</v>
      </c>
      <c r="D78" s="28"/>
      <c r="E78" s="28"/>
      <c r="F78" s="29"/>
      <c r="G78" s="25">
        <f>G38+G76</f>
        <v>13958.390600000001</v>
      </c>
    </row>
  </sheetData>
  <sheetProtection algorithmName="SHA-512" hashValue="eVuYXcT5rY+smqu0o7p20p35VVcMknTFOsuizSRZv+uI0JKT899DPdDTSAn3ASffak9+ndtEJ+OhjyGwFVW1rw==" saltValue="wan1HIdjb8wVKWQFI4lAcg==" spinCount="100000" sheet="1" objects="1" scenarios="1" selectLockedCells="1"/>
  <mergeCells count="1">
    <mergeCell ref="C77:G77"/>
  </mergeCells>
  <conditionalFormatting sqref="D5">
    <cfRule type="cellIs" dxfId="23" priority="24" operator="greaterThan">
      <formula>38.9857</formula>
    </cfRule>
  </conditionalFormatting>
  <conditionalFormatting sqref="D6">
    <cfRule type="cellIs" dxfId="22" priority="23" operator="greaterThan">
      <formula>86.2525</formula>
    </cfRule>
  </conditionalFormatting>
  <conditionalFormatting sqref="D10">
    <cfRule type="cellIs" dxfId="21" priority="22" operator="greaterThan">
      <formula>30.2521</formula>
    </cfRule>
  </conditionalFormatting>
  <conditionalFormatting sqref="D11">
    <cfRule type="cellIs" dxfId="20" priority="21" operator="greaterThan">
      <formula>23.5294</formula>
    </cfRule>
  </conditionalFormatting>
  <conditionalFormatting sqref="D12">
    <cfRule type="cellIs" dxfId="19" priority="20" operator="greaterThan">
      <formula>43.0252</formula>
    </cfRule>
  </conditionalFormatting>
  <conditionalFormatting sqref="D14">
    <cfRule type="cellIs" dxfId="18" priority="19" operator="greaterThan">
      <formula>76.4286</formula>
    </cfRule>
  </conditionalFormatting>
  <conditionalFormatting sqref="D20">
    <cfRule type="cellIs" dxfId="17" priority="18" operator="greaterThan">
      <formula>39.7654</formula>
    </cfRule>
  </conditionalFormatting>
  <conditionalFormatting sqref="D21">
    <cfRule type="cellIs" dxfId="16" priority="17" operator="greaterThan">
      <formula>87.9776</formula>
    </cfRule>
  </conditionalFormatting>
  <conditionalFormatting sqref="D25">
    <cfRule type="cellIs" dxfId="15" priority="16" operator="greaterThan">
      <formula>30.8937</formula>
    </cfRule>
  </conditionalFormatting>
  <conditionalFormatting sqref="D26">
    <cfRule type="cellIs" dxfId="14" priority="15" operator="greaterThan">
      <formula>24.0793</formula>
    </cfRule>
  </conditionalFormatting>
  <conditionalFormatting sqref="D27">
    <cfRule type="cellIs" dxfId="13" priority="14" operator="greaterThan">
      <formula>43.0252</formula>
    </cfRule>
  </conditionalFormatting>
  <conditionalFormatting sqref="D29">
    <cfRule type="cellIs" dxfId="12" priority="13" operator="greaterThan">
      <formula>76.4286</formula>
    </cfRule>
  </conditionalFormatting>
  <conditionalFormatting sqref="D43">
    <cfRule type="cellIs" dxfId="11" priority="12" operator="greaterThan">
      <formula>39.7654</formula>
    </cfRule>
  </conditionalFormatting>
  <conditionalFormatting sqref="D44">
    <cfRule type="cellIs" dxfId="10" priority="11" operator="greaterThan">
      <formula>87.9776</formula>
    </cfRule>
  </conditionalFormatting>
  <conditionalFormatting sqref="D48">
    <cfRule type="cellIs" dxfId="9" priority="10" operator="greaterThan">
      <formula>30.8937</formula>
    </cfRule>
  </conditionalFormatting>
  <conditionalFormatting sqref="D49">
    <cfRule type="cellIs" dxfId="8" priority="9" operator="greaterThan">
      <formula>24.0793</formula>
    </cfRule>
  </conditionalFormatting>
  <conditionalFormatting sqref="D50">
    <cfRule type="cellIs" dxfId="7" priority="8" operator="greaterThan">
      <formula>43.0252</formula>
    </cfRule>
  </conditionalFormatting>
  <conditionalFormatting sqref="D52">
    <cfRule type="cellIs" dxfId="6" priority="7" operator="greaterThan">
      <formula>76.4286</formula>
    </cfRule>
  </conditionalFormatting>
  <conditionalFormatting sqref="D58">
    <cfRule type="cellIs" dxfId="5" priority="6" operator="greaterThan">
      <formula>40.5607</formula>
    </cfRule>
  </conditionalFormatting>
  <conditionalFormatting sqref="D59">
    <cfRule type="cellIs" dxfId="4" priority="5" operator="greaterThan">
      <formula>89.7372</formula>
    </cfRule>
  </conditionalFormatting>
  <conditionalFormatting sqref="D63">
    <cfRule type="cellIs" dxfId="3" priority="4" operator="greaterThan">
      <formula>31.5116</formula>
    </cfRule>
  </conditionalFormatting>
  <conditionalFormatting sqref="D64">
    <cfRule type="cellIs" dxfId="2" priority="3" operator="greaterThan">
      <formula>24.5609</formula>
    </cfRule>
  </conditionalFormatting>
  <conditionalFormatting sqref="D65">
    <cfRule type="cellIs" dxfId="1" priority="2" operator="greaterThan">
      <formula>43.0252</formula>
    </cfRule>
  </conditionalFormatting>
  <conditionalFormatting sqref="D67">
    <cfRule type="cellIs" dxfId="0" priority="1" operator="greaterThan">
      <formula>76.4286</formula>
    </cfRule>
  </conditionalFormatting>
  <pageMargins left="0.7" right="0.7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Preus unitaris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2025-11-20T12:03:27Z</dcterms:modified>
</cp:coreProperties>
</file>