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EXPEDIENTS DE LICITACIÓ\MODELS EXP. CONTRACTACIÓ\CONTRACTES AMB LLEI  9-2017\2025\2025-9230 Contracte de serveis postals\Annexos\"/>
    </mc:Choice>
  </mc:AlternateContent>
  <xr:revisionPtr revIDLastSave="0" documentId="8_{D4443AD6-75CF-4F66-ABFA-81771E5BB63F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F156" i="1" l="1"/>
  <c r="F157" i="1"/>
  <c r="F158" i="1"/>
  <c r="F159" i="1"/>
  <c r="F160" i="1"/>
  <c r="F161" i="1"/>
  <c r="F162" i="1"/>
  <c r="F155" i="1"/>
  <c r="F145" i="1"/>
  <c r="F146" i="1"/>
  <c r="F147" i="1"/>
  <c r="F148" i="1"/>
  <c r="F149" i="1"/>
  <c r="F150" i="1"/>
  <c r="F151" i="1"/>
  <c r="F144" i="1"/>
  <c r="F122" i="1"/>
  <c r="F123" i="1"/>
  <c r="F124" i="1"/>
  <c r="F125" i="1"/>
  <c r="F126" i="1"/>
  <c r="F127" i="1"/>
  <c r="F128" i="1"/>
  <c r="F121" i="1"/>
  <c r="F112" i="1" l="1"/>
  <c r="F102" i="1"/>
  <c r="E106" i="1" s="1"/>
  <c r="F92" i="1"/>
  <c r="B13" i="1" s="1"/>
  <c r="F99" i="1"/>
  <c r="C106" i="1" s="1"/>
  <c r="D163" i="1"/>
  <c r="D152" i="1"/>
  <c r="D141" i="1"/>
  <c r="D129" i="1"/>
  <c r="D84" i="1"/>
  <c r="D75" i="1"/>
  <c r="D66" i="1"/>
  <c r="D57" i="1"/>
  <c r="D48" i="1"/>
  <c r="D38" i="1"/>
  <c r="G28" i="1"/>
  <c r="F106" i="1" l="1"/>
  <c r="B14" i="1" l="1"/>
  <c r="C163" i="1"/>
  <c r="C152" i="1"/>
  <c r="C141" i="1"/>
  <c r="C129" i="1"/>
  <c r="C66" i="1"/>
  <c r="C57" i="1"/>
  <c r="C38" i="1"/>
  <c r="G156" i="1" l="1"/>
  <c r="G163" i="1" s="1"/>
  <c r="G145" i="1"/>
  <c r="G152" i="1" s="1"/>
  <c r="G134" i="1"/>
  <c r="G141" i="1" s="1"/>
  <c r="G129" i="1"/>
  <c r="B16" i="1" s="1"/>
  <c r="C48" i="1" l="1"/>
  <c r="E47" i="1"/>
  <c r="E46" i="1"/>
  <c r="E45" i="1"/>
  <c r="E44" i="1"/>
  <c r="E43" i="1"/>
  <c r="E42" i="1"/>
  <c r="C84" i="1"/>
  <c r="C75" i="1"/>
  <c r="E83" i="1"/>
  <c r="E82" i="1"/>
  <c r="E81" i="1"/>
  <c r="E80" i="1"/>
  <c r="E79" i="1"/>
  <c r="E78" i="1"/>
  <c r="E74" i="1"/>
  <c r="E73" i="1"/>
  <c r="E72" i="1"/>
  <c r="E71" i="1"/>
  <c r="E70" i="1"/>
  <c r="E69" i="1"/>
  <c r="E65" i="1"/>
  <c r="E64" i="1"/>
  <c r="E63" i="1"/>
  <c r="E62" i="1"/>
  <c r="E61" i="1"/>
  <c r="E60" i="1"/>
  <c r="E56" i="1"/>
  <c r="E55" i="1"/>
  <c r="E54" i="1"/>
  <c r="E53" i="1"/>
  <c r="E52" i="1"/>
  <c r="E51" i="1"/>
  <c r="E37" i="1"/>
  <c r="E36" i="1"/>
  <c r="E35" i="1"/>
  <c r="E34" i="1"/>
  <c r="E33" i="1"/>
  <c r="E32" i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E28" i="1"/>
  <c r="D28" i="1"/>
  <c r="C28" i="1"/>
  <c r="E48" i="1" l="1"/>
  <c r="B8" i="1" s="1"/>
  <c r="E75" i="1"/>
  <c r="B11" i="1" s="1"/>
  <c r="D11" i="1" s="1"/>
  <c r="E57" i="1"/>
  <c r="B9" i="1" s="1"/>
  <c r="D9" i="1" s="1"/>
  <c r="E84" i="1"/>
  <c r="B12" i="1" s="1"/>
  <c r="D12" i="1" s="1"/>
  <c r="E66" i="1"/>
  <c r="B10" i="1" s="1"/>
  <c r="D10" i="1" s="1"/>
  <c r="E38" i="1"/>
  <c r="B7" i="1" s="1"/>
  <c r="D7" i="1" s="1"/>
  <c r="F28" i="1"/>
  <c r="H28" i="1"/>
  <c r="B6" i="1" s="1"/>
  <c r="D8" i="1" l="1"/>
  <c r="B17" i="1"/>
  <c r="D6" i="1"/>
  <c r="D17" i="1" l="1"/>
</calcChain>
</file>

<file path=xl/sharedStrings.xml><?xml version="1.0" encoding="utf-8"?>
<sst xmlns="http://schemas.openxmlformats.org/spreadsheetml/2006/main" count="176" uniqueCount="68">
  <si>
    <t>Carta Nacional</t>
  </si>
  <si>
    <t>TOTAL</t>
  </si>
  <si>
    <t>ENVIAMENTS</t>
  </si>
  <si>
    <t>PREUS UNITARIS</t>
  </si>
  <si>
    <t>0-20 gr</t>
  </si>
  <si>
    <t>21-50 gr</t>
  </si>
  <si>
    <t>51-100 gr</t>
  </si>
  <si>
    <t>101-500 gr</t>
  </si>
  <si>
    <t>501-1000 gr</t>
  </si>
  <si>
    <t>1001-2000 gr</t>
  </si>
  <si>
    <t>Carta certificada Nacional</t>
  </si>
  <si>
    <t>PREU UNITARI BASE</t>
  </si>
  <si>
    <t>21 % iva</t>
  </si>
  <si>
    <t>PREU UNITARI TOTAL</t>
  </si>
  <si>
    <t>Carta Intenacional- Europa</t>
  </si>
  <si>
    <t>D1: capitals de província</t>
  </si>
  <si>
    <t>D2:  Altres</t>
  </si>
  <si>
    <t>LOCAL: Tàrrega</t>
  </si>
  <si>
    <t>Carta Intenacional- Resta paisos</t>
  </si>
  <si>
    <t>Carta internacional certificada- Europa</t>
  </si>
  <si>
    <t>Carta internacional certificada- Resta paisos</t>
  </si>
  <si>
    <t>SERVEIS ADDICIONALS A LES CARTES CERTIFICADES</t>
  </si>
  <si>
    <t>PEE (prova d'entrega electrònica)</t>
  </si>
  <si>
    <t>preu base</t>
  </si>
  <si>
    <t>21% d'IVA</t>
  </si>
  <si>
    <t>preu total</t>
  </si>
  <si>
    <t>SERVEIS ADDICIONALS A LES NOTIFICACIONS</t>
  </si>
  <si>
    <t>Gestió d'entrega de les notificacions</t>
  </si>
  <si>
    <t>Carta nacional</t>
  </si>
  <si>
    <t>Carta certificada nacional</t>
  </si>
  <si>
    <t>Serveis addicionals cartes certificades</t>
  </si>
  <si>
    <t>Serveis addicionals notificacions</t>
  </si>
  <si>
    <t>SERVEIS DE PAQUETERIA</t>
  </si>
  <si>
    <t>PAQUETERIA ORDINARIA</t>
  </si>
  <si>
    <t>Entrega a domicili i oficina</t>
  </si>
  <si>
    <t>Enviaments dins la Península o Andorra.</t>
  </si>
  <si>
    <t>Fins a 1 kg</t>
  </si>
  <si>
    <t>Més d'1 kg fins a 5kg</t>
  </si>
  <si>
    <t>Més de 5 kg fins a 10 kg</t>
  </si>
  <si>
    <t>Més de 10 Kg fins a 15 kg</t>
  </si>
  <si>
    <t>Més de 15 kg fins a 20 kg</t>
  </si>
  <si>
    <t>Més de 20 kg fins a 25 kg</t>
  </si>
  <si>
    <t>Més de 25 kg fins a 30 kg</t>
  </si>
  <si>
    <t>Quilo addicional</t>
  </si>
  <si>
    <t>PREUS TOTAL</t>
  </si>
  <si>
    <t>PREU TOTAL</t>
  </si>
  <si>
    <t xml:space="preserve">Enviaments a Balears, Ceuta i Melilla </t>
  </si>
  <si>
    <t>Enviaments a Canaries</t>
  </si>
  <si>
    <t xml:space="preserve">Enviaments a Andora </t>
  </si>
  <si>
    <t>estan exempts d'IVA.</t>
  </si>
  <si>
    <t>Enviaments a Portugal</t>
  </si>
  <si>
    <t>Serveis de paqueteria</t>
  </si>
  <si>
    <t>PREU IVA INCLÒS</t>
  </si>
  <si>
    <t>21% IVA</t>
  </si>
  <si>
    <t>PREU SENSE IVA</t>
  </si>
  <si>
    <t>PREU TOTAL AMB IVA</t>
  </si>
  <si>
    <t xml:space="preserve"> Notificació</t>
  </si>
  <si>
    <t>Notificacions</t>
  </si>
  <si>
    <t>Serveis PEE amb IVA</t>
  </si>
  <si>
    <t>Gestió entrega notificacions amb IVA</t>
  </si>
  <si>
    <t>SERVEIS ADDICIONALS PAQUETERIA</t>
  </si>
  <si>
    <t>Serveis addicionals- paqueteria</t>
  </si>
  <si>
    <t>Núm. de notificacions 2024</t>
  </si>
  <si>
    <t>0-50 gr</t>
  </si>
  <si>
    <t>PEE (prova d'entrega electrònica)- 466 cartes certificades</t>
  </si>
  <si>
    <t>PEE (prova d'entrega electrònica)- 50 paquets</t>
  </si>
  <si>
    <t>DESGLÒS DEL PRESSUPOST BASE DE LICITACIÓ</t>
  </si>
  <si>
    <t>Annex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</si>
</sst>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0"/>
    <numFmt numFmtId="166" formatCode="#,##0.000\ &quot;€&quot;"/>
    <numFmt numFmtId="167" formatCode="#,##0.00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/>
    <xf numFmtId="164" fontId="0" fillId="2" borderId="4" xfId="0" applyNumberForma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4" borderId="2" xfId="0" applyFill="1" applyBorder="1"/>
    <xf numFmtId="0" fontId="0" fillId="5" borderId="1" xfId="0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1" fillId="0" borderId="0" xfId="0" applyFont="1"/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0" xfId="0" applyFont="1"/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164" fontId="0" fillId="3" borderId="0" xfId="0" applyNumberFormat="1" applyFill="1" applyAlignment="1">
      <alignment horizontal="center" vertical="center"/>
    </xf>
    <xf numFmtId="164" fontId="0" fillId="3" borderId="0" xfId="0" applyNumberFormat="1" applyFill="1"/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8" borderId="2" xfId="0" applyFill="1" applyBorder="1"/>
    <xf numFmtId="0" fontId="0" fillId="8" borderId="5" xfId="0" applyFill="1" applyBorder="1"/>
    <xf numFmtId="0" fontId="0" fillId="8" borderId="6" xfId="0" applyFill="1" applyBorder="1"/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/>
    <xf numFmtId="165" fontId="0" fillId="0" borderId="0" xfId="0" applyNumberFormat="1"/>
    <xf numFmtId="4" fontId="0" fillId="0" borderId="0" xfId="0" applyNumberFormat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166" fontId="0" fillId="0" borderId="0" xfId="0" applyNumberFormat="1"/>
    <xf numFmtId="164" fontId="0" fillId="12" borderId="2" xfId="0" applyNumberFormat="1" applyFill="1" applyBorder="1" applyAlignment="1">
      <alignment horizontal="center" vertical="center"/>
    </xf>
    <xf numFmtId="164" fontId="0" fillId="12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0" fillId="10" borderId="2" xfId="0" applyFill="1" applyBorder="1"/>
    <xf numFmtId="0" fontId="0" fillId="10" borderId="5" xfId="0" applyFill="1" applyBorder="1"/>
    <xf numFmtId="0" fontId="0" fillId="10" borderId="6" xfId="0" applyFill="1" applyBorder="1"/>
    <xf numFmtId="164" fontId="0" fillId="13" borderId="1" xfId="0" applyNumberForma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0" xfId="0" applyNumberFormat="1"/>
    <xf numFmtId="0" fontId="0" fillId="0" borderId="0" xfId="0" applyAlignment="1">
      <alignment horizontal="center" wrapText="1"/>
    </xf>
    <xf numFmtId="167" fontId="0" fillId="0" borderId="8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4" fontId="0" fillId="3" borderId="2" xfId="0" applyNumberFormat="1" applyFill="1" applyBorder="1" applyAlignment="1">
      <alignment horizontal="center" wrapText="1"/>
    </xf>
    <xf numFmtId="164" fontId="0" fillId="3" borderId="6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CCCC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"/>
  <sheetViews>
    <sheetView tabSelected="1" zoomScale="90" zoomScaleNormal="90" workbookViewId="0"/>
  </sheetViews>
  <sheetFormatPr defaultColWidth="11.42578125" defaultRowHeight="15" x14ac:dyDescent="0.25"/>
  <cols>
    <col min="1" max="1" width="23.28515625" customWidth="1"/>
    <col min="2" max="2" width="15.42578125" customWidth="1"/>
    <col min="3" max="3" width="14.140625" customWidth="1"/>
    <col min="4" max="5" width="14.5703125" customWidth="1"/>
    <col min="6" max="6" width="13.28515625" customWidth="1"/>
    <col min="9" max="9" width="14.140625" customWidth="1"/>
  </cols>
  <sheetData>
    <row r="1" spans="1:11" ht="18.75" x14ac:dyDescent="0.3">
      <c r="A1" s="26" t="s">
        <v>67</v>
      </c>
    </row>
    <row r="3" spans="1:11" ht="18.75" x14ac:dyDescent="0.3">
      <c r="A3" s="26" t="s">
        <v>66</v>
      </c>
      <c r="B3" s="26"/>
      <c r="C3" s="26"/>
    </row>
    <row r="5" spans="1:11" x14ac:dyDescent="0.25">
      <c r="B5" s="13" t="s">
        <v>52</v>
      </c>
      <c r="C5" s="13" t="s">
        <v>53</v>
      </c>
      <c r="D5" s="13" t="s">
        <v>54</v>
      </c>
    </row>
    <row r="6" spans="1:11" x14ac:dyDescent="0.25">
      <c r="A6" s="35" t="s">
        <v>28</v>
      </c>
      <c r="B6" s="13">
        <f>H28</f>
        <v>11404.11</v>
      </c>
      <c r="C6" s="13"/>
      <c r="D6" s="13">
        <f t="shared" ref="D6:D12" si="0">B6</f>
        <v>11404.11</v>
      </c>
      <c r="K6" s="47"/>
    </row>
    <row r="7" spans="1:11" x14ac:dyDescent="0.25">
      <c r="A7" s="35" t="s">
        <v>29</v>
      </c>
      <c r="B7" s="13">
        <f>E38</f>
        <v>1968.9</v>
      </c>
      <c r="C7" s="13"/>
      <c r="D7" s="13">
        <f t="shared" si="0"/>
        <v>1968.9</v>
      </c>
    </row>
    <row r="8" spans="1:11" x14ac:dyDescent="0.25">
      <c r="A8" s="36" t="s">
        <v>57</v>
      </c>
      <c r="B8" s="13">
        <f>E48</f>
        <v>7149.62</v>
      </c>
      <c r="C8" s="13"/>
      <c r="D8" s="13">
        <f t="shared" si="0"/>
        <v>7149.62</v>
      </c>
      <c r="H8" s="48"/>
    </row>
    <row r="9" spans="1:11" ht="30" x14ac:dyDescent="0.25">
      <c r="A9" s="37" t="s">
        <v>14</v>
      </c>
      <c r="B9" s="13">
        <f>E57</f>
        <v>47.1</v>
      </c>
      <c r="C9" s="13"/>
      <c r="D9" s="13">
        <f t="shared" si="0"/>
        <v>47.1</v>
      </c>
      <c r="H9" s="48"/>
    </row>
    <row r="10" spans="1:11" ht="30" x14ac:dyDescent="0.25">
      <c r="A10" s="37" t="s">
        <v>18</v>
      </c>
      <c r="B10" s="13">
        <f>E66</f>
        <v>76.75</v>
      </c>
      <c r="C10" s="13"/>
      <c r="D10" s="13">
        <f t="shared" si="0"/>
        <v>76.75</v>
      </c>
      <c r="H10" s="48"/>
      <c r="K10" s="47"/>
    </row>
    <row r="11" spans="1:11" ht="30" x14ac:dyDescent="0.25">
      <c r="A11" s="37" t="s">
        <v>19</v>
      </c>
      <c r="B11" s="13">
        <f>E75</f>
        <v>71.699999999999989</v>
      </c>
      <c r="C11" s="13"/>
      <c r="D11" s="13">
        <f t="shared" si="0"/>
        <v>71.699999999999989</v>
      </c>
      <c r="H11" s="48"/>
      <c r="I11" s="48"/>
    </row>
    <row r="12" spans="1:11" ht="30" x14ac:dyDescent="0.25">
      <c r="A12" s="37" t="s">
        <v>20</v>
      </c>
      <c r="B12" s="13">
        <f>E84</f>
        <v>47.4</v>
      </c>
      <c r="C12" s="13"/>
      <c r="D12" s="13">
        <f t="shared" si="0"/>
        <v>47.4</v>
      </c>
      <c r="E12" s="9"/>
      <c r="H12" s="48"/>
    </row>
    <row r="13" spans="1:11" ht="30" x14ac:dyDescent="0.25">
      <c r="A13" s="61" t="s">
        <v>30</v>
      </c>
      <c r="B13" s="13">
        <f>G92</f>
        <v>552.58000000000004</v>
      </c>
      <c r="C13" s="13">
        <v>95.9</v>
      </c>
      <c r="D13" s="13">
        <v>456.68</v>
      </c>
      <c r="F13" s="9"/>
    </row>
    <row r="14" spans="1:11" ht="30" x14ac:dyDescent="0.25">
      <c r="A14" s="61" t="s">
        <v>31</v>
      </c>
      <c r="B14" s="13">
        <f>F106</f>
        <v>7494.74</v>
      </c>
      <c r="C14" s="13">
        <v>1300.74</v>
      </c>
      <c r="D14" s="13">
        <v>6194</v>
      </c>
      <c r="E14" s="9"/>
      <c r="G14" s="9"/>
      <c r="J14" s="9"/>
    </row>
    <row r="15" spans="1:11" ht="30" x14ac:dyDescent="0.25">
      <c r="A15" s="61" t="s">
        <v>61</v>
      </c>
      <c r="B15" s="13">
        <v>59.29</v>
      </c>
      <c r="C15" s="13">
        <v>10.29</v>
      </c>
      <c r="D15" s="13">
        <v>49</v>
      </c>
      <c r="E15" s="9"/>
      <c r="G15" s="9"/>
      <c r="J15" s="9"/>
    </row>
    <row r="16" spans="1:11" x14ac:dyDescent="0.25">
      <c r="A16" s="38" t="s">
        <v>51</v>
      </c>
      <c r="B16" s="13">
        <f>G129</f>
        <v>918.39</v>
      </c>
      <c r="C16" s="13">
        <v>159.38999999999999</v>
      </c>
      <c r="D16" s="13">
        <v>759</v>
      </c>
      <c r="E16" s="9"/>
    </row>
    <row r="17" spans="1:8" x14ac:dyDescent="0.25">
      <c r="B17" s="13">
        <f>SUM(B6:B16)</f>
        <v>29790.58</v>
      </c>
      <c r="C17" s="13">
        <f>SUM(C6:C16)</f>
        <v>1566.3200000000002</v>
      </c>
      <c r="D17" s="13">
        <f>SUM(D6:D16)</f>
        <v>28224.260000000002</v>
      </c>
      <c r="F17" s="9"/>
    </row>
    <row r="18" spans="1:8" x14ac:dyDescent="0.25">
      <c r="B18" s="9"/>
    </row>
    <row r="20" spans="1:8" ht="29.25" customHeight="1" x14ac:dyDescent="0.25">
      <c r="C20" s="74" t="s">
        <v>2</v>
      </c>
      <c r="D20" s="74"/>
      <c r="E20" s="74"/>
      <c r="F20" s="74"/>
      <c r="G20" s="74" t="s">
        <v>3</v>
      </c>
      <c r="H20" s="74" t="s">
        <v>45</v>
      </c>
    </row>
    <row r="21" spans="1:8" ht="30" x14ac:dyDescent="0.25">
      <c r="C21" s="16" t="s">
        <v>15</v>
      </c>
      <c r="D21" s="6" t="s">
        <v>16</v>
      </c>
      <c r="E21" s="6" t="s">
        <v>17</v>
      </c>
      <c r="F21" s="6" t="s">
        <v>1</v>
      </c>
      <c r="G21" s="74"/>
      <c r="H21" s="74"/>
    </row>
    <row r="22" spans="1:8" x14ac:dyDescent="0.25">
      <c r="A22" s="19" t="s">
        <v>0</v>
      </c>
      <c r="B22" s="4" t="s">
        <v>4</v>
      </c>
      <c r="C22" s="3">
        <v>750</v>
      </c>
      <c r="D22" s="3">
        <v>1044</v>
      </c>
      <c r="E22" s="3">
        <v>7500</v>
      </c>
      <c r="F22" s="3">
        <f t="shared" ref="F22:F28" si="1">C22+D22+E22</f>
        <v>9294</v>
      </c>
      <c r="G22" s="53">
        <v>0.89</v>
      </c>
      <c r="H22" s="7">
        <f t="shared" ref="H22:H27" si="2">F22*G22</f>
        <v>8271.66</v>
      </c>
    </row>
    <row r="23" spans="1:8" x14ac:dyDescent="0.25">
      <c r="B23" s="4" t="s">
        <v>63</v>
      </c>
      <c r="C23" s="3">
        <v>350</v>
      </c>
      <c r="D23" s="3">
        <v>200</v>
      </c>
      <c r="E23" s="3">
        <v>490</v>
      </c>
      <c r="F23" s="3">
        <f t="shared" si="1"/>
        <v>1040</v>
      </c>
      <c r="G23" s="53">
        <v>1.03</v>
      </c>
      <c r="H23" s="7">
        <f t="shared" si="2"/>
        <v>1071.2</v>
      </c>
    </row>
    <row r="24" spans="1:8" x14ac:dyDescent="0.25">
      <c r="B24" s="4" t="s">
        <v>6</v>
      </c>
      <c r="C24" s="3">
        <v>98</v>
      </c>
      <c r="D24" s="3">
        <v>134</v>
      </c>
      <c r="E24" s="3">
        <v>10</v>
      </c>
      <c r="F24" s="3">
        <f t="shared" si="1"/>
        <v>242</v>
      </c>
      <c r="G24" s="53">
        <v>1.6</v>
      </c>
      <c r="H24" s="7">
        <f t="shared" si="2"/>
        <v>387.20000000000005</v>
      </c>
    </row>
    <row r="25" spans="1:8" x14ac:dyDescent="0.25">
      <c r="B25" s="4" t="s">
        <v>7</v>
      </c>
      <c r="C25" s="3">
        <v>84</v>
      </c>
      <c r="D25" s="3">
        <v>268</v>
      </c>
      <c r="E25" s="3">
        <v>12</v>
      </c>
      <c r="F25" s="3">
        <f t="shared" si="1"/>
        <v>364</v>
      </c>
      <c r="G25" s="53">
        <v>3.1</v>
      </c>
      <c r="H25" s="7">
        <f t="shared" si="2"/>
        <v>1128.4000000000001</v>
      </c>
    </row>
    <row r="26" spans="1:8" x14ac:dyDescent="0.25">
      <c r="B26" s="4" t="s">
        <v>8</v>
      </c>
      <c r="C26" s="3">
        <v>24</v>
      </c>
      <c r="D26" s="3">
        <v>28</v>
      </c>
      <c r="E26" s="3">
        <v>1</v>
      </c>
      <c r="F26" s="3">
        <f t="shared" si="1"/>
        <v>53</v>
      </c>
      <c r="G26" s="53">
        <v>6.25</v>
      </c>
      <c r="H26" s="7">
        <f t="shared" si="2"/>
        <v>331.25</v>
      </c>
    </row>
    <row r="27" spans="1:8" x14ac:dyDescent="0.25">
      <c r="B27" s="4" t="s">
        <v>9</v>
      </c>
      <c r="C27" s="3">
        <v>20</v>
      </c>
      <c r="D27" s="3">
        <v>12</v>
      </c>
      <c r="E27" s="3">
        <v>0</v>
      </c>
      <c r="F27" s="3">
        <f t="shared" si="1"/>
        <v>32</v>
      </c>
      <c r="G27" s="53">
        <v>6.7</v>
      </c>
      <c r="H27" s="7">
        <f t="shared" si="2"/>
        <v>214.4</v>
      </c>
    </row>
    <row r="28" spans="1:8" x14ac:dyDescent="0.25">
      <c r="C28" s="49">
        <f>SUM(C22:C27)</f>
        <v>1326</v>
      </c>
      <c r="D28" s="49">
        <f>SUM(D22:D27)</f>
        <v>1686</v>
      </c>
      <c r="E28" s="49">
        <f>SUM(E22:E27)</f>
        <v>8013</v>
      </c>
      <c r="F28" s="49">
        <f t="shared" si="1"/>
        <v>11025</v>
      </c>
      <c r="G28" s="11">
        <f>SUM(G22:G27)</f>
        <v>19.57</v>
      </c>
      <c r="H28" s="8">
        <f>SUM(H22:H27)</f>
        <v>11404.11</v>
      </c>
    </row>
    <row r="31" spans="1:8" ht="30" x14ac:dyDescent="0.25">
      <c r="C31" s="3" t="s">
        <v>2</v>
      </c>
      <c r="D31" s="12" t="s">
        <v>3</v>
      </c>
      <c r="E31" s="12" t="s">
        <v>45</v>
      </c>
    </row>
    <row r="32" spans="1:8" ht="19.5" customHeight="1" x14ac:dyDescent="0.25">
      <c r="A32" s="28" t="s">
        <v>10</v>
      </c>
      <c r="B32" s="4" t="s">
        <v>4</v>
      </c>
      <c r="C32" s="3">
        <v>180</v>
      </c>
      <c r="D32" s="54">
        <v>5.29</v>
      </c>
      <c r="E32" s="13">
        <f>D32*C32</f>
        <v>952.2</v>
      </c>
    </row>
    <row r="33" spans="1:7" x14ac:dyDescent="0.25">
      <c r="B33" s="4" t="s">
        <v>63</v>
      </c>
      <c r="C33" s="3">
        <v>50</v>
      </c>
      <c r="D33" s="54">
        <v>5.43</v>
      </c>
      <c r="E33" s="13">
        <f t="shared" ref="E33:E37" si="3">D33*C33</f>
        <v>271.5</v>
      </c>
    </row>
    <row r="34" spans="1:7" x14ac:dyDescent="0.25">
      <c r="B34" s="4" t="s">
        <v>6</v>
      </c>
      <c r="C34" s="3">
        <v>35</v>
      </c>
      <c r="D34" s="54">
        <v>6</v>
      </c>
      <c r="E34" s="13">
        <f t="shared" si="3"/>
        <v>210</v>
      </c>
    </row>
    <row r="35" spans="1:7" x14ac:dyDescent="0.25">
      <c r="B35" s="4" t="s">
        <v>7</v>
      </c>
      <c r="C35" s="3">
        <v>60</v>
      </c>
      <c r="D35" s="54">
        <v>7.5</v>
      </c>
      <c r="E35" s="13">
        <f t="shared" si="3"/>
        <v>450</v>
      </c>
    </row>
    <row r="36" spans="1:7" x14ac:dyDescent="0.25">
      <c r="B36" s="4" t="s">
        <v>8</v>
      </c>
      <c r="C36" s="3">
        <v>8</v>
      </c>
      <c r="D36" s="54">
        <v>10.65</v>
      </c>
      <c r="E36" s="13">
        <f t="shared" si="3"/>
        <v>85.2</v>
      </c>
    </row>
    <row r="37" spans="1:7" x14ac:dyDescent="0.25">
      <c r="B37" s="4" t="s">
        <v>9</v>
      </c>
      <c r="C37" s="3">
        <v>0</v>
      </c>
      <c r="D37" s="54">
        <v>11.1</v>
      </c>
      <c r="E37" s="13">
        <f t="shared" si="3"/>
        <v>0</v>
      </c>
    </row>
    <row r="38" spans="1:7" x14ac:dyDescent="0.25">
      <c r="C38" s="49">
        <f>SUM(C32:C37)</f>
        <v>333</v>
      </c>
      <c r="D38" s="11">
        <f>SUM(D32:D37)</f>
        <v>45.97</v>
      </c>
      <c r="E38" s="10">
        <f>SUM(E32:E37)</f>
        <v>1968.9</v>
      </c>
    </row>
    <row r="40" spans="1:7" x14ac:dyDescent="0.25">
      <c r="C40" s="2"/>
      <c r="D40" s="2"/>
      <c r="E40" s="2"/>
      <c r="F40" s="2"/>
      <c r="G40" s="15"/>
    </row>
    <row r="41" spans="1:7" ht="30" x14ac:dyDescent="0.25">
      <c r="C41" s="3" t="s">
        <v>2</v>
      </c>
      <c r="D41" s="12" t="s">
        <v>3</v>
      </c>
      <c r="E41" s="12" t="s">
        <v>44</v>
      </c>
      <c r="F41" s="2"/>
      <c r="G41" s="15"/>
    </row>
    <row r="42" spans="1:7" x14ac:dyDescent="0.25">
      <c r="A42" s="20" t="s">
        <v>56</v>
      </c>
      <c r="B42" s="4" t="s">
        <v>4</v>
      </c>
      <c r="C42" s="3">
        <v>1250</v>
      </c>
      <c r="D42" s="69">
        <v>5.29</v>
      </c>
      <c r="E42" s="13">
        <f>D42*C42</f>
        <v>6612.5</v>
      </c>
      <c r="F42" s="2"/>
      <c r="G42" s="15"/>
    </row>
    <row r="43" spans="1:7" x14ac:dyDescent="0.25">
      <c r="B43" s="4" t="s">
        <v>5</v>
      </c>
      <c r="C43" s="3">
        <v>84</v>
      </c>
      <c r="D43" s="69">
        <v>5.43</v>
      </c>
      <c r="E43" s="13">
        <f t="shared" ref="E43:E47" si="4">D43*C43</f>
        <v>456.12</v>
      </c>
      <c r="F43" s="2"/>
      <c r="G43" s="15"/>
    </row>
    <row r="44" spans="1:7" x14ac:dyDescent="0.25">
      <c r="B44" s="4" t="s">
        <v>6</v>
      </c>
      <c r="C44" s="3">
        <v>6</v>
      </c>
      <c r="D44" s="69">
        <v>6</v>
      </c>
      <c r="E44" s="13">
        <f t="shared" si="4"/>
        <v>36</v>
      </c>
      <c r="F44" s="2"/>
      <c r="G44" s="15"/>
    </row>
    <row r="45" spans="1:7" x14ac:dyDescent="0.25">
      <c r="B45" s="4" t="s">
        <v>7</v>
      </c>
      <c r="C45" s="3">
        <v>6</v>
      </c>
      <c r="D45" s="69">
        <v>7.5</v>
      </c>
      <c r="E45" s="13">
        <f t="shared" si="4"/>
        <v>45</v>
      </c>
      <c r="F45" s="2"/>
      <c r="G45" s="15"/>
    </row>
    <row r="46" spans="1:7" x14ac:dyDescent="0.25">
      <c r="B46" s="4" t="s">
        <v>8</v>
      </c>
      <c r="C46" s="3">
        <v>0</v>
      </c>
      <c r="D46" s="69">
        <v>10.65</v>
      </c>
      <c r="E46" s="13">
        <f t="shared" si="4"/>
        <v>0</v>
      </c>
      <c r="F46" s="2"/>
      <c r="G46" s="15"/>
    </row>
    <row r="47" spans="1:7" x14ac:dyDescent="0.25">
      <c r="B47" s="4" t="s">
        <v>9</v>
      </c>
      <c r="C47" s="3">
        <v>0</v>
      </c>
      <c r="D47" s="69">
        <v>11.1</v>
      </c>
      <c r="E47" s="13">
        <f t="shared" si="4"/>
        <v>0</v>
      </c>
      <c r="F47" s="2"/>
      <c r="G47" s="15"/>
    </row>
    <row r="48" spans="1:7" x14ac:dyDescent="0.25">
      <c r="C48" s="51">
        <f>SUM(C42:C47)</f>
        <v>1346</v>
      </c>
      <c r="D48" s="17">
        <f>SUM(D42:D47)</f>
        <v>45.97</v>
      </c>
      <c r="E48" s="10">
        <f>SUM(E42:E47)</f>
        <v>7149.62</v>
      </c>
      <c r="F48" s="2"/>
      <c r="G48" s="15"/>
    </row>
    <row r="49" spans="1:7" x14ac:dyDescent="0.25">
      <c r="C49" s="2"/>
      <c r="D49" s="2"/>
      <c r="E49" s="2"/>
      <c r="F49" s="2"/>
      <c r="G49" s="15"/>
    </row>
    <row r="50" spans="1:7" ht="30" x14ac:dyDescent="0.25">
      <c r="C50" s="3" t="s">
        <v>2</v>
      </c>
      <c r="D50" s="12" t="s">
        <v>3</v>
      </c>
      <c r="E50" s="12" t="s">
        <v>44</v>
      </c>
    </row>
    <row r="51" spans="1:7" ht="30" x14ac:dyDescent="0.25">
      <c r="A51" s="27" t="s">
        <v>14</v>
      </c>
      <c r="B51" s="4" t="s">
        <v>4</v>
      </c>
      <c r="C51" s="3">
        <v>10</v>
      </c>
      <c r="D51" s="56">
        <v>1.85</v>
      </c>
      <c r="E51" s="13">
        <f>D51*C51</f>
        <v>18.5</v>
      </c>
    </row>
    <row r="52" spans="1:7" x14ac:dyDescent="0.25">
      <c r="B52" s="4" t="s">
        <v>5</v>
      </c>
      <c r="C52" s="3">
        <v>2</v>
      </c>
      <c r="D52" s="56">
        <v>2.15</v>
      </c>
      <c r="E52" s="13">
        <f t="shared" ref="E52:E56" si="5">D52*C52</f>
        <v>4.3</v>
      </c>
    </row>
    <row r="53" spans="1:7" x14ac:dyDescent="0.25">
      <c r="B53" s="4" t="s">
        <v>6</v>
      </c>
      <c r="C53" s="3">
        <v>1</v>
      </c>
      <c r="D53" s="56">
        <v>2.95</v>
      </c>
      <c r="E53" s="13">
        <f t="shared" si="5"/>
        <v>2.95</v>
      </c>
    </row>
    <row r="54" spans="1:7" x14ac:dyDescent="0.25">
      <c r="B54" s="4" t="s">
        <v>7</v>
      </c>
      <c r="C54" s="3">
        <v>0</v>
      </c>
      <c r="D54" s="56">
        <v>7.05</v>
      </c>
      <c r="E54" s="13">
        <f t="shared" si="5"/>
        <v>0</v>
      </c>
    </row>
    <row r="55" spans="1:7" x14ac:dyDescent="0.25">
      <c r="B55" s="4" t="s">
        <v>8</v>
      </c>
      <c r="C55" s="3">
        <v>0</v>
      </c>
      <c r="D55" s="56">
        <v>13.45</v>
      </c>
      <c r="E55" s="13">
        <f t="shared" si="5"/>
        <v>0</v>
      </c>
    </row>
    <row r="56" spans="1:7" x14ac:dyDescent="0.25">
      <c r="B56" s="4" t="s">
        <v>9</v>
      </c>
      <c r="C56" s="3">
        <v>1</v>
      </c>
      <c r="D56" s="56">
        <v>21.35</v>
      </c>
      <c r="E56" s="13">
        <f t="shared" si="5"/>
        <v>21.35</v>
      </c>
    </row>
    <row r="57" spans="1:7" x14ac:dyDescent="0.25">
      <c r="C57" s="49">
        <f>SUM(C51:C56)</f>
        <v>14</v>
      </c>
      <c r="D57" s="15">
        <f>SUM(D51:D56)</f>
        <v>48.8</v>
      </c>
      <c r="E57" s="14">
        <f>SUM(E51:E56)</f>
        <v>47.1</v>
      </c>
    </row>
    <row r="59" spans="1:7" ht="30" x14ac:dyDescent="0.25">
      <c r="C59" s="3" t="s">
        <v>2</v>
      </c>
      <c r="D59" s="12" t="s">
        <v>3</v>
      </c>
      <c r="E59" s="12" t="s">
        <v>44</v>
      </c>
    </row>
    <row r="60" spans="1:7" ht="30" x14ac:dyDescent="0.25">
      <c r="A60" s="27" t="s">
        <v>18</v>
      </c>
      <c r="B60" s="4" t="s">
        <v>4</v>
      </c>
      <c r="C60" s="3">
        <v>12</v>
      </c>
      <c r="D60" s="56">
        <v>1.95</v>
      </c>
      <c r="E60" s="13">
        <f>D60*C60</f>
        <v>23.4</v>
      </c>
    </row>
    <row r="61" spans="1:7" x14ac:dyDescent="0.25">
      <c r="B61" s="4" t="s">
        <v>5</v>
      </c>
      <c r="C61" s="3">
        <v>2</v>
      </c>
      <c r="D61" s="56">
        <v>2.4500000000000002</v>
      </c>
      <c r="E61" s="13">
        <f t="shared" ref="E61:E65" si="6">D61*C61</f>
        <v>4.9000000000000004</v>
      </c>
    </row>
    <row r="62" spans="1:7" x14ac:dyDescent="0.25">
      <c r="B62" s="4" t="s">
        <v>6</v>
      </c>
      <c r="C62" s="3">
        <v>0</v>
      </c>
      <c r="D62" s="56">
        <v>4.05</v>
      </c>
      <c r="E62" s="13">
        <f t="shared" si="6"/>
        <v>0</v>
      </c>
    </row>
    <row r="63" spans="1:7" x14ac:dyDescent="0.25">
      <c r="B63" s="4" t="s">
        <v>7</v>
      </c>
      <c r="C63" s="3">
        <v>1</v>
      </c>
      <c r="D63" s="56">
        <v>10.65</v>
      </c>
      <c r="E63" s="13">
        <f t="shared" si="6"/>
        <v>10.65</v>
      </c>
    </row>
    <row r="64" spans="1:7" x14ac:dyDescent="0.25">
      <c r="B64" s="4" t="s">
        <v>8</v>
      </c>
      <c r="C64" s="3">
        <v>0</v>
      </c>
      <c r="D64" s="56">
        <v>21.75</v>
      </c>
      <c r="E64" s="13">
        <f t="shared" si="6"/>
        <v>0</v>
      </c>
    </row>
    <row r="65" spans="1:5" x14ac:dyDescent="0.25">
      <c r="B65" s="4" t="s">
        <v>9</v>
      </c>
      <c r="C65" s="6">
        <v>1</v>
      </c>
      <c r="D65" s="56">
        <v>37.799999999999997</v>
      </c>
      <c r="E65" s="13">
        <f t="shared" si="6"/>
        <v>37.799999999999997</v>
      </c>
    </row>
    <row r="66" spans="1:5" x14ac:dyDescent="0.25">
      <c r="C66" s="49">
        <f>SUM(C60:C65)</f>
        <v>16</v>
      </c>
      <c r="D66" s="15">
        <f>SUM(D60:D65)</f>
        <v>78.650000000000006</v>
      </c>
      <c r="E66" s="14">
        <f>SUM(E60:E65)</f>
        <v>76.75</v>
      </c>
    </row>
    <row r="68" spans="1:5" ht="30" x14ac:dyDescent="0.25">
      <c r="C68" s="3" t="s">
        <v>2</v>
      </c>
      <c r="D68" s="12" t="s">
        <v>3</v>
      </c>
      <c r="E68" s="12" t="s">
        <v>44</v>
      </c>
    </row>
    <row r="69" spans="1:5" ht="30" x14ac:dyDescent="0.25">
      <c r="A69" s="27" t="s">
        <v>19</v>
      </c>
      <c r="B69" s="4" t="s">
        <v>4</v>
      </c>
      <c r="C69" s="3">
        <v>2</v>
      </c>
      <c r="D69" s="56">
        <v>6.8</v>
      </c>
      <c r="E69" s="13">
        <f>D69*C69</f>
        <v>13.6</v>
      </c>
    </row>
    <row r="70" spans="1:5" x14ac:dyDescent="0.25">
      <c r="B70" s="4" t="s">
        <v>5</v>
      </c>
      <c r="C70" s="3">
        <v>2</v>
      </c>
      <c r="D70" s="56">
        <v>7.1</v>
      </c>
      <c r="E70" s="13">
        <f t="shared" ref="E70:E74" si="7">D70*C70</f>
        <v>14.2</v>
      </c>
    </row>
    <row r="71" spans="1:5" x14ac:dyDescent="0.25">
      <c r="B71" s="4" t="s">
        <v>6</v>
      </c>
      <c r="C71" s="3">
        <v>1</v>
      </c>
      <c r="D71" s="56">
        <v>7.9</v>
      </c>
      <c r="E71" s="13">
        <f t="shared" si="7"/>
        <v>7.9</v>
      </c>
    </row>
    <row r="72" spans="1:5" x14ac:dyDescent="0.25">
      <c r="B72" s="4" t="s">
        <v>7</v>
      </c>
      <c r="C72" s="3">
        <v>3</v>
      </c>
      <c r="D72" s="56">
        <v>12</v>
      </c>
      <c r="E72" s="13">
        <f t="shared" si="7"/>
        <v>36</v>
      </c>
    </row>
    <row r="73" spans="1:5" x14ac:dyDescent="0.25">
      <c r="B73" s="4" t="s">
        <v>8</v>
      </c>
      <c r="C73" s="3">
        <v>0</v>
      </c>
      <c r="D73" s="56">
        <v>18.399999999999999</v>
      </c>
      <c r="E73" s="13">
        <f t="shared" si="7"/>
        <v>0</v>
      </c>
    </row>
    <row r="74" spans="1:5" x14ac:dyDescent="0.25">
      <c r="B74" s="4" t="s">
        <v>9</v>
      </c>
      <c r="C74" s="3">
        <v>0</v>
      </c>
      <c r="D74" s="56">
        <v>26.3</v>
      </c>
      <c r="E74" s="13">
        <f t="shared" si="7"/>
        <v>0</v>
      </c>
    </row>
    <row r="75" spans="1:5" x14ac:dyDescent="0.25">
      <c r="C75" s="49">
        <f>SUM(C69:C74)</f>
        <v>8</v>
      </c>
      <c r="D75" s="17">
        <f>SUM(D69:D74)</f>
        <v>78.5</v>
      </c>
      <c r="E75" s="18">
        <f>SUM(E69:E74)</f>
        <v>71.699999999999989</v>
      </c>
    </row>
    <row r="77" spans="1:5" ht="30" x14ac:dyDescent="0.25">
      <c r="C77" s="3" t="s">
        <v>2</v>
      </c>
      <c r="D77" s="12" t="s">
        <v>3</v>
      </c>
      <c r="E77" s="12" t="s">
        <v>44</v>
      </c>
    </row>
    <row r="78" spans="1:5" ht="30" x14ac:dyDescent="0.25">
      <c r="A78" s="27" t="s">
        <v>20</v>
      </c>
      <c r="B78" s="4" t="s">
        <v>4</v>
      </c>
      <c r="C78" s="3">
        <v>2</v>
      </c>
      <c r="D78" s="56">
        <v>6.9</v>
      </c>
      <c r="E78" s="13">
        <f>D78*C78</f>
        <v>13.8</v>
      </c>
    </row>
    <row r="79" spans="1:5" x14ac:dyDescent="0.25">
      <c r="B79" s="4" t="s">
        <v>5</v>
      </c>
      <c r="C79" s="3">
        <v>0</v>
      </c>
      <c r="D79" s="56">
        <v>7.4</v>
      </c>
      <c r="E79" s="13">
        <f t="shared" ref="E79:E83" si="8">D79*C79</f>
        <v>0</v>
      </c>
    </row>
    <row r="80" spans="1:5" x14ac:dyDescent="0.25">
      <c r="B80" s="4" t="s">
        <v>6</v>
      </c>
      <c r="C80" s="3">
        <v>2</v>
      </c>
      <c r="D80" s="56">
        <v>9</v>
      </c>
      <c r="E80" s="13">
        <f t="shared" si="8"/>
        <v>18</v>
      </c>
    </row>
    <row r="81" spans="1:14" x14ac:dyDescent="0.25">
      <c r="B81" s="4" t="s">
        <v>7</v>
      </c>
      <c r="C81" s="3">
        <v>1</v>
      </c>
      <c r="D81" s="56">
        <v>15.6</v>
      </c>
      <c r="E81" s="13">
        <f t="shared" si="8"/>
        <v>15.6</v>
      </c>
    </row>
    <row r="82" spans="1:14" x14ac:dyDescent="0.25">
      <c r="B82" s="4" t="s">
        <v>8</v>
      </c>
      <c r="C82" s="3">
        <v>0</v>
      </c>
      <c r="D82" s="56">
        <v>26.7</v>
      </c>
      <c r="E82" s="13">
        <f t="shared" si="8"/>
        <v>0</v>
      </c>
    </row>
    <row r="83" spans="1:14" x14ac:dyDescent="0.25">
      <c r="B83" s="4" t="s">
        <v>9</v>
      </c>
      <c r="C83" s="3">
        <v>0</v>
      </c>
      <c r="D83" s="56">
        <v>42.75</v>
      </c>
      <c r="E83" s="13">
        <f t="shared" si="8"/>
        <v>0</v>
      </c>
    </row>
    <row r="84" spans="1:14" x14ac:dyDescent="0.25">
      <c r="C84" s="50">
        <f>SUM(C78:C83)</f>
        <v>5</v>
      </c>
      <c r="D84" s="17">
        <f>SUM(D78:D83)</f>
        <v>108.35</v>
      </c>
      <c r="E84" s="18">
        <f>SUM(E78:E83)</f>
        <v>47.4</v>
      </c>
    </row>
    <row r="88" spans="1:14" x14ac:dyDescent="0.25">
      <c r="A88" s="57" t="s">
        <v>21</v>
      </c>
      <c r="B88" s="58"/>
      <c r="C88" s="59"/>
      <c r="D88" s="23"/>
      <c r="E88" s="23"/>
      <c r="F88" s="23"/>
      <c r="G88" s="23"/>
    </row>
    <row r="89" spans="1:14" x14ac:dyDescent="0.25">
      <c r="E89" s="9"/>
    </row>
    <row r="90" spans="1:14" x14ac:dyDescent="0.25">
      <c r="D90" s="15"/>
      <c r="E90" s="15"/>
      <c r="F90" s="15"/>
      <c r="H90" s="67"/>
      <c r="K90" s="9"/>
      <c r="L90" s="9"/>
      <c r="M90" s="9"/>
    </row>
    <row r="91" spans="1:14" ht="45" x14ac:dyDescent="0.25">
      <c r="D91" s="4" t="s">
        <v>23</v>
      </c>
      <c r="E91" s="7" t="s">
        <v>24</v>
      </c>
      <c r="F91" s="5" t="s">
        <v>25</v>
      </c>
      <c r="G91" s="25" t="s">
        <v>55</v>
      </c>
      <c r="H91" s="32"/>
      <c r="I91" s="63"/>
      <c r="K91" s="47"/>
      <c r="L91" s="9"/>
    </row>
    <row r="92" spans="1:14" x14ac:dyDescent="0.25">
      <c r="A92" s="5" t="s">
        <v>64</v>
      </c>
      <c r="B92" s="21"/>
      <c r="C92" s="22"/>
      <c r="D92" s="62">
        <v>0.98</v>
      </c>
      <c r="E92" s="24">
        <v>0.21</v>
      </c>
      <c r="F92" s="68">
        <f>D92*1.21</f>
        <v>1.1858</v>
      </c>
      <c r="G92" s="8">
        <v>552.58000000000004</v>
      </c>
      <c r="H92" s="34"/>
      <c r="I92" s="64"/>
    </row>
    <row r="93" spans="1:14" x14ac:dyDescent="0.25">
      <c r="F93" s="66"/>
      <c r="K93" s="9"/>
      <c r="M93" s="52"/>
      <c r="N93" s="52"/>
    </row>
    <row r="94" spans="1:14" x14ac:dyDescent="0.25">
      <c r="H94" s="66"/>
    </row>
    <row r="96" spans="1:14" x14ac:dyDescent="0.25">
      <c r="A96" s="57" t="s">
        <v>26</v>
      </c>
      <c r="B96" s="58"/>
      <c r="C96" s="59"/>
    </row>
    <row r="98" spans="1:12" x14ac:dyDescent="0.25">
      <c r="D98" s="4" t="s">
        <v>23</v>
      </c>
      <c r="E98" s="7" t="s">
        <v>24</v>
      </c>
      <c r="F98" s="4" t="s">
        <v>25</v>
      </c>
    </row>
    <row r="99" spans="1:12" x14ac:dyDescent="0.25">
      <c r="A99" s="70" t="s">
        <v>22</v>
      </c>
      <c r="B99" s="77"/>
      <c r="C99" s="71"/>
      <c r="D99" s="55">
        <v>0.98</v>
      </c>
      <c r="E99" s="13">
        <v>0.21</v>
      </c>
      <c r="F99" s="65">
        <f>D99*1.21</f>
        <v>1.1858</v>
      </c>
      <c r="G99" s="66"/>
    </row>
    <row r="101" spans="1:12" x14ac:dyDescent="0.25">
      <c r="D101" s="4" t="s">
        <v>23</v>
      </c>
      <c r="E101" s="7" t="s">
        <v>24</v>
      </c>
      <c r="F101" s="4" t="s">
        <v>25</v>
      </c>
    </row>
    <row r="102" spans="1:12" ht="18" customHeight="1" x14ac:dyDescent="0.25">
      <c r="A102" s="70" t="s">
        <v>27</v>
      </c>
      <c r="B102" s="77"/>
      <c r="C102" s="71"/>
      <c r="D102" s="55">
        <v>2.2799999999999998</v>
      </c>
      <c r="E102" s="13">
        <v>0.48</v>
      </c>
      <c r="F102" s="65">
        <f>D102*1.21</f>
        <v>2.7587999999999995</v>
      </c>
    </row>
    <row r="105" spans="1:12" ht="50.25" customHeight="1" x14ac:dyDescent="0.25">
      <c r="A105" s="75" t="s">
        <v>62</v>
      </c>
      <c r="B105" s="76"/>
      <c r="C105" s="75" t="s">
        <v>58</v>
      </c>
      <c r="D105" s="76"/>
      <c r="E105" s="25" t="s">
        <v>59</v>
      </c>
      <c r="F105" s="3" t="s">
        <v>1</v>
      </c>
    </row>
    <row r="106" spans="1:12" x14ac:dyDescent="0.25">
      <c r="A106" s="70">
        <v>1900</v>
      </c>
      <c r="B106" s="71"/>
      <c r="C106" s="72">
        <f>F99*A106</f>
        <v>2253.02</v>
      </c>
      <c r="D106" s="73"/>
      <c r="E106" s="7">
        <f>F102*A106</f>
        <v>5241.7199999999993</v>
      </c>
      <c r="F106" s="14">
        <f>C106+E106</f>
        <v>7494.74</v>
      </c>
    </row>
    <row r="107" spans="1:12" x14ac:dyDescent="0.25">
      <c r="C107" s="1"/>
      <c r="D107" s="1"/>
    </row>
    <row r="108" spans="1:12" x14ac:dyDescent="0.25">
      <c r="C108" s="1"/>
      <c r="D108" s="1"/>
    </row>
    <row r="109" spans="1:12" x14ac:dyDescent="0.25">
      <c r="A109" s="57" t="s">
        <v>60</v>
      </c>
      <c r="B109" s="58"/>
      <c r="C109" s="59"/>
      <c r="D109" s="1"/>
    </row>
    <row r="110" spans="1:12" x14ac:dyDescent="0.25">
      <c r="C110" s="1"/>
      <c r="D110" s="1"/>
    </row>
    <row r="111" spans="1:12" ht="45" x14ac:dyDescent="0.25">
      <c r="D111" s="4" t="s">
        <v>23</v>
      </c>
      <c r="E111" s="7" t="s">
        <v>24</v>
      </c>
      <c r="F111" s="5" t="s">
        <v>25</v>
      </c>
      <c r="G111" s="25" t="s">
        <v>55</v>
      </c>
      <c r="H111" s="32"/>
      <c r="I111" s="63"/>
      <c r="K111" s="47"/>
      <c r="L111" s="9"/>
    </row>
    <row r="112" spans="1:12" x14ac:dyDescent="0.25">
      <c r="A112" s="5" t="s">
        <v>65</v>
      </c>
      <c r="B112" s="21"/>
      <c r="C112" s="22"/>
      <c r="D112" s="62">
        <v>0.98</v>
      </c>
      <c r="E112" s="24">
        <v>0.21</v>
      </c>
      <c r="F112" s="68">
        <f>D112*1.21</f>
        <v>1.1858</v>
      </c>
      <c r="G112" s="8">
        <v>11.85</v>
      </c>
      <c r="H112" s="34"/>
      <c r="I112" s="64"/>
    </row>
    <row r="113" spans="1:7" x14ac:dyDescent="0.25">
      <c r="C113" s="1"/>
      <c r="D113" s="1"/>
    </row>
    <row r="114" spans="1:7" x14ac:dyDescent="0.25">
      <c r="C114" s="1"/>
      <c r="D114" s="1"/>
    </row>
    <row r="115" spans="1:7" ht="15" customHeight="1" x14ac:dyDescent="0.25"/>
    <row r="116" spans="1:7" x14ac:dyDescent="0.25">
      <c r="A116" s="38" t="s">
        <v>32</v>
      </c>
      <c r="B116" s="39"/>
      <c r="C116" s="40"/>
    </row>
    <row r="118" spans="1:7" x14ac:dyDescent="0.25">
      <c r="A118" s="23" t="s">
        <v>33</v>
      </c>
      <c r="B118" s="23" t="s">
        <v>34</v>
      </c>
      <c r="C118" s="23"/>
    </row>
    <row r="120" spans="1:7" ht="45" x14ac:dyDescent="0.25">
      <c r="C120" s="6" t="s">
        <v>2</v>
      </c>
      <c r="D120" s="16" t="s">
        <v>11</v>
      </c>
      <c r="E120" s="6" t="s">
        <v>12</v>
      </c>
      <c r="F120" s="41" t="s">
        <v>13</v>
      </c>
      <c r="G120" s="16" t="s">
        <v>45</v>
      </c>
    </row>
    <row r="121" spans="1:7" ht="30" x14ac:dyDescent="0.25">
      <c r="A121" s="12" t="s">
        <v>35</v>
      </c>
      <c r="B121" s="42" t="s">
        <v>36</v>
      </c>
      <c r="C121" s="43">
        <v>0</v>
      </c>
      <c r="D121" s="60">
        <v>12.3</v>
      </c>
      <c r="E121" s="13">
        <v>2.58</v>
      </c>
      <c r="F121" s="13">
        <f>SUM(D121+E121)</f>
        <v>14.88</v>
      </c>
      <c r="G121" s="13">
        <v>0</v>
      </c>
    </row>
    <row r="122" spans="1:7" ht="30" x14ac:dyDescent="0.25">
      <c r="B122" s="44" t="s">
        <v>37</v>
      </c>
      <c r="C122" s="3">
        <v>50</v>
      </c>
      <c r="D122" s="60">
        <v>15.18</v>
      </c>
      <c r="E122" s="13">
        <v>3.19</v>
      </c>
      <c r="F122" s="13">
        <f t="shared" ref="F122:F128" si="9">SUM(D122+E122)</f>
        <v>18.37</v>
      </c>
      <c r="G122" s="13">
        <v>918.39</v>
      </c>
    </row>
    <row r="123" spans="1:7" ht="30" x14ac:dyDescent="0.25">
      <c r="A123" s="46" t="s">
        <v>48</v>
      </c>
      <c r="B123" s="44" t="s">
        <v>38</v>
      </c>
      <c r="C123" s="43">
        <v>0</v>
      </c>
      <c r="D123" s="60">
        <v>19.86</v>
      </c>
      <c r="E123" s="13">
        <v>4.17</v>
      </c>
      <c r="F123" s="13">
        <f t="shared" si="9"/>
        <v>24.03</v>
      </c>
      <c r="G123" s="13">
        <v>0</v>
      </c>
    </row>
    <row r="124" spans="1:7" ht="30" x14ac:dyDescent="0.25">
      <c r="A124" s="46" t="s">
        <v>49</v>
      </c>
      <c r="B124" s="44" t="s">
        <v>39</v>
      </c>
      <c r="C124" s="43">
        <v>0</v>
      </c>
      <c r="D124" s="60">
        <v>23.64</v>
      </c>
      <c r="E124" s="13">
        <v>4.96</v>
      </c>
      <c r="F124" s="13">
        <f t="shared" si="9"/>
        <v>28.6</v>
      </c>
      <c r="G124" s="13">
        <v>0</v>
      </c>
    </row>
    <row r="125" spans="1:7" ht="30" x14ac:dyDescent="0.25">
      <c r="B125" s="45" t="s">
        <v>40</v>
      </c>
      <c r="C125" s="43">
        <v>0</v>
      </c>
      <c r="D125" s="60">
        <v>28.8</v>
      </c>
      <c r="E125" s="13">
        <v>6.05</v>
      </c>
      <c r="F125" s="13">
        <f t="shared" si="9"/>
        <v>34.85</v>
      </c>
      <c r="G125" s="13">
        <v>0</v>
      </c>
    </row>
    <row r="126" spans="1:7" ht="30" x14ac:dyDescent="0.25">
      <c r="B126" s="44" t="s">
        <v>41</v>
      </c>
      <c r="C126" s="43">
        <v>0</v>
      </c>
      <c r="D126" s="60">
        <v>34.1</v>
      </c>
      <c r="E126" s="13">
        <v>7.16</v>
      </c>
      <c r="F126" s="13">
        <f t="shared" si="9"/>
        <v>41.260000000000005</v>
      </c>
      <c r="G126" s="13">
        <v>0</v>
      </c>
    </row>
    <row r="127" spans="1:7" ht="30" x14ac:dyDescent="0.25">
      <c r="B127" s="44" t="s">
        <v>42</v>
      </c>
      <c r="C127" s="43">
        <v>0</v>
      </c>
      <c r="D127" s="60">
        <v>39.25</v>
      </c>
      <c r="E127" s="13">
        <v>8.24</v>
      </c>
      <c r="F127" s="13">
        <f t="shared" si="9"/>
        <v>47.49</v>
      </c>
      <c r="G127" s="13">
        <v>0</v>
      </c>
    </row>
    <row r="128" spans="1:7" ht="30" x14ac:dyDescent="0.25">
      <c r="B128" s="44" t="s">
        <v>43</v>
      </c>
      <c r="C128" s="4"/>
      <c r="D128" s="60">
        <v>1.1100000000000001</v>
      </c>
      <c r="E128" s="13">
        <v>0.23</v>
      </c>
      <c r="F128" s="13">
        <f t="shared" si="9"/>
        <v>1.34</v>
      </c>
      <c r="G128" s="13">
        <v>0</v>
      </c>
    </row>
    <row r="129" spans="1:9" x14ac:dyDescent="0.25">
      <c r="C129" s="50">
        <f>SUM(C121:C128)</f>
        <v>50</v>
      </c>
      <c r="D129" s="15">
        <f>SUM(D121:D128)</f>
        <v>174.24</v>
      </c>
      <c r="E129" s="15"/>
      <c r="F129" s="15"/>
      <c r="G129" s="14">
        <f>SUM(G121:G128)</f>
        <v>918.39</v>
      </c>
    </row>
    <row r="132" spans="1:9" ht="45" x14ac:dyDescent="0.25">
      <c r="C132" s="6" t="s">
        <v>2</v>
      </c>
      <c r="D132" s="16" t="s">
        <v>11</v>
      </c>
      <c r="E132" s="6" t="s">
        <v>12</v>
      </c>
      <c r="F132" s="41" t="s">
        <v>13</v>
      </c>
      <c r="G132" s="16" t="s">
        <v>45</v>
      </c>
    </row>
    <row r="133" spans="1:9" ht="30" x14ac:dyDescent="0.25">
      <c r="A133" s="12" t="s">
        <v>46</v>
      </c>
      <c r="B133" s="42" t="s">
        <v>36</v>
      </c>
      <c r="C133" s="43">
        <v>0</v>
      </c>
      <c r="D133" s="60">
        <v>13.71</v>
      </c>
      <c r="E133" s="13">
        <v>2.2599999999999998</v>
      </c>
      <c r="F133" s="13">
        <v>13</v>
      </c>
      <c r="G133" s="13">
        <v>0</v>
      </c>
    </row>
    <row r="134" spans="1:9" ht="30" x14ac:dyDescent="0.25">
      <c r="B134" s="44" t="s">
        <v>37</v>
      </c>
      <c r="C134" s="3">
        <v>0</v>
      </c>
      <c r="D134" s="60">
        <v>19.47</v>
      </c>
      <c r="E134" s="13">
        <v>3.21</v>
      </c>
      <c r="F134" s="13">
        <v>18.5</v>
      </c>
      <c r="G134" s="13">
        <f>F134*C134</f>
        <v>0</v>
      </c>
    </row>
    <row r="135" spans="1:9" ht="30" x14ac:dyDescent="0.25">
      <c r="B135" s="44" t="s">
        <v>38</v>
      </c>
      <c r="C135" s="43">
        <v>0</v>
      </c>
      <c r="D135" s="60">
        <v>30.35</v>
      </c>
      <c r="E135" s="13">
        <v>5.12</v>
      </c>
      <c r="F135" s="13">
        <v>29.5</v>
      </c>
      <c r="G135" s="13">
        <v>0</v>
      </c>
    </row>
    <row r="136" spans="1:9" ht="30" x14ac:dyDescent="0.25">
      <c r="B136" s="44" t="s">
        <v>39</v>
      </c>
      <c r="C136" s="43">
        <v>0</v>
      </c>
      <c r="D136" s="60">
        <v>40.75</v>
      </c>
      <c r="E136" s="13">
        <v>6.84</v>
      </c>
      <c r="F136" s="13">
        <v>39.4</v>
      </c>
      <c r="G136" s="13">
        <v>0</v>
      </c>
    </row>
    <row r="137" spans="1:9" ht="30" x14ac:dyDescent="0.25">
      <c r="B137" s="45" t="s">
        <v>40</v>
      </c>
      <c r="C137" s="43">
        <v>0</v>
      </c>
      <c r="D137" s="60">
        <v>51.63</v>
      </c>
      <c r="E137" s="13">
        <v>8.59</v>
      </c>
      <c r="F137" s="13">
        <v>49.5</v>
      </c>
      <c r="G137" s="13">
        <v>0</v>
      </c>
      <c r="I137" s="9"/>
    </row>
    <row r="138" spans="1:9" ht="30" x14ac:dyDescent="0.25">
      <c r="B138" s="44" t="s">
        <v>41</v>
      </c>
      <c r="C138" s="43">
        <v>0</v>
      </c>
      <c r="D138" s="60">
        <v>62.46</v>
      </c>
      <c r="E138" s="13">
        <v>10.33</v>
      </c>
      <c r="F138" s="13">
        <v>33</v>
      </c>
      <c r="G138" s="13">
        <v>0</v>
      </c>
    </row>
    <row r="139" spans="1:9" ht="30" x14ac:dyDescent="0.25">
      <c r="B139" s="44" t="s">
        <v>42</v>
      </c>
      <c r="C139" s="43">
        <v>0</v>
      </c>
      <c r="D139" s="60">
        <v>58.18</v>
      </c>
      <c r="E139" s="13">
        <v>12.22</v>
      </c>
      <c r="F139" s="13">
        <v>70.400000000000006</v>
      </c>
      <c r="G139" s="13">
        <v>0</v>
      </c>
    </row>
    <row r="140" spans="1:9" ht="30" x14ac:dyDescent="0.25">
      <c r="B140" s="44" t="s">
        <v>43</v>
      </c>
      <c r="C140" s="4"/>
      <c r="D140" s="60">
        <v>1.82</v>
      </c>
      <c r="E140" s="13">
        <v>0.38</v>
      </c>
      <c r="F140" s="13">
        <v>2.2000000000000002</v>
      </c>
      <c r="G140" s="13">
        <v>0</v>
      </c>
    </row>
    <row r="141" spans="1:9" x14ac:dyDescent="0.25">
      <c r="C141" s="50">
        <f>SUM(C133:C140)</f>
        <v>0</v>
      </c>
      <c r="D141" s="15">
        <f>SUM(D133:D140)</f>
        <v>278.37</v>
      </c>
      <c r="E141" s="15"/>
      <c r="F141" s="15"/>
      <c r="G141" s="14">
        <f>SUM(G133:G140)</f>
        <v>0</v>
      </c>
    </row>
    <row r="143" spans="1:9" ht="45" x14ac:dyDescent="0.25">
      <c r="C143" s="6" t="s">
        <v>2</v>
      </c>
      <c r="D143" s="16" t="s">
        <v>11</v>
      </c>
      <c r="E143" s="6" t="s">
        <v>12</v>
      </c>
      <c r="F143" s="41" t="s">
        <v>13</v>
      </c>
      <c r="G143" s="16" t="s">
        <v>45</v>
      </c>
    </row>
    <row r="144" spans="1:9" x14ac:dyDescent="0.25">
      <c r="A144" s="12" t="s">
        <v>47</v>
      </c>
      <c r="B144" s="42" t="s">
        <v>36</v>
      </c>
      <c r="C144" s="43">
        <v>0</v>
      </c>
      <c r="D144" s="60">
        <v>13.71</v>
      </c>
      <c r="E144" s="13">
        <v>2.88</v>
      </c>
      <c r="F144" s="13">
        <f>SUM(D144:E144)</f>
        <v>16.59</v>
      </c>
      <c r="G144" s="13">
        <v>0</v>
      </c>
    </row>
    <row r="145" spans="1:7" ht="30" x14ac:dyDescent="0.25">
      <c r="B145" s="44" t="s">
        <v>37</v>
      </c>
      <c r="C145" s="3">
        <v>0</v>
      </c>
      <c r="D145" s="60">
        <v>19.47</v>
      </c>
      <c r="E145" s="13">
        <v>4.09</v>
      </c>
      <c r="F145" s="13">
        <f t="shared" ref="F145:F151" si="10">SUM(D145:E145)</f>
        <v>23.56</v>
      </c>
      <c r="G145" s="13">
        <f>F145*C145</f>
        <v>0</v>
      </c>
    </row>
    <row r="146" spans="1:7" ht="30" x14ac:dyDescent="0.25">
      <c r="B146" s="44" t="s">
        <v>38</v>
      </c>
      <c r="C146" s="43">
        <v>0</v>
      </c>
      <c r="D146" s="60">
        <v>30.35</v>
      </c>
      <c r="E146" s="13">
        <v>6.37</v>
      </c>
      <c r="F146" s="13">
        <f t="shared" si="10"/>
        <v>36.72</v>
      </c>
      <c r="G146" s="13">
        <v>0</v>
      </c>
    </row>
    <row r="147" spans="1:7" ht="30" x14ac:dyDescent="0.25">
      <c r="B147" s="44" t="s">
        <v>39</v>
      </c>
      <c r="C147" s="43">
        <v>0</v>
      </c>
      <c r="D147" s="60">
        <v>40.75</v>
      </c>
      <c r="E147" s="13">
        <v>8.56</v>
      </c>
      <c r="F147" s="13">
        <f t="shared" si="10"/>
        <v>49.31</v>
      </c>
      <c r="G147" s="13">
        <v>0</v>
      </c>
    </row>
    <row r="148" spans="1:7" ht="30" x14ac:dyDescent="0.25">
      <c r="B148" s="45" t="s">
        <v>40</v>
      </c>
      <c r="C148" s="43">
        <v>0</v>
      </c>
      <c r="D148" s="60">
        <v>51.63</v>
      </c>
      <c r="E148" s="13">
        <v>10.84</v>
      </c>
      <c r="F148" s="13">
        <f t="shared" si="10"/>
        <v>62.47</v>
      </c>
      <c r="G148" s="13">
        <v>0</v>
      </c>
    </row>
    <row r="149" spans="1:7" ht="30" x14ac:dyDescent="0.25">
      <c r="B149" s="44" t="s">
        <v>41</v>
      </c>
      <c r="C149" s="43">
        <v>0</v>
      </c>
      <c r="D149" s="60">
        <v>62.46</v>
      </c>
      <c r="E149" s="13">
        <v>13.12</v>
      </c>
      <c r="F149" s="13">
        <f t="shared" si="10"/>
        <v>75.58</v>
      </c>
      <c r="G149" s="13">
        <v>0</v>
      </c>
    </row>
    <row r="150" spans="1:7" ht="30" x14ac:dyDescent="0.25">
      <c r="B150" s="44" t="s">
        <v>42</v>
      </c>
      <c r="C150" s="43">
        <v>0</v>
      </c>
      <c r="D150" s="60">
        <v>73.430000000000007</v>
      </c>
      <c r="E150" s="13">
        <v>15.42</v>
      </c>
      <c r="F150" s="13">
        <f t="shared" si="10"/>
        <v>88.850000000000009</v>
      </c>
      <c r="G150" s="13">
        <v>0</v>
      </c>
    </row>
    <row r="151" spans="1:7" ht="30" x14ac:dyDescent="0.25">
      <c r="B151" s="44" t="s">
        <v>43</v>
      </c>
      <c r="C151" s="4"/>
      <c r="D151" s="60">
        <v>2.27</v>
      </c>
      <c r="E151" s="13">
        <v>0.48</v>
      </c>
      <c r="F151" s="13">
        <f t="shared" si="10"/>
        <v>2.75</v>
      </c>
      <c r="G151" s="13">
        <v>0</v>
      </c>
    </row>
    <row r="152" spans="1:7" x14ac:dyDescent="0.25">
      <c r="C152" s="50">
        <f>SUM(C144:C151)</f>
        <v>0</v>
      </c>
      <c r="D152" s="15">
        <f>SUM(D144:D151)</f>
        <v>294.07</v>
      </c>
      <c r="E152" s="15"/>
      <c r="F152" s="15"/>
      <c r="G152" s="14">
        <f>SUM(G144:G151)</f>
        <v>0</v>
      </c>
    </row>
    <row r="154" spans="1:7" ht="45" x14ac:dyDescent="0.25">
      <c r="C154" s="6" t="s">
        <v>2</v>
      </c>
      <c r="D154" s="16" t="s">
        <v>11</v>
      </c>
      <c r="E154" s="6" t="s">
        <v>12</v>
      </c>
      <c r="F154" s="41" t="s">
        <v>13</v>
      </c>
      <c r="G154" s="16" t="s">
        <v>45</v>
      </c>
    </row>
    <row r="155" spans="1:7" x14ac:dyDescent="0.25">
      <c r="A155" s="12" t="s">
        <v>50</v>
      </c>
      <c r="B155" s="42" t="s">
        <v>36</v>
      </c>
      <c r="C155" s="43">
        <v>0</v>
      </c>
      <c r="D155" s="60">
        <v>14.23</v>
      </c>
      <c r="E155" s="13">
        <v>2.99</v>
      </c>
      <c r="F155" s="13">
        <f>SUM(D155:E155)</f>
        <v>17.22</v>
      </c>
      <c r="G155" s="13">
        <v>0</v>
      </c>
    </row>
    <row r="156" spans="1:7" ht="30" x14ac:dyDescent="0.25">
      <c r="B156" s="44" t="s">
        <v>37</v>
      </c>
      <c r="C156" s="3">
        <v>0</v>
      </c>
      <c r="D156" s="60">
        <v>17.5</v>
      </c>
      <c r="E156" s="13">
        <v>3.68</v>
      </c>
      <c r="F156" s="13">
        <f t="shared" ref="F156:F162" si="11">SUM(D156:E156)</f>
        <v>21.18</v>
      </c>
      <c r="G156" s="13">
        <f>F156*C156</f>
        <v>0</v>
      </c>
    </row>
    <row r="157" spans="1:7" ht="30" x14ac:dyDescent="0.25">
      <c r="B157" s="44" t="s">
        <v>38</v>
      </c>
      <c r="C157" s="43">
        <v>0</v>
      </c>
      <c r="D157" s="60">
        <v>23.69</v>
      </c>
      <c r="E157" s="13">
        <v>4.97</v>
      </c>
      <c r="F157" s="13">
        <f t="shared" si="11"/>
        <v>28.66</v>
      </c>
      <c r="G157" s="13">
        <v>0</v>
      </c>
    </row>
    <row r="158" spans="1:7" ht="30" x14ac:dyDescent="0.25">
      <c r="B158" s="44" t="s">
        <v>39</v>
      </c>
      <c r="C158" s="43">
        <v>0</v>
      </c>
      <c r="D158" s="60">
        <v>28.94</v>
      </c>
      <c r="E158" s="13">
        <v>6.08</v>
      </c>
      <c r="F158" s="13">
        <f t="shared" si="11"/>
        <v>35.020000000000003</v>
      </c>
      <c r="G158" s="13">
        <v>0</v>
      </c>
    </row>
    <row r="159" spans="1:7" ht="30" x14ac:dyDescent="0.25">
      <c r="B159" s="45" t="s">
        <v>40</v>
      </c>
      <c r="C159" s="43">
        <v>0</v>
      </c>
      <c r="D159" s="60">
        <v>34.14</v>
      </c>
      <c r="E159" s="13">
        <v>7.17</v>
      </c>
      <c r="F159" s="13">
        <f t="shared" si="11"/>
        <v>41.31</v>
      </c>
      <c r="G159" s="13">
        <v>0</v>
      </c>
    </row>
    <row r="160" spans="1:7" ht="30" x14ac:dyDescent="0.25">
      <c r="B160" s="44" t="s">
        <v>41</v>
      </c>
      <c r="C160" s="43">
        <v>0</v>
      </c>
      <c r="D160" s="60">
        <v>41.27</v>
      </c>
      <c r="E160" s="13">
        <v>8.67</v>
      </c>
      <c r="F160" s="13">
        <f t="shared" si="11"/>
        <v>49.940000000000005</v>
      </c>
      <c r="G160" s="13">
        <v>0</v>
      </c>
    </row>
    <row r="161" spans="2:7" ht="30" x14ac:dyDescent="0.25">
      <c r="B161" s="44" t="s">
        <v>42</v>
      </c>
      <c r="C161" s="43">
        <v>0</v>
      </c>
      <c r="D161" s="60">
        <v>47.42</v>
      </c>
      <c r="E161" s="13">
        <v>9.9600000000000009</v>
      </c>
      <c r="F161" s="13">
        <f t="shared" si="11"/>
        <v>57.38</v>
      </c>
      <c r="G161" s="13">
        <v>0</v>
      </c>
    </row>
    <row r="162" spans="2:7" ht="30" x14ac:dyDescent="0.25">
      <c r="B162" s="44" t="s">
        <v>43</v>
      </c>
      <c r="C162" s="4"/>
      <c r="D162" s="60">
        <v>1.38</v>
      </c>
      <c r="E162" s="13">
        <v>0.28999999999999998</v>
      </c>
      <c r="F162" s="13">
        <f t="shared" si="11"/>
        <v>1.67</v>
      </c>
      <c r="G162" s="13">
        <v>0</v>
      </c>
    </row>
    <row r="163" spans="2:7" x14ac:dyDescent="0.25">
      <c r="C163" s="50">
        <f>SUM(C155:C162)</f>
        <v>0</v>
      </c>
      <c r="D163" s="15">
        <f>SUM(D155:D162)</f>
        <v>208.57</v>
      </c>
      <c r="E163" s="15"/>
      <c r="F163" s="15"/>
      <c r="G163" s="14">
        <f>SUM(G155:G162)</f>
        <v>0</v>
      </c>
    </row>
  </sheetData>
  <mergeCells count="9">
    <mergeCell ref="A106:B106"/>
    <mergeCell ref="C106:D106"/>
    <mergeCell ref="C20:F20"/>
    <mergeCell ref="G20:G21"/>
    <mergeCell ref="H20:H21"/>
    <mergeCell ref="A105:B105"/>
    <mergeCell ref="A102:C102"/>
    <mergeCell ref="A99:C99"/>
    <mergeCell ref="C105:D10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2:J20"/>
  <sheetViews>
    <sheetView workbookViewId="0">
      <selection activeCell="E8" sqref="E8"/>
    </sheetView>
  </sheetViews>
  <sheetFormatPr defaultColWidth="11.42578125" defaultRowHeight="15" x14ac:dyDescent="0.25"/>
  <sheetData>
    <row r="12" spans="5:10" x14ac:dyDescent="0.25">
      <c r="E12" s="29"/>
      <c r="F12" s="29"/>
      <c r="G12" s="30"/>
      <c r="H12" s="31"/>
      <c r="I12" s="31"/>
      <c r="J12" s="29"/>
    </row>
    <row r="13" spans="5:10" x14ac:dyDescent="0.25">
      <c r="E13" s="32"/>
      <c r="F13" s="29"/>
      <c r="G13" s="30"/>
      <c r="H13" s="33"/>
      <c r="I13" s="33"/>
      <c r="J13" s="29"/>
    </row>
    <row r="14" spans="5:10" x14ac:dyDescent="0.25">
      <c r="E14" s="29"/>
      <c r="F14" s="29"/>
      <c r="G14" s="30"/>
      <c r="H14" s="33"/>
      <c r="I14" s="33"/>
      <c r="J14" s="29"/>
    </row>
    <row r="15" spans="5:10" x14ac:dyDescent="0.25">
      <c r="E15" s="29"/>
      <c r="F15" s="29"/>
      <c r="G15" s="30"/>
      <c r="H15" s="33"/>
      <c r="I15" s="33"/>
      <c r="J15" s="29"/>
    </row>
    <row r="16" spans="5:10" x14ac:dyDescent="0.25">
      <c r="E16" s="29"/>
      <c r="F16" s="29"/>
      <c r="G16" s="30"/>
      <c r="H16" s="33"/>
      <c r="I16" s="33"/>
      <c r="J16" s="29"/>
    </row>
    <row r="17" spans="5:10" x14ac:dyDescent="0.25">
      <c r="E17" s="29"/>
      <c r="F17" s="29"/>
      <c r="G17" s="30"/>
      <c r="H17" s="33"/>
      <c r="I17" s="33"/>
      <c r="J17" s="29"/>
    </row>
    <row r="18" spans="5:10" x14ac:dyDescent="0.25">
      <c r="E18" s="29"/>
      <c r="F18" s="29"/>
      <c r="G18" s="30"/>
      <c r="H18" s="33"/>
      <c r="I18" s="33"/>
      <c r="J18" s="29"/>
    </row>
    <row r="19" spans="5:10" x14ac:dyDescent="0.25">
      <c r="E19" s="29"/>
      <c r="F19" s="29"/>
      <c r="G19" s="31"/>
      <c r="H19" s="29"/>
      <c r="I19" s="34"/>
      <c r="J19" s="29"/>
    </row>
    <row r="20" spans="5:10" x14ac:dyDescent="0.25">
      <c r="E20" s="29"/>
      <c r="F20" s="29"/>
      <c r="G20" s="29"/>
      <c r="H20" s="29"/>
      <c r="I20" s="29"/>
      <c r="J20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Núria Ortega Vila</cp:lastModifiedBy>
  <cp:lastPrinted>2025-11-06T09:17:35Z</cp:lastPrinted>
  <dcterms:created xsi:type="dcterms:W3CDTF">2020-04-27T08:39:42Z</dcterms:created>
  <dcterms:modified xsi:type="dcterms:W3CDTF">2025-11-19T10:34:58Z</dcterms:modified>
</cp:coreProperties>
</file>