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E242B52D-791C-43FE-8026-79440AFBCF17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Lot 1" sheetId="1" r:id="rId1"/>
    <sheet name="Lot 2" sheetId="2" r:id="rId2"/>
    <sheet name="Total Lot 1 i 2" sheetId="3" r:id="rId3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H37" i="2"/>
  <c r="G43" i="2" s="1"/>
  <c r="G37" i="2"/>
  <c r="H35" i="1"/>
  <c r="G35" i="1"/>
  <c r="H19" i="1"/>
  <c r="G41" i="1" s="1"/>
  <c r="G19" i="1"/>
  <c r="G40" i="1" s="1"/>
  <c r="G43" i="1" l="1"/>
  <c r="G42" i="2"/>
  <c r="G45" i="2" s="1"/>
  <c r="G46" i="2" l="1"/>
  <c r="G47" i="2" s="1"/>
  <c r="G15" i="3"/>
  <c r="G44" i="1"/>
  <c r="G45" i="1" s="1"/>
  <c r="G14" i="3"/>
  <c r="G16" i="3" s="1"/>
  <c r="G17" i="3" s="1"/>
  <c r="G18" i="3" s="1"/>
</calcChain>
</file>

<file path=xl/sharedStrings.xml><?xml version="1.0" encoding="utf-8"?>
<sst xmlns="http://schemas.openxmlformats.org/spreadsheetml/2006/main" count="174" uniqueCount="68">
  <si>
    <t>EMPRESA LICITADORA:</t>
  </si>
  <si>
    <t>LÍNIA BARCELONA – VALLÈS (Ample 1.435 mm)</t>
  </si>
  <si>
    <t>LINIA</t>
  </si>
  <si>
    <t>UBICACIÓ</t>
  </si>
  <si>
    <t>DESVIAMENT</t>
  </si>
  <si>
    <t>IMPORT MÀXIM CANVI</t>
  </si>
  <si>
    <t>IMPORT MÀXIM CREUAMENT</t>
  </si>
  <si>
    <t>IMPORT OFERTAT CANVI</t>
  </si>
  <si>
    <t>IMPORT OFERTAT CREUAMENT</t>
  </si>
  <si>
    <t>BV</t>
  </si>
  <si>
    <t>COR</t>
  </si>
  <si>
    <t>35 Esquerra</t>
  </si>
  <si>
    <t>28 Esquerra</t>
  </si>
  <si>
    <t>Provença</t>
  </si>
  <si>
    <t>13 Esquerra</t>
  </si>
  <si>
    <t>Rubí</t>
  </si>
  <si>
    <t>19 Esquerra</t>
  </si>
  <si>
    <t>16 Simètric</t>
  </si>
  <si>
    <t>TOTAL</t>
  </si>
  <si>
    <t>LÍNIA LLOBREGAT – ANOIA (Ample 1.000 mm)</t>
  </si>
  <si>
    <t>LA</t>
  </si>
  <si>
    <t>L’Hospitalet</t>
  </si>
  <si>
    <t>11 Esquerra</t>
  </si>
  <si>
    <t>-</t>
  </si>
  <si>
    <t>Martorell Cent.</t>
  </si>
  <si>
    <t>2 Esquerra</t>
  </si>
  <si>
    <t xml:space="preserve">Martorell Cent. </t>
  </si>
  <si>
    <t>4 Esquerra</t>
  </si>
  <si>
    <t>7 Dreta</t>
  </si>
  <si>
    <t>Pallejà</t>
  </si>
  <si>
    <t>5 Esquerra</t>
  </si>
  <si>
    <t>Pl. Espanya</t>
  </si>
  <si>
    <t>10 Esquerra</t>
  </si>
  <si>
    <t>1 Dreta</t>
  </si>
  <si>
    <t>Quatre Camins</t>
  </si>
  <si>
    <t>3 Esquerra</t>
  </si>
  <si>
    <t>St Vicenç dels H.</t>
  </si>
  <si>
    <t>10 Simètric</t>
  </si>
  <si>
    <t>Quadre resum de preus per al LOT 1:</t>
  </si>
  <si>
    <t>Capítols LOT 1</t>
  </si>
  <si>
    <t>Import licitació</t>
  </si>
  <si>
    <t>Subministrament de jocs complerts de canvis</t>
  </si>
  <si>
    <t>Subministrament de creuaments fixes.</t>
  </si>
  <si>
    <t>Partida Alçada a Justificar pel subministrament de petit material del desviament. LOT1 (*)</t>
  </si>
  <si>
    <t> 21% IVA</t>
  </si>
  <si>
    <t> TOTAL AMB IVA</t>
  </si>
  <si>
    <t>Gràcia</t>
  </si>
  <si>
    <t>6 Esquerra</t>
  </si>
  <si>
    <t>5 Dreta</t>
  </si>
  <si>
    <t>Parc del Nord</t>
  </si>
  <si>
    <t>8 Esquerra</t>
  </si>
  <si>
    <t>Pl. Catalunya</t>
  </si>
  <si>
    <t>1 Esquerra</t>
  </si>
  <si>
    <t>6 Dreta</t>
  </si>
  <si>
    <t>9 Esquerra</t>
  </si>
  <si>
    <t>11 Dreta</t>
  </si>
  <si>
    <t>Sabadell Nord</t>
  </si>
  <si>
    <t>4 Dreta</t>
  </si>
  <si>
    <t>Sarrià</t>
  </si>
  <si>
    <t>15 Esquerra</t>
  </si>
  <si>
    <t>Colònia Güell</t>
  </si>
  <si>
    <t>2 Dreta</t>
  </si>
  <si>
    <t>Quadre resum de preus per al LOT 2:</t>
  </si>
  <si>
    <t>Capítols LOT 2</t>
  </si>
  <si>
    <t>Partida Alçada a Justificar pel subministrament de petit material del desviament. LOT 2 (*)</t>
  </si>
  <si>
    <t>Quadre resum de preus per al LOT 1 i 2:</t>
  </si>
  <si>
    <t>Total Lot 1</t>
  </si>
  <si>
    <t>Total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</si>
</sst>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</font>
    <font>
      <sz val="9"/>
      <color rgb="FF000000"/>
      <name val="Arial"/>
      <family val="2"/>
    </font>
    <font>
      <b/>
      <sz val="9"/>
      <color theme="1"/>
      <name val="Calibri"/>
      <family val="2"/>
    </font>
    <font>
      <sz val="11"/>
      <color rgb="FF000000"/>
      <name val="Aptos Narrow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A9E0"/>
        <bgColor indexed="64"/>
      </patternFill>
    </fill>
    <fill>
      <patternFill patternType="solid">
        <fgColor rgb="FFC9F2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8" fontId="13" fillId="4" borderId="1" xfId="0" applyNumberFormat="1" applyFont="1" applyFill="1" applyBorder="1" applyAlignment="1">
      <alignment horizontal="right" vertical="center"/>
    </xf>
    <xf numFmtId="8" fontId="12" fillId="4" borderId="1" xfId="0" applyNumberFormat="1" applyFont="1" applyFill="1" applyBorder="1" applyAlignment="1">
      <alignment horizontal="right" vertical="center"/>
    </xf>
    <xf numFmtId="8" fontId="10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8" fontId="6" fillId="0" borderId="5" xfId="0" applyNumberFormat="1" applyFont="1" applyBorder="1" applyAlignment="1" applyProtection="1">
      <alignment horizontal="right" vertical="center"/>
      <protection locked="0"/>
    </xf>
    <xf numFmtId="8" fontId="6" fillId="0" borderId="7" xfId="0" applyNumberFormat="1" applyFont="1" applyBorder="1" applyAlignment="1" applyProtection="1">
      <alignment horizontal="right" vertical="center"/>
      <protection locked="0"/>
    </xf>
    <xf numFmtId="44" fontId="0" fillId="0" borderId="1" xfId="1" applyFont="1" applyBorder="1" applyProtection="1">
      <protection locked="0"/>
    </xf>
    <xf numFmtId="44" fontId="0" fillId="0" borderId="11" xfId="1" applyFont="1" applyBorder="1" applyProtection="1">
      <protection locked="0"/>
    </xf>
    <xf numFmtId="0" fontId="0" fillId="6" borderId="8" xfId="0" applyFill="1" applyBorder="1" applyAlignment="1" applyProtection="1">
      <alignment horizontal="right"/>
    </xf>
    <xf numFmtId="0" fontId="0" fillId="6" borderId="9" xfId="0" applyFill="1" applyBorder="1" applyAlignment="1" applyProtection="1">
      <alignment horizontal="right"/>
    </xf>
    <xf numFmtId="8" fontId="6" fillId="6" borderId="2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left" vertical="center"/>
    </xf>
    <xf numFmtId="8" fontId="10" fillId="6" borderId="1" xfId="0" applyNumberFormat="1" applyFont="1" applyFill="1" applyBorder="1" applyAlignment="1" applyProtection="1">
      <alignment horizontal="right" vertical="center"/>
    </xf>
    <xf numFmtId="0" fontId="12" fillId="6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right" vertical="center"/>
    </xf>
    <xf numFmtId="8" fontId="13" fillId="4" borderId="1" xfId="0" applyNumberFormat="1" applyFont="1" applyFill="1" applyBorder="1" applyAlignment="1" applyProtection="1">
      <alignment horizontal="right" vertical="center"/>
    </xf>
    <xf numFmtId="8" fontId="12" fillId="4" borderId="1" xfId="0" applyNumberFormat="1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7" fillId="6" borderId="6" xfId="0" applyFont="1" applyFill="1" applyBorder="1" applyAlignment="1" applyProtection="1">
      <alignment vertical="center"/>
    </xf>
    <xf numFmtId="0" fontId="7" fillId="6" borderId="7" xfId="0" applyFont="1" applyFill="1" applyBorder="1" applyAlignment="1" applyProtection="1">
      <alignment vertical="center"/>
    </xf>
    <xf numFmtId="0" fontId="7" fillId="6" borderId="7" xfId="0" applyFont="1" applyFill="1" applyBorder="1" applyAlignment="1" applyProtection="1">
      <alignment horizontal="left" vertical="center" indent="1"/>
    </xf>
    <xf numFmtId="8" fontId="10" fillId="6" borderId="7" xfId="0" applyNumberFormat="1" applyFont="1" applyFill="1" applyBorder="1" applyAlignment="1" applyProtection="1">
      <alignment horizontal="right" vertical="center"/>
    </xf>
    <xf numFmtId="8" fontId="10" fillId="6" borderId="0" xfId="0" applyNumberFormat="1" applyFont="1" applyFill="1" applyAlignment="1" applyProtection="1">
      <alignment horizontal="right" vertical="center"/>
    </xf>
    <xf numFmtId="0" fontId="7" fillId="6" borderId="4" xfId="0" applyFont="1" applyFill="1" applyBorder="1" applyAlignment="1" applyProtection="1">
      <alignment vertical="center"/>
    </xf>
    <xf numFmtId="0" fontId="7" fillId="6" borderId="5" xfId="0" applyFont="1" applyFill="1" applyBorder="1" applyAlignment="1" applyProtection="1">
      <alignment vertical="center"/>
    </xf>
    <xf numFmtId="0" fontId="7" fillId="6" borderId="5" xfId="0" applyFont="1" applyFill="1" applyBorder="1" applyAlignment="1" applyProtection="1">
      <alignment horizontal="left" vertical="center" indent="1"/>
    </xf>
    <xf numFmtId="8" fontId="10" fillId="6" borderId="5" xfId="0" applyNumberFormat="1" applyFont="1" applyFill="1" applyBorder="1" applyAlignment="1" applyProtection="1">
      <alignment horizontal="right" vertical="center"/>
    </xf>
    <xf numFmtId="8" fontId="10" fillId="6" borderId="10" xfId="0" applyNumberFormat="1" applyFont="1" applyFill="1" applyBorder="1" applyAlignment="1" applyProtection="1">
      <alignment horizontal="right" vertical="center"/>
    </xf>
    <xf numFmtId="0" fontId="5" fillId="6" borderId="4" xfId="0" applyFont="1" applyFill="1" applyBorder="1" applyAlignment="1" applyProtection="1">
      <alignment vertical="center"/>
    </xf>
    <xf numFmtId="0" fontId="5" fillId="6" borderId="5" xfId="0" applyFont="1" applyFill="1" applyBorder="1" applyAlignment="1" applyProtection="1">
      <alignment vertical="center"/>
    </xf>
    <xf numFmtId="0" fontId="5" fillId="6" borderId="5" xfId="0" applyFont="1" applyFill="1" applyBorder="1" applyAlignment="1" applyProtection="1">
      <alignment horizontal="left" vertical="center" indent="1"/>
    </xf>
    <xf numFmtId="0" fontId="5" fillId="6" borderId="5" xfId="0" applyFont="1" applyFill="1" applyBorder="1" applyAlignment="1" applyProtection="1">
      <alignment horizontal="center" vertical="center"/>
    </xf>
    <xf numFmtId="44" fontId="0" fillId="5" borderId="1" xfId="1" quotePrefix="1" applyFont="1" applyFill="1" applyBorder="1" applyAlignment="1" applyProtection="1">
      <alignment horizontal="center"/>
    </xf>
    <xf numFmtId="0" fontId="9" fillId="6" borderId="8" xfId="0" applyFont="1" applyFill="1" applyBorder="1" applyAlignment="1" applyProtection="1">
      <alignment horizontal="right" vertical="center"/>
    </xf>
    <xf numFmtId="0" fontId="9" fillId="6" borderId="9" xfId="0" applyFont="1" applyFill="1" applyBorder="1" applyAlignment="1" applyProtection="1">
      <alignment horizontal="right" vertical="center"/>
    </xf>
    <xf numFmtId="8" fontId="6" fillId="6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8" fontId="8" fillId="0" borderId="0" xfId="0" applyNumberFormat="1" applyFont="1" applyAlignment="1" applyProtection="1">
      <alignment horizontal="right" vertical="center"/>
    </xf>
    <xf numFmtId="8" fontId="6" fillId="0" borderId="0" xfId="0" applyNumberFormat="1" applyFont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8" fontId="8" fillId="6" borderId="7" xfId="0" applyNumberFormat="1" applyFont="1" applyFill="1" applyBorder="1" applyAlignment="1" applyProtection="1">
      <alignment horizontal="right" vertical="center"/>
    </xf>
    <xf numFmtId="0" fontId="7" fillId="6" borderId="4" xfId="0" applyFont="1" applyFill="1" applyBorder="1" applyAlignment="1" applyProtection="1">
      <alignment horizontal="center" vertical="center"/>
    </xf>
    <xf numFmtId="0" fontId="7" fillId="6" borderId="5" xfId="0" applyFont="1" applyFill="1" applyBorder="1" applyAlignment="1" applyProtection="1">
      <alignment horizontal="center" vertical="center"/>
    </xf>
    <xf numFmtId="8" fontId="8" fillId="6" borderId="5" xfId="0" applyNumberFormat="1" applyFont="1" applyFill="1" applyBorder="1" applyAlignment="1" applyProtection="1">
      <alignment horizontal="right" vertical="center"/>
    </xf>
    <xf numFmtId="0" fontId="5" fillId="6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44" fontId="0" fillId="0" borderId="1" xfId="1" quotePrefix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8" fontId="6" fillId="5" borderId="5" xfId="0" quotePrefix="1" applyNumberFormat="1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</xf>
    <xf numFmtId="8" fontId="10" fillId="6" borderId="3" xfId="0" applyNumberFormat="1" applyFont="1" applyFill="1" applyBorder="1" applyAlignment="1" applyProtection="1">
      <alignment horizontal="right" vertical="center"/>
    </xf>
    <xf numFmtId="44" fontId="6" fillId="6" borderId="2" xfId="0" applyNumberFormat="1" applyFont="1" applyFill="1" applyBorder="1" applyAlignment="1" applyProtection="1">
      <alignment horizontal="right" vertical="center"/>
    </xf>
    <xf numFmtId="0" fontId="10" fillId="6" borderId="5" xfId="0" applyFont="1" applyFill="1" applyBorder="1" applyAlignment="1" applyProtection="1">
      <alignment horizontal="center" vertical="center"/>
    </xf>
    <xf numFmtId="44" fontId="0" fillId="0" borderId="1" xfId="1" applyFont="1" applyBorder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634512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31360</xdr:colOff>
      <xdr:row>1</xdr:row>
      <xdr:rowOff>105508</xdr:rowOff>
    </xdr:from>
    <xdr:to>
      <xdr:col>7</xdr:col>
      <xdr:colOff>885094</xdr:colOff>
      <xdr:row>6</xdr:row>
      <xdr:rowOff>58616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07052" y="287216"/>
          <a:ext cx="5753980" cy="86164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CONTR/2025/272 - LOT 1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Subministrament de recanvis per aparells de via de les línies de Barcelona – Vallès i Llobregat – Anoia de Ferrocarrils de la Generalitat de Catalunya</a:t>
          </a:r>
        </a:p>
      </xdr:txBody>
    </xdr:sp>
    <xdr:clientData/>
  </xdr:twoCellAnchor>
  <xdr:twoCellAnchor>
    <xdr:from>
      <xdr:col>1</xdr:col>
      <xdr:colOff>99646</xdr:colOff>
      <xdr:row>46</xdr:row>
      <xdr:rowOff>41030</xdr:rowOff>
    </xdr:from>
    <xdr:to>
      <xdr:col>6</xdr:col>
      <xdr:colOff>1260231</xdr:colOff>
      <xdr:row>52</xdr:row>
      <xdr:rowOff>76199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AD99B7E-E3E8-9777-DF70-BF9B1790A247}"/>
            </a:ext>
          </a:extLst>
        </xdr:cNvPr>
        <xdr:cNvSpPr txBox="1"/>
      </xdr:nvSpPr>
      <xdr:spPr>
        <a:xfrm>
          <a:off x="709246" y="14366630"/>
          <a:ext cx="6025662" cy="11254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*El capítol </a:t>
          </a:r>
          <a:r>
            <a:rPr lang="ca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PAAJ pel subministrament de petit material del desviament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baixa i per tant cal ofertar-lo en PEC,  segons preu indicat a la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taula i al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plec tècnic d'aquesta licitació. En cas contrari l’oferta quedarà desqualificada, a excepció de que, l’oferta global no es modifiqui, un cop realitzada la homogeneïtzació. </a:t>
          </a:r>
          <a:endParaRPr lang="ca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199293</xdr:colOff>
      <xdr:row>0</xdr:row>
      <xdr:rowOff>123680</xdr:rowOff>
    </xdr:from>
    <xdr:to>
      <xdr:col>2</xdr:col>
      <xdr:colOff>504092</xdr:colOff>
      <xdr:row>6</xdr:row>
      <xdr:rowOff>110906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9E874D3E-D285-43B4-9601-B46DE251D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199293" y="123680"/>
          <a:ext cx="1488830" cy="107747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31360</xdr:colOff>
      <xdr:row>1</xdr:row>
      <xdr:rowOff>105508</xdr:rowOff>
    </xdr:from>
    <xdr:to>
      <xdr:col>7</xdr:col>
      <xdr:colOff>885094</xdr:colOff>
      <xdr:row>6</xdr:row>
      <xdr:rowOff>58616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0232241-7F83-461B-A9B9-C3EAB8F523BA}"/>
            </a:ext>
          </a:extLst>
        </xdr:cNvPr>
        <xdr:cNvSpPr txBox="1"/>
      </xdr:nvSpPr>
      <xdr:spPr>
        <a:xfrm>
          <a:off x="1907052" y="0"/>
          <a:ext cx="5753980" cy="24032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CONTR/2025/272 - LOT 2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Subministrament de recanvis per aparells de via de les línies de Barcelona – Vallès i Llobregat – Anoia de Ferrocarrils de la Generalitat de Catalunya</a:t>
          </a:r>
        </a:p>
      </xdr:txBody>
    </xdr:sp>
    <xdr:clientData/>
  </xdr:twoCellAnchor>
  <xdr:twoCellAnchor>
    <xdr:from>
      <xdr:col>1</xdr:col>
      <xdr:colOff>41030</xdr:colOff>
      <xdr:row>48</xdr:row>
      <xdr:rowOff>76199</xdr:rowOff>
    </xdr:from>
    <xdr:to>
      <xdr:col>6</xdr:col>
      <xdr:colOff>1201615</xdr:colOff>
      <xdr:row>54</xdr:row>
      <xdr:rowOff>111368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4A2E16B-81E8-4958-929E-4CE695F751B6}"/>
            </a:ext>
          </a:extLst>
        </xdr:cNvPr>
        <xdr:cNvSpPr txBox="1"/>
      </xdr:nvSpPr>
      <xdr:spPr>
        <a:xfrm>
          <a:off x="650630" y="9653953"/>
          <a:ext cx="6119447" cy="11254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*El capítol </a:t>
          </a:r>
          <a:r>
            <a:rPr lang="ca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PAAJ pel subministrament de petit material del desviament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baixa i per tant cal ofertar-lo en PEC,  segons preu indicat a la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taula i al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plec tècnic d'aquesta licitació. En cas contrari l’oferta quedarà desqualificada, a excepció de que, l’oferta global no es modifiqui, un cop realitzada la homogeneïtzació. </a:t>
          </a:r>
          <a:endParaRPr lang="ca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31360</xdr:colOff>
      <xdr:row>1</xdr:row>
      <xdr:rowOff>105508</xdr:rowOff>
    </xdr:from>
    <xdr:to>
      <xdr:col>7</xdr:col>
      <xdr:colOff>885094</xdr:colOff>
      <xdr:row>6</xdr:row>
      <xdr:rowOff>58616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D66E0C0F-6CB9-4B04-A9C1-C7EFAAA9A023}"/>
            </a:ext>
          </a:extLst>
        </xdr:cNvPr>
        <xdr:cNvSpPr txBox="1"/>
      </xdr:nvSpPr>
      <xdr:spPr>
        <a:xfrm>
          <a:off x="2012560" y="288388"/>
          <a:ext cx="5738154" cy="86750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CONTR/2025/272 - LOT 1 i 2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Subministrament de recanvis per aparells de via de les línies de Barcelona – Vallès i Llobregat – Anoia de Ferrocarrils de la Generalitat de Catalunya</a:t>
          </a:r>
        </a:p>
      </xdr:txBody>
    </xdr:sp>
    <xdr:clientData/>
  </xdr:twoCellAnchor>
  <xdr:twoCellAnchor editAs="oneCell">
    <xdr:from>
      <xdr:col>0</xdr:col>
      <xdr:colOff>212035</xdr:colOff>
      <xdr:row>0</xdr:row>
      <xdr:rowOff>178904</xdr:rowOff>
    </xdr:from>
    <xdr:to>
      <xdr:col>2</xdr:col>
      <xdr:colOff>521422</xdr:colOff>
      <xdr:row>6</xdr:row>
      <xdr:rowOff>143193</xdr:rowOff>
    </xdr:to>
    <xdr:pic>
      <xdr:nvPicPr>
        <xdr:cNvPr id="5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5EAAB39-707A-40EA-98DA-95F8290504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212035" y="178904"/>
          <a:ext cx="1488830" cy="107747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H45"/>
  <sheetViews>
    <sheetView tabSelected="1" zoomScale="130" zoomScaleNormal="130" workbookViewId="0">
      <selection activeCell="E9" sqref="E9:G9"/>
    </sheetView>
  </sheetViews>
  <sheetFormatPr baseColWidth="10" defaultColWidth="8.85546875" defaultRowHeight="15" x14ac:dyDescent="0.25"/>
  <cols>
    <col min="1" max="1" width="8.85546875" style="23"/>
    <col min="2" max="2" width="8.28515625" style="35" customWidth="1"/>
    <col min="3" max="3" width="16.28515625" style="35" customWidth="1"/>
    <col min="4" max="4" width="14.7109375" style="35" customWidth="1"/>
    <col min="5" max="5" width="18.85546875" style="23" customWidth="1"/>
    <col min="6" max="6" width="18.7109375" style="23" customWidth="1"/>
    <col min="7" max="7" width="19" style="23" customWidth="1"/>
    <col min="8" max="8" width="18.7109375" style="23" customWidth="1"/>
    <col min="9" max="9" width="11.5703125" style="23" customWidth="1"/>
    <col min="10" max="10" width="13.140625" style="23" customWidth="1"/>
    <col min="11" max="16384" width="8.85546875" style="23"/>
  </cols>
  <sheetData>
    <row r="9" spans="2:8" ht="24" customHeight="1" x14ac:dyDescent="0.25">
      <c r="B9" s="70" t="s">
        <v>0</v>
      </c>
      <c r="C9" s="70"/>
      <c r="D9" s="71"/>
      <c r="E9" s="6"/>
      <c r="F9" s="6"/>
      <c r="G9" s="6"/>
    </row>
    <row r="11" spans="2:8" x14ac:dyDescent="0.25">
      <c r="B11" s="24" t="s">
        <v>1</v>
      </c>
      <c r="C11" s="24"/>
      <c r="D11" s="24"/>
      <c r="E11" s="24"/>
      <c r="F11" s="24"/>
    </row>
    <row r="12" spans="2:8" ht="15.75" thickBot="1" x14ac:dyDescent="0.3"/>
    <row r="13" spans="2:8" s="69" customFormat="1" ht="24.75" thickBot="1" x14ac:dyDescent="0.3">
      <c r="B13" s="57" t="s">
        <v>2</v>
      </c>
      <c r="C13" s="58" t="s">
        <v>3</v>
      </c>
      <c r="D13" s="58" t="s">
        <v>4</v>
      </c>
      <c r="E13" s="59" t="s">
        <v>5</v>
      </c>
      <c r="F13" s="59" t="s">
        <v>6</v>
      </c>
      <c r="G13" s="59" t="s">
        <v>7</v>
      </c>
      <c r="H13" s="59" t="s">
        <v>8</v>
      </c>
    </row>
    <row r="14" spans="2:8" ht="15.75" thickBot="1" x14ac:dyDescent="0.3">
      <c r="B14" s="68" t="s">
        <v>9</v>
      </c>
      <c r="C14" s="49" t="s">
        <v>10</v>
      </c>
      <c r="D14" s="49" t="s">
        <v>11</v>
      </c>
      <c r="E14" s="67">
        <v>17850</v>
      </c>
      <c r="F14" s="67">
        <v>23800</v>
      </c>
      <c r="G14" s="16"/>
      <c r="H14" s="16"/>
    </row>
    <row r="15" spans="2:8" ht="15.75" thickBot="1" x14ac:dyDescent="0.3">
      <c r="B15" s="65" t="s">
        <v>9</v>
      </c>
      <c r="C15" s="66" t="s">
        <v>10</v>
      </c>
      <c r="D15" s="66" t="s">
        <v>12</v>
      </c>
      <c r="E15" s="67">
        <v>20230</v>
      </c>
      <c r="F15" s="67">
        <v>29750</v>
      </c>
      <c r="G15" s="16"/>
      <c r="H15" s="16"/>
    </row>
    <row r="16" spans="2:8" ht="15.75" thickBot="1" x14ac:dyDescent="0.3">
      <c r="B16" s="68" t="s">
        <v>9</v>
      </c>
      <c r="C16" s="49" t="s">
        <v>13</v>
      </c>
      <c r="D16" s="49" t="s">
        <v>14</v>
      </c>
      <c r="E16" s="67">
        <v>17850</v>
      </c>
      <c r="F16" s="67">
        <v>23800</v>
      </c>
      <c r="G16" s="16"/>
      <c r="H16" s="16"/>
    </row>
    <row r="17" spans="2:8" ht="15.75" thickBot="1" x14ac:dyDescent="0.3">
      <c r="B17" s="65" t="s">
        <v>9</v>
      </c>
      <c r="C17" s="66" t="s">
        <v>15</v>
      </c>
      <c r="D17" s="66" t="s">
        <v>16</v>
      </c>
      <c r="E17" s="67">
        <v>20230</v>
      </c>
      <c r="F17" s="67">
        <v>23800</v>
      </c>
      <c r="G17" s="16"/>
      <c r="H17" s="16"/>
    </row>
    <row r="18" spans="2:8" ht="15.75" thickBot="1" x14ac:dyDescent="0.3">
      <c r="B18" s="62" t="s">
        <v>9</v>
      </c>
      <c r="C18" s="63" t="s">
        <v>15</v>
      </c>
      <c r="D18" s="63" t="s">
        <v>17</v>
      </c>
      <c r="E18" s="64">
        <v>20230</v>
      </c>
      <c r="F18" s="64">
        <v>29750</v>
      </c>
      <c r="G18" s="17"/>
      <c r="H18" s="17"/>
    </row>
    <row r="19" spans="2:8" ht="15.75" thickBot="1" x14ac:dyDescent="0.3">
      <c r="B19" s="51" t="s">
        <v>18</v>
      </c>
      <c r="C19" s="52"/>
      <c r="D19" s="52"/>
      <c r="E19" s="52"/>
      <c r="F19" s="52"/>
      <c r="G19" s="22">
        <f>SUM(G14:G18)</f>
        <v>0</v>
      </c>
      <c r="H19" s="53">
        <f>SUM(H14:H18)</f>
        <v>0</v>
      </c>
    </row>
    <row r="20" spans="2:8" x14ac:dyDescent="0.25">
      <c r="B20" s="54"/>
      <c r="C20" s="54"/>
      <c r="D20" s="54"/>
      <c r="E20" s="55"/>
      <c r="F20" s="55"/>
      <c r="G20" s="56"/>
      <c r="H20" s="56"/>
    </row>
    <row r="21" spans="2:8" x14ac:dyDescent="0.25">
      <c r="B21" s="24" t="s">
        <v>19</v>
      </c>
      <c r="C21" s="24"/>
      <c r="D21" s="24"/>
      <c r="E21" s="24"/>
    </row>
    <row r="22" spans="2:8" ht="15.75" thickBot="1" x14ac:dyDescent="0.3"/>
    <row r="23" spans="2:8" s="35" customFormat="1" ht="24.75" thickBot="1" x14ac:dyDescent="0.3">
      <c r="B23" s="57" t="s">
        <v>2</v>
      </c>
      <c r="C23" s="58" t="s">
        <v>3</v>
      </c>
      <c r="D23" s="58" t="s">
        <v>4</v>
      </c>
      <c r="E23" s="59" t="s">
        <v>5</v>
      </c>
      <c r="F23" s="60" t="s">
        <v>6</v>
      </c>
      <c r="G23" s="61" t="s">
        <v>7</v>
      </c>
      <c r="H23" s="61" t="s">
        <v>8</v>
      </c>
    </row>
    <row r="24" spans="2:8" ht="15.75" thickBot="1" x14ac:dyDescent="0.3">
      <c r="B24" s="46" t="s">
        <v>20</v>
      </c>
      <c r="C24" s="47" t="s">
        <v>21</v>
      </c>
      <c r="D24" s="48" t="s">
        <v>22</v>
      </c>
      <c r="E24" s="49" t="s">
        <v>23</v>
      </c>
      <c r="F24" s="45">
        <v>23800</v>
      </c>
      <c r="G24" s="50" t="s">
        <v>23</v>
      </c>
      <c r="H24" s="18"/>
    </row>
    <row r="25" spans="2:8" ht="15.75" thickBot="1" x14ac:dyDescent="0.3">
      <c r="B25" s="41" t="s">
        <v>20</v>
      </c>
      <c r="C25" s="42" t="s">
        <v>24</v>
      </c>
      <c r="D25" s="43" t="s">
        <v>25</v>
      </c>
      <c r="E25" s="44">
        <v>17850</v>
      </c>
      <c r="F25" s="45">
        <v>23800</v>
      </c>
      <c r="G25" s="18"/>
      <c r="H25" s="18"/>
    </row>
    <row r="26" spans="2:8" ht="15.75" thickBot="1" x14ac:dyDescent="0.3">
      <c r="B26" s="41" t="s">
        <v>20</v>
      </c>
      <c r="C26" s="42" t="s">
        <v>26</v>
      </c>
      <c r="D26" s="43" t="s">
        <v>27</v>
      </c>
      <c r="E26" s="44">
        <v>17850</v>
      </c>
      <c r="F26" s="45">
        <v>23800</v>
      </c>
      <c r="G26" s="18"/>
      <c r="H26" s="18"/>
    </row>
    <row r="27" spans="2:8" ht="15.75" thickBot="1" x14ac:dyDescent="0.3">
      <c r="B27" s="41" t="s">
        <v>20</v>
      </c>
      <c r="C27" s="42" t="s">
        <v>26</v>
      </c>
      <c r="D27" s="43" t="s">
        <v>28</v>
      </c>
      <c r="E27" s="44">
        <v>17850</v>
      </c>
      <c r="F27" s="45">
        <v>23800</v>
      </c>
      <c r="G27" s="18"/>
      <c r="H27" s="18"/>
    </row>
    <row r="28" spans="2:8" ht="15.75" thickBot="1" x14ac:dyDescent="0.3">
      <c r="B28" s="41" t="s">
        <v>20</v>
      </c>
      <c r="C28" s="42" t="s">
        <v>29</v>
      </c>
      <c r="D28" s="43" t="s">
        <v>30</v>
      </c>
      <c r="E28" s="44">
        <v>20230</v>
      </c>
      <c r="F28" s="45">
        <v>29750</v>
      </c>
      <c r="G28" s="18"/>
      <c r="H28" s="18"/>
    </row>
    <row r="29" spans="2:8" ht="15.75" thickBot="1" x14ac:dyDescent="0.3">
      <c r="B29" s="41" t="s">
        <v>20</v>
      </c>
      <c r="C29" s="42" t="s">
        <v>29</v>
      </c>
      <c r="D29" s="43" t="s">
        <v>28</v>
      </c>
      <c r="E29" s="44">
        <v>20230</v>
      </c>
      <c r="F29" s="45">
        <v>29750</v>
      </c>
      <c r="G29" s="18"/>
      <c r="H29" s="18"/>
    </row>
    <row r="30" spans="2:8" ht="15.75" thickBot="1" x14ac:dyDescent="0.3">
      <c r="B30" s="41" t="s">
        <v>20</v>
      </c>
      <c r="C30" s="42" t="s">
        <v>31</v>
      </c>
      <c r="D30" s="43" t="s">
        <v>32</v>
      </c>
      <c r="E30" s="44">
        <v>17850</v>
      </c>
      <c r="F30" s="45">
        <v>23800</v>
      </c>
      <c r="G30" s="18"/>
      <c r="H30" s="18"/>
    </row>
    <row r="31" spans="2:8" ht="15.75" thickBot="1" x14ac:dyDescent="0.3">
      <c r="B31" s="46" t="s">
        <v>20</v>
      </c>
      <c r="C31" s="47" t="s">
        <v>31</v>
      </c>
      <c r="D31" s="48" t="s">
        <v>16</v>
      </c>
      <c r="E31" s="44">
        <v>17850</v>
      </c>
      <c r="F31" s="45">
        <v>23800</v>
      </c>
      <c r="G31" s="18"/>
      <c r="H31" s="18"/>
    </row>
    <row r="32" spans="2:8" ht="15.75" thickBot="1" x14ac:dyDescent="0.3">
      <c r="B32" s="46" t="s">
        <v>20</v>
      </c>
      <c r="C32" s="47" t="s">
        <v>31</v>
      </c>
      <c r="D32" s="48" t="s">
        <v>33</v>
      </c>
      <c r="E32" s="44">
        <v>17850</v>
      </c>
      <c r="F32" s="45">
        <v>23800</v>
      </c>
      <c r="G32" s="18"/>
      <c r="H32" s="18"/>
    </row>
    <row r="33" spans="2:8" ht="15.75" thickBot="1" x14ac:dyDescent="0.3">
      <c r="B33" s="41" t="s">
        <v>20</v>
      </c>
      <c r="C33" s="42" t="s">
        <v>34</v>
      </c>
      <c r="D33" s="43" t="s">
        <v>35</v>
      </c>
      <c r="E33" s="44">
        <v>20230</v>
      </c>
      <c r="F33" s="45">
        <v>23800</v>
      </c>
      <c r="G33" s="18"/>
      <c r="H33" s="18"/>
    </row>
    <row r="34" spans="2:8" ht="15.75" thickBot="1" x14ac:dyDescent="0.3">
      <c r="B34" s="36" t="s">
        <v>20</v>
      </c>
      <c r="C34" s="37" t="s">
        <v>36</v>
      </c>
      <c r="D34" s="38" t="s">
        <v>37</v>
      </c>
      <c r="E34" s="39">
        <v>20230</v>
      </c>
      <c r="F34" s="40">
        <v>29750</v>
      </c>
      <c r="G34" s="19"/>
      <c r="H34" s="19"/>
    </row>
    <row r="35" spans="2:8" ht="15.75" thickBot="1" x14ac:dyDescent="0.3">
      <c r="B35" s="20" t="s">
        <v>18</v>
      </c>
      <c r="C35" s="21"/>
      <c r="D35" s="21"/>
      <c r="E35" s="21"/>
      <c r="F35" s="21"/>
      <c r="G35" s="22">
        <f>SUM(G25:G34)</f>
        <v>0</v>
      </c>
      <c r="H35" s="22">
        <f>SUM(H24:H34)</f>
        <v>0</v>
      </c>
    </row>
    <row r="37" spans="2:8" x14ac:dyDescent="0.25">
      <c r="B37" s="24" t="s">
        <v>38</v>
      </c>
      <c r="C37" s="24"/>
      <c r="D37" s="24"/>
      <c r="E37" s="24"/>
    </row>
    <row r="39" spans="2:8" x14ac:dyDescent="0.25">
      <c r="B39" s="25" t="s">
        <v>39</v>
      </c>
      <c r="C39" s="25"/>
      <c r="D39" s="25"/>
      <c r="E39" s="25"/>
      <c r="F39" s="25"/>
      <c r="G39" s="26" t="s">
        <v>40</v>
      </c>
    </row>
    <row r="40" spans="2:8" x14ac:dyDescent="0.25">
      <c r="B40" s="27">
        <v>1</v>
      </c>
      <c r="C40" s="28" t="s">
        <v>41</v>
      </c>
      <c r="D40" s="28"/>
      <c r="E40" s="28"/>
      <c r="F40" s="28"/>
      <c r="G40" s="29">
        <f>G19+G35</f>
        <v>0</v>
      </c>
    </row>
    <row r="41" spans="2:8" x14ac:dyDescent="0.25">
      <c r="B41" s="27">
        <v>2</v>
      </c>
      <c r="C41" s="28" t="s">
        <v>42</v>
      </c>
      <c r="D41" s="28"/>
      <c r="E41" s="28"/>
      <c r="F41" s="28"/>
      <c r="G41" s="29">
        <f>H19+H35</f>
        <v>0</v>
      </c>
    </row>
    <row r="42" spans="2:8" ht="31.15" customHeight="1" x14ac:dyDescent="0.25">
      <c r="B42" s="27">
        <v>3</v>
      </c>
      <c r="C42" s="30" t="s">
        <v>43</v>
      </c>
      <c r="D42" s="30"/>
      <c r="E42" s="30"/>
      <c r="F42" s="30"/>
      <c r="G42" s="29">
        <v>23800</v>
      </c>
    </row>
    <row r="43" spans="2:8" x14ac:dyDescent="0.25">
      <c r="B43" s="31" t="s">
        <v>18</v>
      </c>
      <c r="C43" s="31"/>
      <c r="D43" s="31"/>
      <c r="E43" s="31"/>
      <c r="F43" s="31"/>
      <c r="G43" s="32">
        <f>ROUND(G40+G41+G42,2)</f>
        <v>23800</v>
      </c>
    </row>
    <row r="44" spans="2:8" x14ac:dyDescent="0.25">
      <c r="B44" s="31" t="s">
        <v>44</v>
      </c>
      <c r="C44" s="31"/>
      <c r="D44" s="31"/>
      <c r="E44" s="31"/>
      <c r="F44" s="31"/>
      <c r="G44" s="33">
        <f>ROUND(G43*0.21,2)</f>
        <v>4998</v>
      </c>
    </row>
    <row r="45" spans="2:8" x14ac:dyDescent="0.25">
      <c r="B45" s="34" t="s">
        <v>45</v>
      </c>
      <c r="C45" s="34"/>
      <c r="D45" s="34"/>
      <c r="E45" s="34"/>
      <c r="F45" s="34"/>
      <c r="G45" s="32">
        <f>G43+G44</f>
        <v>28798</v>
      </c>
    </row>
  </sheetData>
  <sheetProtection algorithmName="SHA-512" hashValue="38GBLCcEhyLC3NSC5GbUQVyXcY3CVTOqqN4Fm3V/L9iKe5dxEMj+cMPx4Cf/80JYez+H0fZyctU7FJNrytqDcA==" saltValue="OXkj8mVOntny6Ji9wRhfgg==" spinCount="100000" sheet="1" objects="1" scenarios="1" selectLockedCells="1"/>
  <mergeCells count="14">
    <mergeCell ref="B43:F43"/>
    <mergeCell ref="B44:F44"/>
    <mergeCell ref="B45:F45"/>
    <mergeCell ref="B11:F11"/>
    <mergeCell ref="B21:E21"/>
    <mergeCell ref="B19:F19"/>
    <mergeCell ref="B35:F35"/>
    <mergeCell ref="B37:E37"/>
    <mergeCell ref="E9:G9"/>
    <mergeCell ref="B39:F39"/>
    <mergeCell ref="C40:F40"/>
    <mergeCell ref="C41:F41"/>
    <mergeCell ref="C42:F42"/>
    <mergeCell ref="B9:D9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3188-7469-4EE2-B21E-4BEDE1D2BAFB}">
  <dimension ref="B9:H47"/>
  <sheetViews>
    <sheetView zoomScale="130" zoomScaleNormal="130" workbookViewId="0">
      <selection activeCell="G26" sqref="G26"/>
    </sheetView>
  </sheetViews>
  <sheetFormatPr baseColWidth="10" defaultColWidth="8.85546875" defaultRowHeight="15" x14ac:dyDescent="0.25"/>
  <cols>
    <col min="1" max="1" width="8.85546875" style="23"/>
    <col min="2" max="2" width="8.28515625" style="35" customWidth="1"/>
    <col min="3" max="3" width="11.7109375" style="35" customWidth="1"/>
    <col min="4" max="4" width="14.7109375" style="35" customWidth="1"/>
    <col min="5" max="5" width="18.85546875" style="23" customWidth="1"/>
    <col min="6" max="6" width="18.7109375" style="23" customWidth="1"/>
    <col min="7" max="7" width="19" style="23" customWidth="1"/>
    <col min="8" max="8" width="18.7109375" style="23" customWidth="1"/>
    <col min="9" max="9" width="11.5703125" style="23" customWidth="1"/>
    <col min="10" max="10" width="13.140625" style="23" customWidth="1"/>
    <col min="11" max="16384" width="8.85546875" style="23"/>
  </cols>
  <sheetData>
    <row r="9" spans="2:8" ht="24" customHeight="1" x14ac:dyDescent="0.25">
      <c r="B9" s="70" t="s">
        <v>0</v>
      </c>
      <c r="C9" s="70"/>
      <c r="D9" s="71"/>
      <c r="E9" s="6"/>
      <c r="F9" s="6"/>
      <c r="G9" s="6"/>
    </row>
    <row r="11" spans="2:8" x14ac:dyDescent="0.25">
      <c r="B11" s="24" t="s">
        <v>1</v>
      </c>
      <c r="C11" s="24"/>
      <c r="D11" s="24"/>
      <c r="E11" s="24"/>
      <c r="F11" s="24"/>
    </row>
    <row r="12" spans="2:8" ht="15.75" thickBot="1" x14ac:dyDescent="0.3"/>
    <row r="13" spans="2:8" s="35" customFormat="1" ht="24.75" thickBot="1" x14ac:dyDescent="0.3">
      <c r="B13" s="57" t="s">
        <v>2</v>
      </c>
      <c r="C13" s="58" t="s">
        <v>3</v>
      </c>
      <c r="D13" s="58" t="s">
        <v>4</v>
      </c>
      <c r="E13" s="59" t="s">
        <v>5</v>
      </c>
      <c r="F13" s="60" t="s">
        <v>6</v>
      </c>
      <c r="G13" s="61" t="s">
        <v>7</v>
      </c>
      <c r="H13" s="61" t="s">
        <v>8</v>
      </c>
    </row>
    <row r="14" spans="2:8" ht="15.75" thickBot="1" x14ac:dyDescent="0.3">
      <c r="B14" s="75" t="s">
        <v>9</v>
      </c>
      <c r="C14" s="76" t="s">
        <v>46</v>
      </c>
      <c r="D14" s="76" t="s">
        <v>47</v>
      </c>
      <c r="E14" s="77">
        <v>20230</v>
      </c>
      <c r="F14" s="77">
        <v>35700</v>
      </c>
      <c r="G14" s="72"/>
      <c r="H14" s="18"/>
    </row>
    <row r="15" spans="2:8" ht="15.75" thickBot="1" x14ac:dyDescent="0.3">
      <c r="B15" s="65" t="s">
        <v>9</v>
      </c>
      <c r="C15" s="66" t="s">
        <v>46</v>
      </c>
      <c r="D15" s="66" t="s">
        <v>48</v>
      </c>
      <c r="E15" s="79" t="s">
        <v>23</v>
      </c>
      <c r="F15" s="44">
        <v>35700</v>
      </c>
      <c r="G15" s="50" t="s">
        <v>23</v>
      </c>
      <c r="H15" s="18"/>
    </row>
    <row r="16" spans="2:8" ht="15.75" thickBot="1" x14ac:dyDescent="0.3">
      <c r="B16" s="65" t="s">
        <v>9</v>
      </c>
      <c r="C16" s="66" t="s">
        <v>49</v>
      </c>
      <c r="D16" s="66" t="s">
        <v>50</v>
      </c>
      <c r="E16" s="44">
        <v>17850</v>
      </c>
      <c r="F16" s="44">
        <v>35700</v>
      </c>
      <c r="G16" s="18"/>
      <c r="H16" s="18"/>
    </row>
    <row r="17" spans="2:8" ht="15.75" thickBot="1" x14ac:dyDescent="0.3">
      <c r="B17" s="68" t="s">
        <v>9</v>
      </c>
      <c r="C17" s="49" t="s">
        <v>51</v>
      </c>
      <c r="D17" s="49" t="s">
        <v>52</v>
      </c>
      <c r="E17" s="44">
        <v>20230</v>
      </c>
      <c r="F17" s="44">
        <v>29750</v>
      </c>
      <c r="G17" s="18"/>
      <c r="H17" s="18"/>
    </row>
    <row r="18" spans="2:8" ht="15.75" thickBot="1" x14ac:dyDescent="0.3">
      <c r="B18" s="68" t="s">
        <v>9</v>
      </c>
      <c r="C18" s="49" t="s">
        <v>51</v>
      </c>
      <c r="D18" s="49" t="s">
        <v>25</v>
      </c>
      <c r="E18" s="44">
        <v>20230</v>
      </c>
      <c r="F18" s="44">
        <v>29750</v>
      </c>
      <c r="G18" s="18"/>
      <c r="H18" s="18"/>
    </row>
    <row r="19" spans="2:8" ht="15.75" thickBot="1" x14ac:dyDescent="0.3">
      <c r="B19" s="65" t="s">
        <v>9</v>
      </c>
      <c r="C19" s="49" t="s">
        <v>51</v>
      </c>
      <c r="D19" s="66" t="s">
        <v>35</v>
      </c>
      <c r="E19" s="44">
        <v>20230</v>
      </c>
      <c r="F19" s="44">
        <v>29750</v>
      </c>
      <c r="G19" s="18"/>
      <c r="H19" s="18"/>
    </row>
    <row r="20" spans="2:8" ht="15.75" thickBot="1" x14ac:dyDescent="0.3">
      <c r="B20" s="65" t="s">
        <v>9</v>
      </c>
      <c r="C20" s="49" t="s">
        <v>51</v>
      </c>
      <c r="D20" s="66" t="s">
        <v>27</v>
      </c>
      <c r="E20" s="44">
        <v>20230</v>
      </c>
      <c r="F20" s="44">
        <v>41650</v>
      </c>
      <c r="G20" s="18"/>
      <c r="H20" s="18"/>
    </row>
    <row r="21" spans="2:8" ht="15.75" thickBot="1" x14ac:dyDescent="0.3">
      <c r="B21" s="65" t="s">
        <v>9</v>
      </c>
      <c r="C21" s="49" t="s">
        <v>51</v>
      </c>
      <c r="D21" s="66" t="s">
        <v>30</v>
      </c>
      <c r="E21" s="44">
        <v>20230</v>
      </c>
      <c r="F21" s="44">
        <v>35700</v>
      </c>
      <c r="G21" s="18"/>
      <c r="H21" s="18"/>
    </row>
    <row r="22" spans="2:8" ht="15.75" thickBot="1" x14ac:dyDescent="0.3">
      <c r="B22" s="65" t="s">
        <v>9</v>
      </c>
      <c r="C22" s="49" t="s">
        <v>51</v>
      </c>
      <c r="D22" s="66" t="s">
        <v>53</v>
      </c>
      <c r="E22" s="44">
        <v>20230</v>
      </c>
      <c r="F22" s="44">
        <v>41650</v>
      </c>
      <c r="G22" s="18"/>
      <c r="H22" s="18"/>
    </row>
    <row r="23" spans="2:8" ht="15.75" thickBot="1" x14ac:dyDescent="0.3">
      <c r="B23" s="65" t="s">
        <v>9</v>
      </c>
      <c r="C23" s="49" t="s">
        <v>51</v>
      </c>
      <c r="D23" s="66" t="s">
        <v>28</v>
      </c>
      <c r="E23" s="44">
        <v>20230</v>
      </c>
      <c r="F23" s="44">
        <v>35700</v>
      </c>
      <c r="G23" s="18"/>
      <c r="H23" s="18"/>
    </row>
    <row r="24" spans="2:8" ht="15.75" thickBot="1" x14ac:dyDescent="0.3">
      <c r="B24" s="65" t="s">
        <v>9</v>
      </c>
      <c r="C24" s="49" t="s">
        <v>51</v>
      </c>
      <c r="D24" s="66" t="s">
        <v>54</v>
      </c>
      <c r="E24" s="44">
        <v>20230</v>
      </c>
      <c r="F24" s="44">
        <v>41650</v>
      </c>
      <c r="G24" s="18"/>
      <c r="H24" s="18"/>
    </row>
    <row r="25" spans="2:8" ht="15.75" thickBot="1" x14ac:dyDescent="0.3">
      <c r="B25" s="65" t="s">
        <v>9</v>
      </c>
      <c r="C25" s="49" t="s">
        <v>51</v>
      </c>
      <c r="D25" s="66" t="s">
        <v>55</v>
      </c>
      <c r="E25" s="44">
        <v>20230</v>
      </c>
      <c r="F25" s="44">
        <v>35700</v>
      </c>
      <c r="G25" s="18"/>
      <c r="H25" s="80"/>
    </row>
    <row r="26" spans="2:8" ht="15.75" thickBot="1" x14ac:dyDescent="0.3">
      <c r="B26" s="65" t="s">
        <v>9</v>
      </c>
      <c r="C26" s="66" t="s">
        <v>56</v>
      </c>
      <c r="D26" s="66" t="s">
        <v>57</v>
      </c>
      <c r="E26" s="44">
        <v>17850</v>
      </c>
      <c r="F26" s="44">
        <v>35700</v>
      </c>
      <c r="G26" s="18"/>
      <c r="H26" s="18"/>
    </row>
    <row r="27" spans="2:8" ht="15.75" thickBot="1" x14ac:dyDescent="0.3">
      <c r="B27" s="65" t="s">
        <v>9</v>
      </c>
      <c r="C27" s="66" t="s">
        <v>58</v>
      </c>
      <c r="D27" s="66" t="s">
        <v>55</v>
      </c>
      <c r="E27" s="44">
        <v>20230</v>
      </c>
      <c r="F27" s="44">
        <v>41650</v>
      </c>
      <c r="G27" s="18"/>
      <c r="H27" s="18"/>
    </row>
    <row r="28" spans="2:8" ht="15.75" thickBot="1" x14ac:dyDescent="0.3">
      <c r="B28" s="65" t="s">
        <v>9</v>
      </c>
      <c r="C28" s="66" t="s">
        <v>58</v>
      </c>
      <c r="D28" s="66" t="s">
        <v>59</v>
      </c>
      <c r="E28" s="44">
        <v>20230</v>
      </c>
      <c r="F28" s="44">
        <v>41650</v>
      </c>
      <c r="G28" s="18"/>
      <c r="H28" s="18"/>
    </row>
    <row r="29" spans="2:8" ht="15.75" thickBot="1" x14ac:dyDescent="0.3">
      <c r="B29" s="65" t="s">
        <v>9</v>
      </c>
      <c r="C29" s="66" t="s">
        <v>58</v>
      </c>
      <c r="D29" s="66" t="s">
        <v>54</v>
      </c>
      <c r="E29" s="44">
        <v>20230</v>
      </c>
      <c r="F29" s="66" t="s">
        <v>23</v>
      </c>
      <c r="G29" s="18"/>
      <c r="H29" s="18"/>
    </row>
    <row r="30" spans="2:8" ht="15.75" thickBot="1" x14ac:dyDescent="0.3">
      <c r="B30" s="20" t="s">
        <v>18</v>
      </c>
      <c r="C30" s="21"/>
      <c r="D30" s="21"/>
      <c r="E30" s="21"/>
      <c r="F30" s="21"/>
      <c r="G30" s="78">
        <f>SUM(G14:G29)</f>
        <v>0</v>
      </c>
      <c r="H30" s="22">
        <f>SUM(H14:H29)</f>
        <v>0</v>
      </c>
    </row>
    <row r="31" spans="2:8" x14ac:dyDescent="0.25">
      <c r="B31" s="54"/>
      <c r="C31" s="54"/>
      <c r="D31" s="54"/>
      <c r="E31" s="55"/>
      <c r="F31" s="55"/>
      <c r="G31" s="56"/>
      <c r="H31" s="56"/>
    </row>
    <row r="32" spans="2:8" x14ac:dyDescent="0.25">
      <c r="B32" s="24" t="s">
        <v>19</v>
      </c>
      <c r="C32" s="24"/>
      <c r="D32" s="24"/>
      <c r="E32" s="24"/>
    </row>
    <row r="33" spans="2:8" ht="15.75" thickBot="1" x14ac:dyDescent="0.3"/>
    <row r="34" spans="2:8" s="69" customFormat="1" ht="24.75" thickBot="1" x14ac:dyDescent="0.3">
      <c r="B34" s="57" t="s">
        <v>2</v>
      </c>
      <c r="C34" s="58" t="s">
        <v>3</v>
      </c>
      <c r="D34" s="58" t="s">
        <v>4</v>
      </c>
      <c r="E34" s="59" t="s">
        <v>5</v>
      </c>
      <c r="F34" s="59" t="s">
        <v>6</v>
      </c>
      <c r="G34" s="59" t="s">
        <v>7</v>
      </c>
      <c r="H34" s="59" t="s">
        <v>8</v>
      </c>
    </row>
    <row r="35" spans="2:8" ht="15.75" thickBot="1" x14ac:dyDescent="0.3">
      <c r="B35" s="75" t="s">
        <v>20</v>
      </c>
      <c r="C35" s="76" t="s">
        <v>60</v>
      </c>
      <c r="D35" s="76" t="s">
        <v>61</v>
      </c>
      <c r="E35" s="77">
        <v>20230</v>
      </c>
      <c r="F35" s="77">
        <v>35700</v>
      </c>
      <c r="G35" s="16"/>
      <c r="H35" s="16"/>
    </row>
    <row r="36" spans="2:8" ht="15.75" thickBot="1" x14ac:dyDescent="0.3">
      <c r="B36" s="65" t="s">
        <v>20</v>
      </c>
      <c r="C36" s="49" t="s">
        <v>60</v>
      </c>
      <c r="D36" s="66" t="s">
        <v>50</v>
      </c>
      <c r="E36" s="44">
        <v>20230</v>
      </c>
      <c r="F36" s="66" t="s">
        <v>23</v>
      </c>
      <c r="G36" s="16"/>
      <c r="H36" s="74" t="s">
        <v>23</v>
      </c>
    </row>
    <row r="37" spans="2:8" ht="15.75" thickBot="1" x14ac:dyDescent="0.3">
      <c r="B37" s="51" t="s">
        <v>18</v>
      </c>
      <c r="C37" s="52"/>
      <c r="D37" s="52"/>
      <c r="E37" s="52"/>
      <c r="F37" s="52"/>
      <c r="G37" s="22">
        <f>SUM(G35:G36)</f>
        <v>0</v>
      </c>
      <c r="H37" s="53">
        <f>SUM(H35:H36)</f>
        <v>0</v>
      </c>
    </row>
    <row r="38" spans="2:8" x14ac:dyDescent="0.25">
      <c r="B38" s="73"/>
      <c r="C38" s="73"/>
      <c r="D38" s="73"/>
      <c r="E38" s="73"/>
      <c r="F38" s="73"/>
      <c r="G38" s="56"/>
      <c r="H38" s="56"/>
    </row>
    <row r="39" spans="2:8" x14ac:dyDescent="0.25">
      <c r="B39" s="24" t="s">
        <v>62</v>
      </c>
      <c r="C39" s="24"/>
      <c r="D39" s="24"/>
      <c r="E39" s="24"/>
    </row>
    <row r="41" spans="2:8" x14ac:dyDescent="0.25">
      <c r="B41" s="25" t="s">
        <v>63</v>
      </c>
      <c r="C41" s="25"/>
      <c r="D41" s="25"/>
      <c r="E41" s="25"/>
      <c r="F41" s="25"/>
      <c r="G41" s="26" t="s">
        <v>40</v>
      </c>
    </row>
    <row r="42" spans="2:8" x14ac:dyDescent="0.25">
      <c r="B42" s="27">
        <v>1</v>
      </c>
      <c r="C42" s="28" t="s">
        <v>41</v>
      </c>
      <c r="D42" s="28"/>
      <c r="E42" s="28"/>
      <c r="F42" s="28"/>
      <c r="G42" s="29">
        <f>G37+G30</f>
        <v>0</v>
      </c>
    </row>
    <row r="43" spans="2:8" x14ac:dyDescent="0.25">
      <c r="B43" s="27">
        <v>2</v>
      </c>
      <c r="C43" s="28" t="s">
        <v>42</v>
      </c>
      <c r="D43" s="28"/>
      <c r="E43" s="28"/>
      <c r="F43" s="28"/>
      <c r="G43" s="29">
        <f>H37+H30</f>
        <v>0</v>
      </c>
    </row>
    <row r="44" spans="2:8" ht="31.15" customHeight="1" x14ac:dyDescent="0.25">
      <c r="B44" s="27">
        <v>3</v>
      </c>
      <c r="C44" s="30" t="s">
        <v>64</v>
      </c>
      <c r="D44" s="30"/>
      <c r="E44" s="30"/>
      <c r="F44" s="30"/>
      <c r="G44" s="29">
        <v>23800</v>
      </c>
    </row>
    <row r="45" spans="2:8" x14ac:dyDescent="0.25">
      <c r="B45" s="31" t="s">
        <v>18</v>
      </c>
      <c r="C45" s="31"/>
      <c r="D45" s="31"/>
      <c r="E45" s="31"/>
      <c r="F45" s="31"/>
      <c r="G45" s="32">
        <f>ROUND(G42+G43+G44,2)</f>
        <v>23800</v>
      </c>
    </row>
    <row r="46" spans="2:8" x14ac:dyDescent="0.25">
      <c r="B46" s="31" t="s">
        <v>44</v>
      </c>
      <c r="C46" s="31"/>
      <c r="D46" s="31"/>
      <c r="E46" s="31"/>
      <c r="F46" s="31"/>
      <c r="G46" s="33">
        <f>ROUND(G45*0.21,2)</f>
        <v>4998</v>
      </c>
    </row>
    <row r="47" spans="2:8" x14ac:dyDescent="0.25">
      <c r="B47" s="34" t="s">
        <v>45</v>
      </c>
      <c r="C47" s="34"/>
      <c r="D47" s="34"/>
      <c r="E47" s="34"/>
      <c r="F47" s="34"/>
      <c r="G47" s="32">
        <f>G45+G46</f>
        <v>28798</v>
      </c>
    </row>
  </sheetData>
  <sheetProtection algorithmName="SHA-512" hashValue="xLI4sLVwb9oJHnOXcWWg6Y+yKgthB/lcYPk75lnx6JqDcqKkE0t+9v9EZZ8E7COOFanBijNf0xkSmcQ7LxNG4Q==" saltValue="LjBl/2+v10NuKl6MUiwfQQ==" spinCount="100000" sheet="1" objects="1" scenarios="1" selectLockedCells="1"/>
  <mergeCells count="14">
    <mergeCell ref="B9:D9"/>
    <mergeCell ref="E9:G9"/>
    <mergeCell ref="B11:F11"/>
    <mergeCell ref="B37:F37"/>
    <mergeCell ref="B32:E32"/>
    <mergeCell ref="B30:F30"/>
    <mergeCell ref="B46:F46"/>
    <mergeCell ref="B47:F47"/>
    <mergeCell ref="B39:E39"/>
    <mergeCell ref="B41:F41"/>
    <mergeCell ref="C42:F42"/>
    <mergeCell ref="C43:F43"/>
    <mergeCell ref="C44:F44"/>
    <mergeCell ref="B45:F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7206-279A-407D-B6AF-93888AB96089}">
  <dimension ref="B9:G18"/>
  <sheetViews>
    <sheetView zoomScale="115" zoomScaleNormal="115" workbookViewId="0">
      <selection activeCell="G14" sqref="G14"/>
    </sheetView>
  </sheetViews>
  <sheetFormatPr baseColWidth="10" defaultColWidth="8.85546875" defaultRowHeight="15" x14ac:dyDescent="0.25"/>
  <cols>
    <col min="2" max="2" width="8.28515625" style="1" customWidth="1"/>
    <col min="3" max="3" width="11.7109375" style="1" customWidth="1"/>
    <col min="4" max="4" width="14.7109375" style="1" customWidth="1"/>
    <col min="5" max="5" width="18.85546875" customWidth="1"/>
    <col min="6" max="6" width="18.7109375" customWidth="1"/>
    <col min="7" max="7" width="19" customWidth="1"/>
    <col min="8" max="8" width="18.7109375" customWidth="1"/>
    <col min="9" max="9" width="11.5703125" customWidth="1"/>
    <col min="10" max="10" width="13.140625" customWidth="1"/>
  </cols>
  <sheetData>
    <row r="9" spans="2:7" ht="24" customHeight="1" x14ac:dyDescent="0.25">
      <c r="B9" s="8" t="s">
        <v>0</v>
      </c>
      <c r="C9" s="8"/>
      <c r="D9" s="9"/>
      <c r="E9" s="6"/>
      <c r="F9" s="6"/>
      <c r="G9" s="6"/>
    </row>
    <row r="11" spans="2:7" x14ac:dyDescent="0.25">
      <c r="B11" s="12" t="s">
        <v>65</v>
      </c>
      <c r="C11" s="12"/>
      <c r="D11" s="12"/>
      <c r="E11" s="12"/>
    </row>
    <row r="13" spans="2:7" x14ac:dyDescent="0.25">
      <c r="B13" s="7" t="s">
        <v>63</v>
      </c>
      <c r="C13" s="7"/>
      <c r="D13" s="7"/>
      <c r="E13" s="7"/>
      <c r="F13" s="7"/>
      <c r="G13" s="2" t="s">
        <v>40</v>
      </c>
    </row>
    <row r="14" spans="2:7" x14ac:dyDescent="0.25">
      <c r="B14" s="13" t="s">
        <v>66</v>
      </c>
      <c r="C14" s="14"/>
      <c r="D14" s="14"/>
      <c r="E14" s="14"/>
      <c r="F14" s="15"/>
      <c r="G14" s="5">
        <f>'Lot 1'!G43</f>
        <v>23800</v>
      </c>
    </row>
    <row r="15" spans="2:7" x14ac:dyDescent="0.25">
      <c r="B15" s="13" t="s">
        <v>67</v>
      </c>
      <c r="C15" s="14"/>
      <c r="D15" s="14"/>
      <c r="E15" s="14"/>
      <c r="F15" s="15"/>
      <c r="G15" s="5">
        <f>'Lot 2'!$G$45</f>
        <v>23800</v>
      </c>
    </row>
    <row r="16" spans="2:7" x14ac:dyDescent="0.25">
      <c r="B16" s="10" t="s">
        <v>18</v>
      </c>
      <c r="C16" s="10"/>
      <c r="D16" s="10"/>
      <c r="E16" s="10"/>
      <c r="F16" s="10"/>
      <c r="G16" s="3">
        <f>ROUND(G14+G15,2)</f>
        <v>47600</v>
      </c>
    </row>
    <row r="17" spans="2:7" x14ac:dyDescent="0.25">
      <c r="B17" s="10" t="s">
        <v>44</v>
      </c>
      <c r="C17" s="10"/>
      <c r="D17" s="10"/>
      <c r="E17" s="10"/>
      <c r="F17" s="10"/>
      <c r="G17" s="4">
        <f>ROUND(G16*0.21,2)</f>
        <v>9996</v>
      </c>
    </row>
    <row r="18" spans="2:7" x14ac:dyDescent="0.25">
      <c r="B18" s="11" t="s">
        <v>45</v>
      </c>
      <c r="C18" s="11"/>
      <c r="D18" s="11"/>
      <c r="E18" s="11"/>
      <c r="F18" s="11"/>
      <c r="G18" s="3">
        <f>G16+G17</f>
        <v>57596</v>
      </c>
    </row>
  </sheetData>
  <sheetProtection algorithmName="SHA-512" hashValue="jEKBImz1E5G0vEUl7TESAJTsjGwiGqnUK89PZBLHitVLSfnYgZl1+xvaG52xrvngHoy/VBK27sCXFiu1jv1GCA==" saltValue="/QJYQyHLUuyYy+XgmoqxhA==" spinCount="100000" sheet="1" objects="1" scenarios="1" selectLockedCells="1"/>
  <mergeCells count="9">
    <mergeCell ref="B9:D9"/>
    <mergeCell ref="E9:G9"/>
    <mergeCell ref="B17:F17"/>
    <mergeCell ref="B18:F18"/>
    <mergeCell ref="B14:F14"/>
    <mergeCell ref="B15:F15"/>
    <mergeCell ref="B11:E11"/>
    <mergeCell ref="B13:F13"/>
    <mergeCell ref="B16:F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1bd81ae67d4679ab8583e0bd984a1fa4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1206edde232a412c9062a2cb0f034d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09793-539E-447C-9F47-3397C58E40A6}"/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schemas.microsoft.com/office/2006/metadata/properties"/>
    <ds:schemaRef ds:uri="http://schemas.microsoft.com/office/infopath/2007/PartnerControls"/>
    <ds:schemaRef ds:uri="a4e8c040-620f-42a2-8d8e-d59e2c082eaf"/>
    <ds:schemaRef ds:uri="c6cc41f6-4694-4999-a616-93cae258eccb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Lot 1</vt:lpstr>
      <vt:lpstr>Lot 2</vt:lpstr>
      <vt:lpstr>Total Lot 1 i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Marta Ramon-Cortes Vilarrodona</cp:lastModifiedBy>
  <cp:revision/>
  <dcterms:created xsi:type="dcterms:W3CDTF">2025-03-31T06:26:07Z</dcterms:created>
  <dcterms:modified xsi:type="dcterms:W3CDTF">2025-11-05T06:07:49Z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