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lrcmb.sharepoint.com/sites/CONTRACTACI495/Documentos compartidos/LRC/Compres/Licitacions/2025/13-IMPRESSORES/1. Doc. treballada/"/>
    </mc:Choice>
  </mc:AlternateContent>
  <xr:revisionPtr revIDLastSave="708" documentId="8_{3B9D107D-276D-4F76-859E-665880B1FB27}" xr6:coauthVersionLast="47" xr6:coauthVersionMax="47" xr10:uidLastSave="{E0C535FC-7438-463D-87C4-CBAAC18CD2A7}"/>
  <bookViews>
    <workbookView xWindow="-120" yWindow="-120" windowWidth="29040" windowHeight="15840" activeTab="1" xr2:uid="{00000000-000D-0000-FFFF-FFFF00000000}"/>
  </bookViews>
  <sheets>
    <sheet name="INSTRUCCIONS  COMPLIMENTACIÓ" sheetId="3" r:id="rId1"/>
    <sheet name="OE" sheetId="1" r:id="rId2"/>
    <sheet name="Hoja1" sheetId="4" r:id="rId3"/>
  </sheets>
  <definedNames>
    <definedName name="_xlnm.Print_Area" localSheetId="0">'INSTRUCCIONS  COMPLIMENTACIÓ'!$A$1:$L$21</definedName>
    <definedName name="_xlnm.Print_Area" localSheetId="1">OE!$B$1:$L$27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F29" i="1"/>
  <c r="C32" i="1" l="1"/>
  <c r="C33" i="1"/>
  <c r="C34" i="1"/>
  <c r="C35" i="1"/>
  <c r="J21" i="1"/>
  <c r="J16" i="1"/>
  <c r="J17" i="1"/>
  <c r="J18" i="1"/>
  <c r="J19" i="1"/>
  <c r="J20" i="1"/>
  <c r="J22" i="1"/>
  <c r="J15" i="1"/>
  <c r="F22" i="1" l="1"/>
  <c r="G22" i="1" s="1"/>
  <c r="H22" i="1" s="1"/>
  <c r="F21" i="1"/>
  <c r="G21" i="1" s="1"/>
  <c r="L21" i="1"/>
  <c r="L22" i="1"/>
  <c r="L19" i="1"/>
  <c r="F19" i="1"/>
  <c r="F16" i="1"/>
  <c r="G16" i="1" s="1"/>
  <c r="G19" i="1" l="1"/>
  <c r="H19" i="1" s="1"/>
  <c r="H21" i="1"/>
  <c r="L16" i="1"/>
  <c r="L17" i="1"/>
  <c r="L18" i="1"/>
  <c r="L20" i="1"/>
  <c r="F15" i="1"/>
  <c r="F17" i="1"/>
  <c r="F18" i="1"/>
  <c r="F20" i="1"/>
  <c r="G18" i="1" l="1"/>
  <c r="H18" i="1" s="1"/>
  <c r="G17" i="1"/>
  <c r="H17" i="1" s="1"/>
  <c r="G20" i="1"/>
  <c r="H20" i="1" s="1"/>
  <c r="G15" i="1"/>
  <c r="G23" i="1" s="1"/>
  <c r="F23" i="1"/>
  <c r="J23" i="1"/>
  <c r="L15" i="1"/>
  <c r="L23" i="1" s="1"/>
  <c r="H15" i="1" l="1"/>
  <c r="H16" i="1"/>
  <c r="I16" i="3"/>
  <c r="J16" i="3" s="1"/>
  <c r="L16" i="3"/>
  <c r="H23" i="1" l="1"/>
</calcChain>
</file>

<file path=xl/sharedStrings.xml><?xml version="1.0" encoding="utf-8"?>
<sst xmlns="http://schemas.openxmlformats.org/spreadsheetml/2006/main" count="97" uniqueCount="69">
  <si>
    <t>ANNEX DE COMPLIMENTACIÓ OBLIGATORIA D'OFERTA ECONÒMICA</t>
  </si>
  <si>
    <t>TITOL DE L'EXPEDIENT:</t>
  </si>
  <si>
    <t>NÚMERO D'EXPEDIENT:</t>
  </si>
  <si>
    <t>DADES DEL LICITADOR</t>
  </si>
  <si>
    <t>DENOMINACIÓ OFERTA (BASE o VARIANT)</t>
  </si>
  <si>
    <t>LICITADOR:</t>
  </si>
  <si>
    <t>DADES DEL SIGNANT:</t>
  </si>
  <si>
    <t>EMPRESA:</t>
  </si>
  <si>
    <t>NIF:</t>
  </si>
  <si>
    <t>NOM I COGNOMS:</t>
  </si>
  <si>
    <t>DOMICILI:</t>
  </si>
  <si>
    <t>DNI:</t>
  </si>
  <si>
    <t>LOCALITAT:</t>
  </si>
  <si>
    <t>CARREC:</t>
  </si>
  <si>
    <t>TELÈFON:</t>
  </si>
  <si>
    <t>FAX:</t>
  </si>
  <si>
    <t>SIGNAT I SEGELLAT:</t>
  </si>
  <si>
    <t>CORREU ELECTRÒNIC:</t>
  </si>
  <si>
    <t>DATA:</t>
  </si>
  <si>
    <t>Lots</t>
  </si>
  <si>
    <t>Artícle</t>
  </si>
  <si>
    <t xml:space="preserve">Denominació artícle </t>
  </si>
  <si>
    <t>Unidad de Mesura</t>
  </si>
  <si>
    <t>Quantitat</t>
  </si>
  <si>
    <t xml:space="preserve">Import màxim de licitació sense IVA </t>
  </si>
  <si>
    <t>Import màxim de licitació IVA inclòs</t>
  </si>
  <si>
    <t>Preu ofertat sense IVA</t>
  </si>
  <si>
    <t xml:space="preserve"> % IVA</t>
  </si>
  <si>
    <t>import ofertat IVA inclòs</t>
  </si>
  <si>
    <t>S'han d'emplenar les cel·les corresponents a les dades de l'expedient ( títol, nom i si és oferta base o variant), les dades personals del licitador i, amb la seva oferta, les caselles buides de totes les columnes amb capçalera en blanc i no modificar les ja emplenades (capçaleres en fons verd o ombreig).</t>
  </si>
  <si>
    <t>S'ha d'emplenar les dades de capçalera a cada fulla/lot, així com introduir el preu unitari a les cel.les ombrejades en color blau.</t>
  </si>
  <si>
    <t>Denominació artícle principal</t>
  </si>
  <si>
    <t>Preu unitari de licitació sense Iva</t>
  </si>
  <si>
    <t>Preu oferta sense Iva</t>
  </si>
  <si>
    <t>Introduir el preu unitari a la columna E a les cel.les ombrejades en blau</t>
  </si>
  <si>
    <t>CIF:</t>
  </si>
  <si>
    <t>Referència Producte</t>
  </si>
  <si>
    <t>-</t>
  </si>
  <si>
    <t>Totals</t>
  </si>
  <si>
    <t>Import
mensual de licitació
(sense IVA)</t>
  </si>
  <si>
    <t>ANNEX 1 - OFERTA ECONÒMICA</t>
  </si>
  <si>
    <t>Tipus 1 - Impressora A4 BN</t>
  </si>
  <si>
    <t>Tipus 2 - Impressora A4 color</t>
  </si>
  <si>
    <t>Tipus 3 - Impressora Multifunció A4 BN</t>
  </si>
  <si>
    <t>Tipus 4 - Impressora Multifunció A4 color</t>
  </si>
  <si>
    <t>Tipus 5 - Impressora Multifunció A3 color</t>
  </si>
  <si>
    <t>Software de gestió</t>
  </si>
  <si>
    <t>Còpia en blanc i negre</t>
  </si>
  <si>
    <t>Còpia en color</t>
  </si>
  <si>
    <t>Quantitat - mensual</t>
  </si>
  <si>
    <t xml:space="preserve">Import de licitació
(3 anys)
(sense IVA) </t>
  </si>
  <si>
    <t>Import de licitació
(3 anys)
(IVA inclòs)</t>
  </si>
  <si>
    <t>Preu unitari
de licitació
(sense IVA)</t>
  </si>
  <si>
    <t>Preu unitari
ofertat
(sense IVA)</t>
  </si>
  <si>
    <t>Import ofertat
(3 anys)
(sense IVA)</t>
  </si>
  <si>
    <t>Import ofertat
(3 anys)
(IVA inclòs)</t>
  </si>
  <si>
    <t>Cessió equipament (a final del cinquè any)</t>
  </si>
  <si>
    <t>Preu unitari de cessió resultant
(sense IVA)</t>
  </si>
  <si>
    <t>Denominació artícle</t>
  </si>
  <si>
    <t>Cessió (SI/NO)</t>
  </si>
  <si>
    <t>Valors Cessió</t>
  </si>
  <si>
    <t>SI</t>
  </si>
  <si>
    <t>NO</t>
  </si>
  <si>
    <t>Punts assolits</t>
  </si>
  <si>
    <r>
      <t xml:space="preserve">Introduir les dades de capçalera a les columnes C i E, així com els preus unitaris a la columna I (cel·les ombrejades en color lila)
</t>
    </r>
    <r>
      <rPr>
        <sz val="11"/>
        <rFont val="Bierstadt"/>
        <family val="2"/>
      </rPr>
      <t>Nota informativa: En cas que el licitador no contempli la cessió de la impressora en finalitzar el cinquè any de contracte, haurà d’indicar “No” o deixar la cel·la</t>
    </r>
    <r>
      <rPr>
        <b/>
        <sz val="11"/>
        <rFont val="Bierstadt"/>
        <family val="2"/>
      </rPr>
      <t xml:space="preserve"> D29</t>
    </r>
    <r>
      <rPr>
        <sz val="11"/>
        <rFont val="Bierstadt"/>
        <family val="2"/>
      </rPr>
      <t xml:space="preserve"> sense contingut.</t>
    </r>
    <r>
      <rPr>
        <b/>
        <sz val="11"/>
        <rFont val="Bierstadt"/>
        <family val="2"/>
      </rPr>
      <t xml:space="preserve"> En cas afirmatiu, LRC decidirà quines impressores es queda en propietat per l'import indicat.
El preu unitari de cessió es calcularà únicament quan la casella D29 estigui informada amb “Sí”. El seu valor serà el resultat d’aplicar el percentatge indicat a la casella E29 sobre l’import total ofertat pels 5 anys corresponent al tipus d’impressora</t>
    </r>
  </si>
  <si>
    <t>% Cessió</t>
  </si>
  <si>
    <t>LRC 13/2025-PS</t>
  </si>
  <si>
    <r>
      <rPr>
        <b/>
        <sz val="11"/>
        <rFont val="Calibri"/>
        <family val="2"/>
        <scheme val="minor"/>
      </rPr>
      <t xml:space="preserve">Criteri de valoració: </t>
    </r>
    <r>
      <rPr>
        <sz val="11"/>
        <rFont val="Calibri"/>
        <family val="2"/>
        <scheme val="minor"/>
      </rPr>
      <t xml:space="preserve">Preu de cessió dels equips (fins a 20 punts)
</t>
    </r>
    <r>
      <rPr>
        <i/>
        <sz val="11"/>
        <rFont val="Calibri"/>
        <family val="2"/>
        <scheme val="minor"/>
      </rPr>
      <t>Aquest criteri només serà d’aplicació en el cas que la cessió dels equips sigui permesa pel licitador i estigui expressament recollida a la seva oferta.</t>
    </r>
    <r>
      <rPr>
        <sz val="11"/>
        <rFont val="Calibri"/>
        <family val="2"/>
        <scheme val="minor"/>
      </rPr>
      <t xml:space="preserve">
</t>
    </r>
    <r>
      <rPr>
        <b/>
        <sz val="11"/>
        <rFont val="Calibri"/>
        <family val="2"/>
        <scheme val="minor"/>
      </rPr>
      <t>20 punts</t>
    </r>
    <r>
      <rPr>
        <sz val="11"/>
        <rFont val="Calibri"/>
        <family val="2"/>
        <scheme val="minor"/>
      </rPr>
      <t xml:space="preserve"> → si el preu de cessió és de 0,00 €, equivalent al 0 % sobre l’import total ofertat pel lloguer dels equips durant els 5 anys.
</t>
    </r>
    <r>
      <rPr>
        <b/>
        <sz val="11"/>
        <rFont val="Calibri"/>
        <family val="2"/>
        <scheme val="minor"/>
      </rPr>
      <t xml:space="preserve">5 punts </t>
    </r>
    <r>
      <rPr>
        <sz val="11"/>
        <rFont val="Calibri"/>
        <family val="2"/>
        <scheme val="minor"/>
      </rPr>
      <t xml:space="preserve">→ si el preu de cessió és igual al 20 % sobre l’import total ofertat pel lloguer dels equips durant els 5 anys.
</t>
    </r>
    <r>
      <rPr>
        <b/>
        <sz val="11"/>
        <rFont val="Calibri"/>
        <family val="2"/>
        <scheme val="minor"/>
      </rPr>
      <t>0 punts</t>
    </r>
    <r>
      <rPr>
        <sz val="11"/>
        <rFont val="Calibri"/>
        <family val="2"/>
        <scheme val="minor"/>
      </rPr>
      <t xml:space="preserve"> → si el preu de cessió és superior al 20 % sobre l’import total ofertat pel lloguer dels equips durant els 5 anys, o bé si no s’ha informat cap percentatge.
</t>
    </r>
    <r>
      <rPr>
        <b/>
        <sz val="11"/>
        <rFont val="Calibri"/>
        <family val="2"/>
        <scheme val="minor"/>
      </rPr>
      <t>Valoració intermèdia (X punts)</t>
    </r>
    <r>
      <rPr>
        <sz val="11"/>
        <rFont val="Calibri"/>
        <family val="2"/>
        <scheme val="minor"/>
      </rPr>
      <t xml:space="preserve"> → per a valors compresos entre el 0 % i el 20 %, la puntuació (X) s’obtindrà de manera inversament proporcional al percentatge de preu de cessió ofertat.</t>
    </r>
  </si>
  <si>
    <t xml:space="preserve">CONTRACTACIÓ DEL SERVEI DE LLOGUER, MANTENIMENT I GESTIÓ DE LA INFRAESTRUCTURA D’IMPRESSIÓ PER AL LABORATORI DE REFERÈNCIA DE CATALUNYA, 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</si>
</sst>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4" formatCode="_-* #,##0.00\ &quot;€&quot;_-;\-* #,##0.00\ &quot;€&quot;_-;_-* &quot;-&quot;??\ &quot;€&quot;_-;_-@_-"/>
    <numFmt numFmtId="164" formatCode="_-* #,##0.00\ _P_t_s_-;\-* #,##0.00\ _P_t_s_-;_-* &quot;-&quot;??\ _P_t_s_-;_-@_-"/>
    <numFmt numFmtId="165" formatCode="_-* #,##0\ _P_t_s_-;\-* #,##0\ _P_t_s_-;_-* &quot;-&quot;??\ _P_t_s_-;_-@_-"/>
    <numFmt numFmtId="166" formatCode="_-* #,##0.00\ [$€-C0A]_-;\-* #,##0.00\ [$€-C0A]_-;_-* &quot;-&quot;??\ [$€-C0A]_-;_-@_-"/>
    <numFmt numFmtId="167" formatCode="0.0000"/>
    <numFmt numFmtId="168" formatCode="_-* #,##0.0000\ [$€-C0A]_-;\-* #,##0.0000\ [$€-C0A]_-;_-* &quot;-&quot;????\ [$€-C0A]_-;_-@_-"/>
    <numFmt numFmtId="169" formatCode="#,##0.00\ &quot;€&quot;"/>
    <numFmt numFmtId="170" formatCode="0.00\ &quot;€/Mes&quot;"/>
    <numFmt numFmtId="171" formatCode="0.0000\ &quot;€/còpia&quot;"/>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10"/>
      <name val="Arial"/>
      <family val="2"/>
    </font>
    <font>
      <b/>
      <sz val="14"/>
      <name val="Arial"/>
      <family val="2"/>
    </font>
    <font>
      <b/>
      <sz val="7"/>
      <name val="Times New Roman"/>
      <family val="1"/>
    </font>
    <font>
      <sz val="8"/>
      <name val="Arial"/>
      <family val="2"/>
    </font>
    <font>
      <b/>
      <sz val="18"/>
      <name val="Arial"/>
      <family val="2"/>
    </font>
    <font>
      <sz val="12"/>
      <name val="Arial"/>
      <family val="2"/>
    </font>
    <font>
      <b/>
      <sz val="12"/>
      <name val="Arial"/>
      <family val="2"/>
    </font>
    <font>
      <b/>
      <sz val="16"/>
      <name val="Arial"/>
      <family val="2"/>
    </font>
    <font>
      <sz val="11"/>
      <name val="Arial"/>
      <family val="2"/>
    </font>
    <font>
      <b/>
      <sz val="11"/>
      <name val="Arial"/>
      <family val="2"/>
    </font>
    <font>
      <sz val="22"/>
      <color indexed="10"/>
      <name val="Arial"/>
      <family val="2"/>
    </font>
    <font>
      <sz val="10"/>
      <name val="Arial"/>
      <family val="2"/>
    </font>
    <font>
      <b/>
      <sz val="11"/>
      <name val="Calibri"/>
      <family val="2"/>
      <scheme val="minor"/>
    </font>
    <font>
      <sz val="11"/>
      <name val="Calibri"/>
      <family val="2"/>
      <scheme val="minor"/>
    </font>
    <font>
      <b/>
      <i/>
      <sz val="11"/>
      <name val="Calibri"/>
      <family val="2"/>
      <scheme val="minor"/>
    </font>
    <font>
      <sz val="11"/>
      <color rgb="FF404040"/>
      <name val="Arial"/>
      <family val="2"/>
    </font>
    <font>
      <sz val="11"/>
      <name val="Bierstadt"/>
      <family val="2"/>
    </font>
    <font>
      <b/>
      <sz val="11"/>
      <name val="Bierstadt"/>
      <family val="2"/>
    </font>
    <font>
      <b/>
      <sz val="11"/>
      <color theme="0"/>
      <name val="Bierstadt"/>
      <family val="2"/>
    </font>
    <font>
      <b/>
      <i/>
      <sz val="11"/>
      <name val="Bierstadt"/>
      <family val="2"/>
    </font>
    <font>
      <b/>
      <sz val="9"/>
      <color theme="0"/>
      <name val="Bierstadt"/>
      <family val="2"/>
    </font>
    <font>
      <sz val="9"/>
      <color theme="0"/>
      <name val="Bierstadt"/>
      <family val="2"/>
    </font>
    <font>
      <b/>
      <sz val="14"/>
      <color rgb="FF7030A0"/>
      <name val="Calibri"/>
      <family val="2"/>
      <scheme val="minor"/>
    </font>
    <font>
      <b/>
      <sz val="24"/>
      <color rgb="FF7030A0"/>
      <name val="Bierstadt"/>
      <family val="2"/>
    </font>
    <font>
      <b/>
      <sz val="18"/>
      <color rgb="FF7030A0"/>
      <name val="Bierstadt"/>
      <family val="2"/>
    </font>
    <font>
      <sz val="10"/>
      <name val="Arial"/>
    </font>
    <font>
      <i/>
      <sz val="11"/>
      <name val="Calibri"/>
      <family val="2"/>
      <scheme val="minor"/>
    </font>
    <font>
      <b/>
      <sz val="12"/>
      <color theme="0"/>
      <name val="Bierstadt"/>
      <family val="2"/>
    </font>
  </fonts>
  <fills count="13">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D6D1F2"/>
        <bgColor rgb="FF000000"/>
      </patternFill>
    </fill>
    <fill>
      <patternFill patternType="solid">
        <fgColor indexed="65"/>
        <bgColor theme="0"/>
      </patternFill>
    </fill>
    <fill>
      <patternFill patternType="solid">
        <fgColor theme="0"/>
        <bgColor theme="0"/>
      </patternFill>
    </fill>
    <fill>
      <patternFill patternType="darkGrid">
        <fgColor theme="0"/>
        <bgColor theme="0"/>
      </patternFill>
    </fill>
    <fill>
      <patternFill patternType="solid">
        <fgColor theme="0"/>
        <bgColor rgb="FF000000"/>
      </patternFill>
    </fill>
    <fill>
      <patternFill patternType="solid">
        <fgColor rgb="FF6F44B6"/>
        <bgColor indexed="64"/>
      </patternFill>
    </fill>
    <fill>
      <patternFill patternType="solid">
        <fgColor rgb="FF6F44B6"/>
        <bgColor rgb="FF000000"/>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17">
    <xf numFmtId="0" fontId="0" fillId="0" borderId="0"/>
    <xf numFmtId="164" fontId="3" fillId="0" borderId="0" applyFont="0" applyFill="0" applyBorder="0" applyAlignment="0" applyProtection="0"/>
    <xf numFmtId="44" fontId="16"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0" fontId="18" fillId="0" borderId="0"/>
    <xf numFmtId="44" fontId="18"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30" fillId="0" borderId="0" applyFont="0" applyFill="0" applyBorder="0" applyAlignment="0" applyProtection="0"/>
  </cellStyleXfs>
  <cellXfs count="155">
    <xf numFmtId="0" fontId="0" fillId="0" borderId="0" xfId="0"/>
    <xf numFmtId="0" fontId="4" fillId="0" borderId="0" xfId="0" applyFont="1"/>
    <xf numFmtId="0" fontId="4" fillId="0" borderId="0" xfId="0" applyFont="1" applyAlignment="1">
      <alignment horizontal="center"/>
    </xf>
    <xf numFmtId="165" fontId="4" fillId="0" borderId="0" xfId="1" applyNumberFormat="1" applyFont="1"/>
    <xf numFmtId="4" fontId="5" fillId="0" borderId="0" xfId="0" applyNumberFormat="1" applyFont="1"/>
    <xf numFmtId="0" fontId="6" fillId="0" borderId="0" xfId="0" applyFont="1" applyAlignment="1">
      <alignment wrapText="1"/>
    </xf>
    <xf numFmtId="0" fontId="7" fillId="0" borderId="0" xfId="0" applyFont="1"/>
    <xf numFmtId="0" fontId="5" fillId="0" borderId="1" xfId="0" applyFont="1" applyBorder="1"/>
    <xf numFmtId="0" fontId="5" fillId="0" borderId="4" xfId="0" applyFont="1" applyBorder="1"/>
    <xf numFmtId="0" fontId="5" fillId="0" borderId="5" xfId="0" applyFont="1" applyBorder="1" applyAlignment="1">
      <alignment wrapText="1"/>
    </xf>
    <xf numFmtId="3" fontId="5" fillId="0" borderId="0" xfId="0" applyNumberFormat="1" applyFont="1" applyAlignment="1">
      <alignment horizontal="center" wrapText="1"/>
    </xf>
    <xf numFmtId="0" fontId="8" fillId="0" borderId="0" xfId="0" applyFont="1"/>
    <xf numFmtId="0" fontId="8"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Continuous" wrapText="1"/>
    </xf>
    <xf numFmtId="0" fontId="8" fillId="0" borderId="6" xfId="0" applyFont="1" applyBorder="1" applyAlignment="1">
      <alignment horizontal="center" wrapText="1"/>
    </xf>
    <xf numFmtId="0" fontId="8" fillId="0" borderId="2" xfId="0" applyFont="1" applyBorder="1" applyAlignment="1">
      <alignment horizontal="center"/>
    </xf>
    <xf numFmtId="0" fontId="5" fillId="0" borderId="0" xfId="0" applyFont="1" applyAlignment="1">
      <alignment vertical="center" wrapText="1"/>
    </xf>
    <xf numFmtId="4" fontId="5" fillId="0" borderId="0" xfId="0" applyNumberFormat="1" applyFont="1" applyAlignment="1">
      <alignment vertical="center" wrapText="1"/>
    </xf>
    <xf numFmtId="0" fontId="5" fillId="0" borderId="0" xfId="0" applyFont="1" applyAlignment="1">
      <alignment horizontal="center" vertical="center" wrapText="1"/>
    </xf>
    <xf numFmtId="0" fontId="5" fillId="0" borderId="0" xfId="0" applyFont="1"/>
    <xf numFmtId="3" fontId="5" fillId="0" borderId="0" xfId="1" applyNumberFormat="1" applyFont="1" applyBorder="1" applyAlignment="1">
      <alignment horizontal="right" wrapText="1"/>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3" fontId="14" fillId="0" borderId="8" xfId="0" applyNumberFormat="1" applyFont="1" applyBorder="1" applyAlignment="1">
      <alignment horizontal="center" wrapText="1"/>
    </xf>
    <xf numFmtId="3" fontId="14" fillId="0" borderId="9" xfId="0" applyNumberFormat="1" applyFont="1" applyBorder="1" applyAlignment="1">
      <alignment horizontal="center" wrapText="1"/>
    </xf>
    <xf numFmtId="0" fontId="13" fillId="0" borderId="10" xfId="0" applyFont="1" applyBorder="1" applyAlignment="1">
      <alignment horizontal="center"/>
    </xf>
    <xf numFmtId="0" fontId="13" fillId="0" borderId="11" xfId="0" applyFont="1" applyBorder="1" applyAlignment="1">
      <alignment horizontal="center"/>
    </xf>
    <xf numFmtId="0" fontId="13" fillId="0" borderId="11" xfId="0" applyFont="1" applyBorder="1" applyAlignment="1">
      <alignment horizontal="center" vertical="center" wrapText="1"/>
    </xf>
    <xf numFmtId="165" fontId="14" fillId="0" borderId="11" xfId="1" applyNumberFormat="1" applyFont="1" applyFill="1" applyBorder="1" applyAlignment="1">
      <alignment horizontal="center" vertical="center"/>
    </xf>
    <xf numFmtId="4" fontId="14" fillId="0" borderId="12" xfId="0" applyNumberFormat="1" applyFont="1" applyBorder="1" applyAlignment="1" applyProtection="1">
      <alignment horizontal="right" vertical="center"/>
      <protection locked="0"/>
    </xf>
    <xf numFmtId="0" fontId="15" fillId="0" borderId="0" xfId="0" applyFont="1" applyAlignment="1">
      <alignment wrapText="1"/>
    </xf>
    <xf numFmtId="0" fontId="6" fillId="0" borderId="14" xfId="0" applyFont="1" applyBorder="1" applyAlignment="1">
      <alignment horizontal="centerContinuous" wrapText="1"/>
    </xf>
    <xf numFmtId="10" fontId="14" fillId="0" borderId="12" xfId="0" applyNumberFormat="1" applyFont="1" applyBorder="1" applyAlignment="1" applyProtection="1">
      <alignment horizontal="right" vertical="center"/>
      <protection locked="0"/>
    </xf>
    <xf numFmtId="4" fontId="14" fillId="0" borderId="11" xfId="0" applyNumberFormat="1" applyFont="1" applyBorder="1" applyAlignment="1">
      <alignment horizontal="center" vertical="center" wrapText="1"/>
    </xf>
    <xf numFmtId="3" fontId="14" fillId="2" borderId="15" xfId="0" applyNumberFormat="1" applyFont="1" applyFill="1" applyBorder="1" applyAlignment="1">
      <alignment horizontal="center" wrapText="1"/>
    </xf>
    <xf numFmtId="3" fontId="14" fillId="0" borderId="5" xfId="0" applyNumberFormat="1" applyFont="1" applyBorder="1" applyAlignment="1">
      <alignment horizontal="center" wrapText="1"/>
    </xf>
    <xf numFmtId="3" fontId="14" fillId="0" borderId="3" xfId="0" applyNumberFormat="1" applyFont="1" applyBorder="1" applyAlignment="1">
      <alignment horizontal="center" wrapText="1"/>
    </xf>
    <xf numFmtId="0" fontId="14" fillId="0" borderId="3" xfId="0" applyFont="1" applyBorder="1" applyAlignment="1">
      <alignment vertical="center" wrapText="1"/>
    </xf>
    <xf numFmtId="4" fontId="14" fillId="0" borderId="3" xfId="0" applyNumberFormat="1" applyFont="1" applyBorder="1" applyAlignment="1">
      <alignment vertical="center" wrapText="1"/>
    </xf>
    <xf numFmtId="0" fontId="14" fillId="0" borderId="3" xfId="0" applyFont="1" applyBorder="1" applyAlignment="1">
      <alignment horizontal="center" vertical="center" wrapText="1"/>
    </xf>
    <xf numFmtId="3" fontId="14" fillId="0" borderId="3" xfId="1" applyNumberFormat="1" applyFont="1" applyBorder="1" applyAlignment="1">
      <alignment horizontal="right" wrapText="1"/>
    </xf>
    <xf numFmtId="0" fontId="14" fillId="0" borderId="3" xfId="0" applyFont="1" applyBorder="1"/>
    <xf numFmtId="4" fontId="14" fillId="0" borderId="3" xfId="0" applyNumberFormat="1" applyFont="1" applyBorder="1"/>
    <xf numFmtId="0" fontId="15" fillId="0" borderId="0" xfId="0" applyFont="1" applyAlignment="1">
      <alignment horizontal="center" wrapText="1"/>
    </xf>
    <xf numFmtId="0" fontId="3" fillId="0" borderId="4" xfId="0" applyFont="1" applyBorder="1"/>
    <xf numFmtId="0" fontId="3" fillId="0" borderId="0" xfId="0" applyFont="1"/>
    <xf numFmtId="0" fontId="3" fillId="0" borderId="5" xfId="0" applyFont="1" applyBorder="1"/>
    <xf numFmtId="0" fontId="3" fillId="0" borderId="3" xfId="0" applyFont="1" applyBorder="1"/>
    <xf numFmtId="0" fontId="6" fillId="0" borderId="13" xfId="0" applyFont="1" applyBorder="1" applyAlignment="1">
      <alignment horizontal="centerContinuous" wrapText="1"/>
    </xf>
    <xf numFmtId="165" fontId="18" fillId="0" borderId="0" xfId="1" applyNumberFormat="1" applyFont="1" applyAlignment="1" applyProtection="1">
      <alignment horizontal="center" wrapText="1"/>
    </xf>
    <xf numFmtId="165" fontId="18" fillId="0" borderId="0" xfId="1" applyNumberFormat="1" applyFont="1" applyProtection="1"/>
    <xf numFmtId="0" fontId="19" fillId="4" borderId="0" xfId="0" applyFont="1" applyFill="1" applyAlignment="1">
      <alignment horizontal="left"/>
    </xf>
    <xf numFmtId="0" fontId="18" fillId="4" borderId="0" xfId="0" applyFont="1" applyFill="1" applyAlignment="1">
      <alignment horizontal="center"/>
    </xf>
    <xf numFmtId="170" fontId="17" fillId="4" borderId="11" xfId="2" applyNumberFormat="1" applyFont="1" applyFill="1" applyBorder="1" applyAlignment="1" applyProtection="1">
      <alignment horizontal="center" vertical="center" wrapText="1"/>
      <protection locked="0"/>
    </xf>
    <xf numFmtId="0" fontId="20" fillId="5" borderId="1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21" xfId="0" applyFont="1" applyFill="1" applyBorder="1" applyAlignment="1">
      <alignment horizontal="center" vertical="center" wrapText="1"/>
    </xf>
    <xf numFmtId="3" fontId="17" fillId="2" borderId="21" xfId="0" applyNumberFormat="1" applyFont="1" applyFill="1" applyBorder="1" applyAlignment="1">
      <alignment horizontal="center" vertical="center" wrapText="1"/>
    </xf>
    <xf numFmtId="0" fontId="18" fillId="0" borderId="11" xfId="0" applyFont="1" applyBorder="1" applyAlignment="1">
      <alignment horizontal="left" vertical="center" wrapText="1"/>
    </xf>
    <xf numFmtId="8" fontId="18" fillId="0" borderId="11" xfId="0" applyNumberFormat="1" applyFont="1" applyBorder="1" applyAlignment="1">
      <alignment horizontal="center" vertical="center"/>
    </xf>
    <xf numFmtId="4" fontId="14" fillId="0" borderId="11" xfId="0" applyNumberFormat="1" applyFont="1" applyBorder="1" applyAlignment="1" applyProtection="1">
      <alignment horizontal="center" vertical="center" wrapText="1"/>
      <protection locked="0"/>
    </xf>
    <xf numFmtId="0" fontId="6" fillId="4" borderId="2" xfId="0" applyFont="1" applyFill="1" applyBorder="1" applyAlignment="1">
      <alignment wrapText="1"/>
    </xf>
    <xf numFmtId="0" fontId="6" fillId="4" borderId="0" xfId="0" applyFont="1" applyFill="1" applyAlignment="1">
      <alignment wrapText="1"/>
    </xf>
    <xf numFmtId="0" fontId="6" fillId="4" borderId="3" xfId="0" applyFont="1" applyFill="1" applyBorder="1" applyAlignment="1">
      <alignment wrapText="1"/>
    </xf>
    <xf numFmtId="0" fontId="8" fillId="4" borderId="2" xfId="0" applyFont="1" applyFill="1" applyBorder="1" applyAlignment="1">
      <alignment horizontal="center"/>
    </xf>
    <xf numFmtId="0" fontId="3" fillId="4" borderId="0" xfId="0" applyFont="1" applyFill="1"/>
    <xf numFmtId="0" fontId="3" fillId="4" borderId="3" xfId="0" applyFont="1" applyFill="1" applyBorder="1"/>
    <xf numFmtId="165" fontId="22" fillId="0" borderId="0" xfId="1" applyNumberFormat="1" applyFont="1" applyProtection="1"/>
    <xf numFmtId="44" fontId="22" fillId="9" borderId="0" xfId="2" applyFont="1" applyFill="1" applyBorder="1" applyAlignment="1" applyProtection="1">
      <alignment horizontal="center" vertical="center"/>
    </xf>
    <xf numFmtId="44" fontId="22" fillId="8" borderId="0" xfId="2" applyFont="1" applyFill="1" applyBorder="1" applyAlignment="1" applyProtection="1">
      <alignment horizontal="center" vertical="center" wrapText="1"/>
    </xf>
    <xf numFmtId="44" fontId="22" fillId="9" borderId="0" xfId="2" applyFont="1" applyFill="1" applyBorder="1" applyAlignment="1" applyProtection="1">
      <alignment horizontal="center" vertical="center" wrapText="1"/>
    </xf>
    <xf numFmtId="170" fontId="21" fillId="6" borderId="11" xfId="0" applyNumberFormat="1" applyFont="1" applyFill="1" applyBorder="1" applyProtection="1">
      <protection locked="0"/>
    </xf>
    <xf numFmtId="1" fontId="21" fillId="0" borderId="11" xfId="1" applyNumberFormat="1" applyFont="1" applyFill="1" applyBorder="1" applyAlignment="1" applyProtection="1">
      <alignment horizontal="center" vertical="center"/>
    </xf>
    <xf numFmtId="170" fontId="21" fillId="3" borderId="11" xfId="2" applyNumberFormat="1" applyFont="1" applyFill="1" applyBorder="1" applyAlignment="1" applyProtection="1">
      <alignment horizontal="center" vertical="center" wrapText="1"/>
    </xf>
    <xf numFmtId="166" fontId="21" fillId="3" borderId="11" xfId="2" applyNumberFormat="1" applyFont="1" applyFill="1" applyBorder="1" applyAlignment="1" applyProtection="1">
      <alignment horizontal="center" vertical="center" wrapText="1"/>
    </xf>
    <xf numFmtId="44" fontId="21" fillId="0" borderId="11" xfId="2" applyFont="1" applyFill="1" applyBorder="1" applyAlignment="1" applyProtection="1">
      <alignment horizontal="center" vertical="center" wrapText="1"/>
    </xf>
    <xf numFmtId="44" fontId="22" fillId="3" borderId="11" xfId="2" applyFont="1" applyFill="1" applyBorder="1" applyAlignment="1" applyProtection="1">
      <alignment horizontal="center" vertical="center" wrapText="1"/>
    </xf>
    <xf numFmtId="3" fontId="21" fillId="0" borderId="11" xfId="1" applyNumberFormat="1" applyFont="1" applyFill="1" applyBorder="1" applyAlignment="1" applyProtection="1">
      <alignment horizontal="center" vertical="center"/>
    </xf>
    <xf numFmtId="171" fontId="21" fillId="3" borderId="11" xfId="2" applyNumberFormat="1" applyFont="1" applyFill="1" applyBorder="1" applyAlignment="1" applyProtection="1">
      <alignment horizontal="center" vertical="center" wrapText="1"/>
    </xf>
    <xf numFmtId="171" fontId="21" fillId="6" borderId="11" xfId="0" applyNumberFormat="1" applyFont="1" applyFill="1" applyBorder="1" applyProtection="1">
      <protection locked="0"/>
    </xf>
    <xf numFmtId="10" fontId="21" fillId="6" borderId="11" xfId="16" applyNumberFormat="1" applyFont="1" applyFill="1" applyBorder="1" applyAlignment="1" applyProtection="1">
      <alignment horizontal="center" vertical="center"/>
      <protection locked="0"/>
    </xf>
    <xf numFmtId="0" fontId="21" fillId="6" borderId="20" xfId="0" applyFont="1" applyFill="1" applyBorder="1" applyProtection="1">
      <protection locked="0"/>
    </xf>
    <xf numFmtId="0" fontId="21" fillId="6" borderId="25" xfId="0" applyFont="1" applyFill="1" applyBorder="1" applyProtection="1">
      <protection locked="0"/>
    </xf>
    <xf numFmtId="0" fontId="21" fillId="6" borderId="23" xfId="0" applyFont="1" applyFill="1" applyBorder="1" applyProtection="1">
      <protection locked="0"/>
    </xf>
    <xf numFmtId="44" fontId="23" fillId="3" borderId="11" xfId="2" applyFont="1" applyFill="1" applyBorder="1" applyAlignment="1" applyProtection="1">
      <alignment horizontal="center" vertical="center"/>
    </xf>
    <xf numFmtId="44" fontId="23" fillId="11" borderId="11" xfId="2" applyFont="1" applyFill="1" applyBorder="1" applyAlignment="1" applyProtection="1">
      <alignment horizontal="center" vertical="center" wrapText="1"/>
    </xf>
    <xf numFmtId="169" fontId="23" fillId="11" borderId="11" xfId="2" applyNumberFormat="1" applyFont="1" applyFill="1" applyBorder="1" applyAlignment="1" applyProtection="1">
      <alignment horizontal="right" vertical="center" wrapText="1"/>
    </xf>
    <xf numFmtId="165" fontId="18" fillId="0" borderId="0" xfId="1" applyNumberFormat="1" applyFont="1" applyAlignment="1" applyProtection="1">
      <alignment vertical="center"/>
    </xf>
    <xf numFmtId="1" fontId="21" fillId="0" borderId="0" xfId="1" applyNumberFormat="1" applyFont="1" applyFill="1" applyBorder="1" applyAlignment="1" applyProtection="1">
      <alignment horizontal="center" vertical="center"/>
    </xf>
    <xf numFmtId="0" fontId="28" fillId="0" borderId="0" xfId="0" applyFont="1"/>
    <xf numFmtId="0" fontId="17" fillId="0" borderId="0" xfId="0" applyFont="1" applyAlignment="1">
      <alignment wrapText="1"/>
    </xf>
    <xf numFmtId="0" fontId="18" fillId="0" borderId="0" xfId="0" applyFont="1"/>
    <xf numFmtId="0" fontId="18" fillId="0" borderId="0" xfId="0" applyFont="1" applyAlignment="1">
      <alignment horizontal="center"/>
    </xf>
    <xf numFmtId="0" fontId="27" fillId="3" borderId="0" xfId="0" applyFont="1" applyFill="1" applyAlignment="1">
      <alignment horizontal="right"/>
    </xf>
    <xf numFmtId="0" fontId="29" fillId="0" borderId="0" xfId="0" applyFont="1"/>
    <xf numFmtId="0" fontId="18" fillId="0" borderId="0" xfId="0" applyFont="1" applyAlignment="1">
      <alignment horizontal="center" wrapText="1"/>
    </xf>
    <xf numFmtId="0" fontId="27" fillId="3" borderId="0" xfId="0" applyFont="1" applyFill="1" applyAlignment="1">
      <alignment horizontal="left"/>
    </xf>
    <xf numFmtId="0" fontId="25" fillId="12" borderId="20" xfId="0" applyFont="1" applyFill="1" applyBorder="1" applyAlignment="1">
      <alignment horizontal="right"/>
    </xf>
    <xf numFmtId="0" fontId="25" fillId="12" borderId="25" xfId="0" applyFont="1" applyFill="1" applyBorder="1" applyAlignment="1">
      <alignment horizontal="right"/>
    </xf>
    <xf numFmtId="0" fontId="26" fillId="12" borderId="23" xfId="0" applyFont="1" applyFill="1" applyBorder="1"/>
    <xf numFmtId="0" fontId="25" fillId="12" borderId="23" xfId="0" applyFont="1" applyFill="1" applyBorder="1" applyAlignment="1">
      <alignment horizontal="right"/>
    </xf>
    <xf numFmtId="0" fontId="23" fillId="11" borderId="4" xfId="0" applyFont="1" applyFill="1" applyBorder="1" applyAlignment="1">
      <alignment horizontal="left" vertical="center" wrapText="1"/>
    </xf>
    <xf numFmtId="0" fontId="23" fillId="11" borderId="25" xfId="0" applyFont="1" applyFill="1" applyBorder="1" applyAlignment="1">
      <alignment horizontal="center" vertical="center" wrapText="1"/>
    </xf>
    <xf numFmtId="3" fontId="23" fillId="11" borderId="25" xfId="0" applyNumberFormat="1" applyFont="1" applyFill="1" applyBorder="1" applyAlignment="1">
      <alignment horizontal="center" vertical="center" wrapText="1"/>
    </xf>
    <xf numFmtId="3" fontId="23" fillId="11" borderId="11" xfId="0" applyNumberFormat="1" applyFont="1" applyFill="1" applyBorder="1" applyAlignment="1">
      <alignment horizontal="center" vertical="center" wrapText="1"/>
    </xf>
    <xf numFmtId="0" fontId="17" fillId="0" borderId="0" xfId="0" applyFont="1"/>
    <xf numFmtId="0" fontId="21" fillId="0" borderId="11" xfId="0" applyFont="1" applyBorder="1" applyAlignment="1">
      <alignment horizontal="left" wrapText="1"/>
    </xf>
    <xf numFmtId="0" fontId="21" fillId="0" borderId="11" xfId="0" quotePrefix="1" applyFont="1" applyBorder="1" applyAlignment="1">
      <alignment horizontal="center" vertical="center" wrapText="1"/>
    </xf>
    <xf numFmtId="169" fontId="21" fillId="10" borderId="11" xfId="0" applyNumberFormat="1" applyFont="1" applyFill="1" applyBorder="1"/>
    <xf numFmtId="10" fontId="21" fillId="0" borderId="11" xfId="0" applyNumberFormat="1" applyFont="1" applyBorder="1" applyAlignment="1">
      <alignment horizontal="center" vertical="center"/>
    </xf>
    <xf numFmtId="167" fontId="18" fillId="0" borderId="0" xfId="0" applyNumberFormat="1" applyFont="1" applyAlignment="1">
      <alignment vertical="center"/>
    </xf>
    <xf numFmtId="0" fontId="18" fillId="0" borderId="0" xfId="0" applyFont="1" applyAlignment="1">
      <alignment vertical="center"/>
    </xf>
    <xf numFmtId="0" fontId="21" fillId="0" borderId="11" xfId="0" applyFont="1" applyBorder="1" applyAlignment="1">
      <alignment horizontal="center" vertical="center" wrapText="1"/>
    </xf>
    <xf numFmtId="1" fontId="22" fillId="0" borderId="11" xfId="0" applyNumberFormat="1" applyFont="1" applyBorder="1" applyAlignment="1">
      <alignment horizontal="center" vertical="center" wrapText="1"/>
    </xf>
    <xf numFmtId="0" fontId="18" fillId="7" borderId="0" xfId="0" applyFont="1" applyFill="1"/>
    <xf numFmtId="0" fontId="22" fillId="8" borderId="0" xfId="0" applyFont="1" applyFill="1" applyAlignment="1">
      <alignment horizontal="right" wrapText="1"/>
    </xf>
    <xf numFmtId="2" fontId="22" fillId="8" borderId="0" xfId="0" applyNumberFormat="1" applyFont="1" applyFill="1" applyAlignment="1">
      <alignment horizontal="center" vertical="center" wrapText="1"/>
    </xf>
    <xf numFmtId="0" fontId="24" fillId="0" borderId="0" xfId="0" applyFont="1"/>
    <xf numFmtId="0" fontId="22" fillId="0" borderId="0" xfId="0" applyFont="1" applyAlignment="1">
      <alignment horizontal="center"/>
    </xf>
    <xf numFmtId="0" fontId="22" fillId="0" borderId="0" xfId="0" applyFont="1"/>
    <xf numFmtId="168" fontId="22" fillId="0" borderId="0" xfId="0" applyNumberFormat="1" applyFont="1"/>
    <xf numFmtId="44" fontId="22" fillId="0" borderId="0" xfId="0" applyNumberFormat="1" applyFont="1"/>
    <xf numFmtId="0" fontId="23" fillId="11" borderId="11" xfId="0" applyFont="1" applyFill="1" applyBorder="1" applyAlignment="1">
      <alignment horizontal="center" vertical="center" wrapText="1"/>
    </xf>
    <xf numFmtId="2" fontId="32" fillId="11" borderId="11" xfId="0" applyNumberFormat="1" applyFont="1" applyFill="1" applyBorder="1" applyAlignment="1">
      <alignment horizontal="center" vertical="center"/>
    </xf>
    <xf numFmtId="0" fontId="23" fillId="11" borderId="11" xfId="0" applyFont="1" applyFill="1" applyBorder="1" applyAlignment="1">
      <alignment horizontal="left" vertical="center" wrapText="1"/>
    </xf>
    <xf numFmtId="169" fontId="18" fillId="0" borderId="11" xfId="0" applyNumberFormat="1" applyFont="1" applyBorder="1" applyAlignment="1">
      <alignment horizontal="center"/>
    </xf>
    <xf numFmtId="166" fontId="18" fillId="0" borderId="0" xfId="0" applyNumberFormat="1" applyFont="1" applyAlignment="1">
      <alignment horizontal="center"/>
    </xf>
    <xf numFmtId="166" fontId="18" fillId="0" borderId="0" xfId="0" applyNumberFormat="1" applyFont="1"/>
    <xf numFmtId="0" fontId="14" fillId="2" borderId="9" xfId="0" applyFont="1" applyFill="1" applyBorder="1" applyAlignment="1">
      <alignment horizontal="center" wrapText="1"/>
    </xf>
    <xf numFmtId="0" fontId="14" fillId="2" borderId="16" xfId="0" applyFont="1" applyFill="1" applyBorder="1" applyAlignment="1">
      <alignment horizontal="center" wrapText="1"/>
    </xf>
    <xf numFmtId="0" fontId="14" fillId="2" borderId="17" xfId="0" applyFont="1" applyFill="1" applyBorder="1" applyAlignment="1">
      <alignment horizontal="center" wrapText="1"/>
    </xf>
    <xf numFmtId="0" fontId="13" fillId="0" borderId="12" xfId="0" applyFont="1" applyBorder="1" applyAlignment="1">
      <alignment horizontal="center" wrapText="1"/>
    </xf>
    <xf numFmtId="0" fontId="13" fillId="0" borderId="18" xfId="0" applyFont="1" applyBorder="1" applyAlignment="1">
      <alignment horizontal="center" wrapText="1"/>
    </xf>
    <xf numFmtId="0" fontId="13" fillId="0" borderId="19" xfId="0" applyFont="1" applyBorder="1" applyAlignment="1">
      <alignment horizontal="center" wrapText="1"/>
    </xf>
    <xf numFmtId="0" fontId="9" fillId="0" borderId="0" xfId="0" applyFont="1" applyAlignment="1">
      <alignment horizontal="center" wrapText="1"/>
    </xf>
    <xf numFmtId="0" fontId="15" fillId="4" borderId="0" xfId="0" applyFont="1" applyFill="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23" fillId="11" borderId="11" xfId="0" applyFont="1" applyFill="1" applyBorder="1" applyAlignment="1">
      <alignment horizontal="center" vertical="center" wrapText="1"/>
    </xf>
    <xf numFmtId="0" fontId="18" fillId="0" borderId="20" xfId="0" applyFont="1" applyBorder="1" applyAlignment="1">
      <alignment horizontal="left" vertical="center" wrapText="1"/>
    </xf>
    <xf numFmtId="0" fontId="21" fillId="6" borderId="27" xfId="0" applyFont="1" applyFill="1" applyBorder="1" applyAlignment="1" applyProtection="1">
      <alignment horizontal="left"/>
      <protection locked="0"/>
    </xf>
    <xf numFmtId="0" fontId="21" fillId="6" borderId="28" xfId="0" applyFont="1" applyFill="1" applyBorder="1" applyAlignment="1" applyProtection="1">
      <alignment horizontal="left"/>
      <protection locked="0"/>
    </xf>
    <xf numFmtId="0" fontId="21" fillId="6" borderId="29" xfId="0" applyFont="1" applyFill="1" applyBorder="1" applyAlignment="1" applyProtection="1">
      <alignment horizontal="left"/>
      <protection locked="0"/>
    </xf>
    <xf numFmtId="0" fontId="22" fillId="6" borderId="24" xfId="0" applyFont="1" applyFill="1" applyBorder="1" applyAlignment="1">
      <alignment horizontal="center" vertical="center" wrapText="1"/>
    </xf>
    <xf numFmtId="0" fontId="22" fillId="6" borderId="0" xfId="0" applyFont="1" applyFill="1" applyAlignment="1">
      <alignment horizontal="center" vertical="center" wrapText="1"/>
    </xf>
    <xf numFmtId="0" fontId="21" fillId="6" borderId="24" xfId="0" applyFont="1" applyFill="1" applyBorder="1" applyAlignment="1" applyProtection="1">
      <alignment horizontal="left"/>
      <protection locked="0"/>
    </xf>
    <xf numFmtId="0" fontId="21" fillId="6" borderId="0" xfId="0" applyFont="1" applyFill="1" applyAlignment="1" applyProtection="1">
      <alignment horizontal="left"/>
      <protection locked="0"/>
    </xf>
    <xf numFmtId="0" fontId="21" fillId="6" borderId="26" xfId="0" applyFont="1" applyFill="1" applyBorder="1" applyAlignment="1" applyProtection="1">
      <alignment horizontal="left"/>
      <protection locked="0"/>
    </xf>
    <xf numFmtId="0" fontId="21" fillId="6" borderId="30" xfId="0" applyFont="1" applyFill="1" applyBorder="1" applyAlignment="1" applyProtection="1">
      <alignment horizontal="left"/>
      <protection locked="0"/>
    </xf>
    <xf numFmtId="0" fontId="21" fillId="6" borderId="31" xfId="0" applyFont="1" applyFill="1" applyBorder="1" applyAlignment="1" applyProtection="1">
      <alignment horizontal="left"/>
      <protection locked="0"/>
    </xf>
    <xf numFmtId="0" fontId="21" fillId="6" borderId="22" xfId="0" applyFont="1" applyFill="1" applyBorder="1" applyAlignment="1" applyProtection="1">
      <alignment horizontal="left"/>
      <protection locked="0"/>
    </xf>
    <xf numFmtId="0" fontId="22" fillId="0" borderId="12" xfId="0" applyFont="1" applyBorder="1" applyAlignment="1">
      <alignment horizontal="center" wrapText="1"/>
    </xf>
    <xf numFmtId="0" fontId="22" fillId="0" borderId="18" xfId="0" applyFont="1" applyBorder="1" applyAlignment="1">
      <alignment horizontal="center" wrapText="1"/>
    </xf>
  </cellXfs>
  <cellStyles count="17">
    <cellStyle name="Millares" xfId="1" builtinId="3"/>
    <cellStyle name="Moneda" xfId="2" builtinId="4"/>
    <cellStyle name="Moneda 2" xfId="4" xr:uid="{00000000-0005-0000-0000-000002000000}"/>
    <cellStyle name="Moneda 2 2" xfId="11" xr:uid="{D2BCBCEE-BC57-4C9B-AC60-B9EF01ACD3C8}"/>
    <cellStyle name="Moneda 3" xfId="9" xr:uid="{BB89F272-86D6-4D39-A3B9-E3686F9F5C02}"/>
    <cellStyle name="Moneda 4" xfId="7" xr:uid="{84338E25-D339-44C5-B065-734D9ED48378}"/>
    <cellStyle name="Normal" xfId="0" builtinId="0"/>
    <cellStyle name="Normal 2" xfId="3" xr:uid="{00000000-0005-0000-0000-000004000000}"/>
    <cellStyle name="Normal 2 2" xfId="10" xr:uid="{0C0FA805-9022-483C-9BA6-6C6869F4F47F}"/>
    <cellStyle name="Normal 3" xfId="13" xr:uid="{52F40848-7DFA-4BB5-A420-845B87114D53}"/>
    <cellStyle name="Normal 4" xfId="14" xr:uid="{75F218F3-6ED1-40D0-B803-2A2EC96E8529}"/>
    <cellStyle name="Normal 5" xfId="8" xr:uid="{C1F9963E-0296-43F2-97CA-512D59274AC0}"/>
    <cellStyle name="Normal 6" xfId="6" xr:uid="{DD8F50D7-9452-4C2C-9CC9-48344432FB6B}"/>
    <cellStyle name="Porcentaje" xfId="16" builtinId="5"/>
    <cellStyle name="Porcentaje 2" xfId="5" xr:uid="{00000000-0005-0000-0000-000006000000}"/>
    <cellStyle name="Porcentaje 2 2" xfId="12" xr:uid="{2C326D23-CD61-4D7A-80AE-CF403A4D4CD6}"/>
    <cellStyle name="Porcentaje 3" xfId="15" xr:uid="{A4C87409-1763-49A9-A8CE-6D415FAC6D59}"/>
  </cellStyles>
  <dxfs count="4">
    <dxf>
      <fill>
        <patternFill>
          <bgColor indexed="42"/>
        </patternFill>
      </fill>
    </dxf>
    <dxf>
      <fill>
        <patternFill>
          <bgColor indexed="42"/>
        </patternFill>
      </fill>
    </dxf>
    <dxf>
      <font>
        <condense val="0"/>
        <extend val="0"/>
        <color indexed="9"/>
      </font>
    </dxf>
    <dxf>
      <fill>
        <patternFill>
          <bgColor indexed="42"/>
        </patternFill>
      </fill>
    </dxf>
  </dxfs>
  <tableStyles count="0" defaultTableStyle="TableStyleMedium9" defaultPivotStyle="PivotStyleLight16"/>
  <colors>
    <mruColors>
      <color rgb="FF6F44B6"/>
      <color rgb="FFAB96DB"/>
      <color rgb="FFD6D1F2"/>
      <color rgb="FFFF6635"/>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469900</xdr:colOff>
      <xdr:row>11</xdr:row>
      <xdr:rowOff>38098</xdr:rowOff>
    </xdr:from>
    <xdr:to>
      <xdr:col>2</xdr:col>
      <xdr:colOff>2032000</xdr:colOff>
      <xdr:row>18</xdr:row>
      <xdr:rowOff>139699</xdr:rowOff>
    </xdr:to>
    <xdr:sp macro="" textlink="">
      <xdr:nvSpPr>
        <xdr:cNvPr id="3184" name="Line 7">
          <a:extLst>
            <a:ext uri="{FF2B5EF4-FFF2-40B4-BE49-F238E27FC236}">
              <a16:creationId xmlns:a16="http://schemas.microsoft.com/office/drawing/2014/main" id="{00000000-0008-0000-0000-0000700C0000}"/>
            </a:ext>
          </a:extLst>
        </xdr:cNvPr>
        <xdr:cNvSpPr>
          <a:spLocks noChangeShapeType="1"/>
        </xdr:cNvSpPr>
      </xdr:nvSpPr>
      <xdr:spPr bwMode="auto">
        <a:xfrm flipH="1" flipV="1">
          <a:off x="1206500" y="2184398"/>
          <a:ext cx="1562100" cy="2730501"/>
        </a:xfrm>
        <a:prstGeom prst="line">
          <a:avLst/>
        </a:prstGeom>
        <a:noFill/>
        <a:ln w="9525">
          <a:solidFill>
            <a:srgbClr val="000000"/>
          </a:solidFill>
          <a:round/>
          <a:headEnd/>
          <a:tailEnd type="triangle" w="med" len="med"/>
        </a:ln>
      </xdr:spPr>
    </xdr:sp>
    <xdr:clientData/>
  </xdr:twoCellAnchor>
  <xdr:twoCellAnchor>
    <xdr:from>
      <xdr:col>2</xdr:col>
      <xdr:colOff>2041524</xdr:colOff>
      <xdr:row>18</xdr:row>
      <xdr:rowOff>117474</xdr:rowOff>
    </xdr:from>
    <xdr:to>
      <xdr:col>5</xdr:col>
      <xdr:colOff>203200</xdr:colOff>
      <xdr:row>24</xdr:row>
      <xdr:rowOff>88900</xdr:rowOff>
    </xdr:to>
    <xdr:sp macro="" textlink="">
      <xdr:nvSpPr>
        <xdr:cNvPr id="3185" name="Line 8">
          <a:extLst>
            <a:ext uri="{FF2B5EF4-FFF2-40B4-BE49-F238E27FC236}">
              <a16:creationId xmlns:a16="http://schemas.microsoft.com/office/drawing/2014/main" id="{00000000-0008-0000-0000-0000710C0000}"/>
            </a:ext>
          </a:extLst>
        </xdr:cNvPr>
        <xdr:cNvSpPr>
          <a:spLocks noChangeShapeType="1"/>
        </xdr:cNvSpPr>
      </xdr:nvSpPr>
      <xdr:spPr bwMode="auto">
        <a:xfrm>
          <a:off x="2778124" y="5464174"/>
          <a:ext cx="3267076" cy="2524126"/>
        </a:xfrm>
        <a:prstGeom prst="line">
          <a:avLst/>
        </a:prstGeom>
        <a:noFill/>
        <a:ln w="9525">
          <a:solidFill>
            <a:srgbClr val="000000"/>
          </a:solidFill>
          <a:round/>
          <a:headEnd/>
          <a:tailEnd type="triangle" w="med" len="med"/>
        </a:ln>
      </xdr:spPr>
    </xdr:sp>
    <xdr:clientData/>
  </xdr:twoCellAnchor>
  <xdr:twoCellAnchor editAs="oneCell">
    <xdr:from>
      <xdr:col>0</xdr:col>
      <xdr:colOff>0</xdr:colOff>
      <xdr:row>0</xdr:row>
      <xdr:rowOff>228600</xdr:rowOff>
    </xdr:from>
    <xdr:to>
      <xdr:col>2</xdr:col>
      <xdr:colOff>1101166</xdr:colOff>
      <xdr:row>3</xdr:row>
      <xdr:rowOff>35781</xdr:rowOff>
    </xdr:to>
    <xdr:pic>
      <xdr:nvPicPr>
        <xdr:cNvPr id="10" name="9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0"/>
          <a:ext cx="1837766" cy="746981"/>
        </a:xfrm>
        <a:prstGeom prst="rect">
          <a:avLst/>
        </a:prstGeom>
      </xdr:spPr>
    </xdr:pic>
    <xdr:clientData/>
  </xdr:twoCellAnchor>
  <xdr:twoCellAnchor>
    <xdr:from>
      <xdr:col>2</xdr:col>
      <xdr:colOff>1968500</xdr:colOff>
      <xdr:row>10</xdr:row>
      <xdr:rowOff>165098</xdr:rowOff>
    </xdr:from>
    <xdr:to>
      <xdr:col>6</xdr:col>
      <xdr:colOff>749300</xdr:colOff>
      <xdr:row>18</xdr:row>
      <xdr:rowOff>101599</xdr:rowOff>
    </xdr:to>
    <xdr:sp macro="" textlink="">
      <xdr:nvSpPr>
        <xdr:cNvPr id="12" name="Line 7">
          <a:extLst>
            <a:ext uri="{FF2B5EF4-FFF2-40B4-BE49-F238E27FC236}">
              <a16:creationId xmlns:a16="http://schemas.microsoft.com/office/drawing/2014/main" id="{AAB18472-DE6B-4E64-AFFF-00EAC2CCFC2E}"/>
            </a:ext>
          </a:extLst>
        </xdr:cNvPr>
        <xdr:cNvSpPr>
          <a:spLocks noChangeShapeType="1"/>
        </xdr:cNvSpPr>
      </xdr:nvSpPr>
      <xdr:spPr bwMode="auto">
        <a:xfrm flipV="1">
          <a:off x="2705100" y="2146298"/>
          <a:ext cx="4483100" cy="2730501"/>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zoomScale="75" zoomScaleNormal="100" zoomScaleSheetLayoutView="100" workbookViewId="0">
      <selection activeCell="O18" sqref="O18"/>
    </sheetView>
  </sheetViews>
  <sheetFormatPr baseColWidth="10" defaultColWidth="11.42578125" defaultRowHeight="11.25" x14ac:dyDescent="0.2"/>
  <cols>
    <col min="1" max="1" width="10.5703125" style="1" customWidth="1"/>
    <col min="2" max="2" width="0.28515625" style="2" customWidth="1"/>
    <col min="3" max="3" width="41.7109375" style="2" customWidth="1"/>
    <col min="4" max="4" width="21.7109375" style="2" customWidth="1"/>
    <col min="5" max="5" width="12.7109375" style="2" customWidth="1"/>
    <col min="6" max="6" width="16.7109375" style="2" customWidth="1"/>
    <col min="7" max="7" width="12.7109375" style="1" customWidth="1"/>
    <col min="8" max="9" width="12.42578125" style="1" customWidth="1"/>
    <col min="10" max="10" width="9.28515625" style="3" customWidth="1"/>
    <col min="11" max="12" width="8.7109375" style="3" customWidth="1"/>
    <col min="13" max="16384" width="11.42578125" style="1"/>
  </cols>
  <sheetData>
    <row r="1" spans="1:12" ht="43.5" customHeight="1" x14ac:dyDescent="0.35">
      <c r="A1" s="11"/>
      <c r="B1" s="136" t="s">
        <v>0</v>
      </c>
      <c r="C1" s="136"/>
      <c r="D1" s="136"/>
      <c r="E1" s="136"/>
      <c r="F1" s="136"/>
      <c r="G1" s="136"/>
      <c r="H1" s="136"/>
      <c r="I1" s="136"/>
      <c r="J1" s="136"/>
      <c r="K1" s="136"/>
      <c r="L1" s="136"/>
    </row>
    <row r="2" spans="1:12" ht="15" x14ac:dyDescent="0.2">
      <c r="A2" s="11"/>
      <c r="B2" s="12"/>
      <c r="C2" s="13"/>
      <c r="D2" s="12"/>
      <c r="E2" s="12"/>
      <c r="F2" s="12"/>
      <c r="G2" s="12"/>
      <c r="H2" s="12"/>
      <c r="I2" s="12"/>
      <c r="J2" s="12"/>
      <c r="K2" s="12"/>
      <c r="L2" s="12"/>
    </row>
    <row r="3" spans="1:12" ht="15" x14ac:dyDescent="0.2">
      <c r="A3" s="11"/>
      <c r="B3" s="12"/>
      <c r="C3" s="13"/>
      <c r="D3" s="12"/>
      <c r="E3" s="12"/>
      <c r="F3" s="12"/>
      <c r="G3" s="12"/>
      <c r="H3" s="12"/>
      <c r="I3" s="12"/>
      <c r="J3" s="12"/>
      <c r="K3" s="12"/>
      <c r="L3" s="12"/>
    </row>
    <row r="4" spans="1:12" ht="15" x14ac:dyDescent="0.2">
      <c r="A4" s="11"/>
      <c r="B4" s="12"/>
      <c r="C4" s="13"/>
      <c r="D4" s="12"/>
      <c r="E4" s="12"/>
      <c r="F4" s="12"/>
      <c r="G4" s="12"/>
      <c r="H4" s="12"/>
      <c r="I4" s="12"/>
      <c r="J4" s="12"/>
      <c r="K4" s="12"/>
      <c r="L4" s="12"/>
    </row>
    <row r="5" spans="1:12" ht="15" x14ac:dyDescent="0.2">
      <c r="A5" s="11"/>
      <c r="B5" s="12"/>
      <c r="C5" s="13"/>
      <c r="D5" s="12"/>
      <c r="E5" s="12"/>
      <c r="F5" s="12"/>
      <c r="G5" s="12"/>
      <c r="H5" s="12"/>
      <c r="I5" s="12"/>
      <c r="J5" s="12"/>
      <c r="K5" s="12"/>
      <c r="L5" s="12"/>
    </row>
    <row r="6" spans="1:12" ht="30" customHeight="1" x14ac:dyDescent="0.35">
      <c r="A6" s="11"/>
      <c r="B6" s="12"/>
      <c r="C6" s="14" t="s">
        <v>1</v>
      </c>
      <c r="D6" s="15"/>
      <c r="E6" s="139"/>
      <c r="F6" s="139"/>
      <c r="G6" s="139"/>
      <c r="H6" s="139"/>
      <c r="I6" s="45"/>
      <c r="J6" s="32"/>
      <c r="K6" s="32"/>
      <c r="L6" s="32"/>
    </row>
    <row r="7" spans="1:12" ht="16.5" customHeight="1" thickBot="1" x14ac:dyDescent="0.4">
      <c r="A7" s="11"/>
      <c r="B7" s="12"/>
      <c r="C7" s="14" t="s">
        <v>2</v>
      </c>
      <c r="D7" s="138" t="s">
        <v>3</v>
      </c>
      <c r="E7" s="138"/>
      <c r="F7" s="138"/>
      <c r="G7" s="138"/>
      <c r="H7" s="138"/>
      <c r="I7" s="32"/>
      <c r="J7" s="32"/>
      <c r="K7" s="32"/>
      <c r="L7" s="32"/>
    </row>
    <row r="8" spans="1:12" ht="18.75" customHeight="1" thickBot="1" x14ac:dyDescent="0.25">
      <c r="A8" s="11"/>
      <c r="B8" s="12"/>
      <c r="C8" s="16" t="s">
        <v>4</v>
      </c>
      <c r="D8" s="138"/>
      <c r="E8" s="138"/>
      <c r="F8" s="138"/>
      <c r="G8" s="138"/>
      <c r="H8" s="138"/>
      <c r="I8" s="12"/>
      <c r="J8" s="12"/>
      <c r="K8" s="12"/>
      <c r="L8" s="12"/>
    </row>
    <row r="9" spans="1:12" s="5" customFormat="1" ht="18" x14ac:dyDescent="0.25">
      <c r="A9" s="7" t="s">
        <v>5</v>
      </c>
      <c r="B9" s="17"/>
      <c r="C9" s="66"/>
      <c r="D9" s="17"/>
      <c r="E9" s="63"/>
      <c r="F9" s="7" t="s">
        <v>6</v>
      </c>
      <c r="G9" s="63"/>
      <c r="H9" s="63"/>
      <c r="I9" s="63"/>
      <c r="J9" s="63"/>
      <c r="K9" s="63"/>
      <c r="L9" s="63"/>
    </row>
    <row r="10" spans="1:12" s="5" customFormat="1" ht="12.75" customHeight="1" x14ac:dyDescent="0.25">
      <c r="A10" s="46" t="s">
        <v>7</v>
      </c>
      <c r="B10" s="47"/>
      <c r="C10" s="137"/>
      <c r="D10" s="47" t="s">
        <v>8</v>
      </c>
      <c r="E10" s="64"/>
      <c r="F10" s="46" t="s">
        <v>9</v>
      </c>
      <c r="G10" s="64"/>
      <c r="H10" s="64"/>
      <c r="I10" s="64"/>
      <c r="J10" s="64"/>
      <c r="K10" s="64"/>
      <c r="L10" s="64"/>
    </row>
    <row r="11" spans="1:12" s="5" customFormat="1" ht="12.75" customHeight="1" x14ac:dyDescent="0.25">
      <c r="A11" s="46" t="s">
        <v>10</v>
      </c>
      <c r="B11" s="47"/>
      <c r="C11" s="137"/>
      <c r="D11" s="47"/>
      <c r="E11" s="64"/>
      <c r="F11" s="46" t="s">
        <v>11</v>
      </c>
      <c r="G11" s="64"/>
      <c r="H11" s="64"/>
      <c r="I11" s="64"/>
      <c r="J11" s="64"/>
      <c r="K11" s="64"/>
      <c r="L11" s="64"/>
    </row>
    <row r="12" spans="1:12" s="5" customFormat="1" ht="12.75" customHeight="1" x14ac:dyDescent="0.25">
      <c r="A12" s="46" t="s">
        <v>12</v>
      </c>
      <c r="B12" s="47"/>
      <c r="C12" s="67"/>
      <c r="D12" s="47"/>
      <c r="E12" s="64"/>
      <c r="F12" s="46" t="s">
        <v>13</v>
      </c>
      <c r="G12" s="64"/>
      <c r="H12" s="64"/>
      <c r="I12" s="64"/>
      <c r="J12" s="64"/>
      <c r="K12" s="64"/>
      <c r="L12" s="64"/>
    </row>
    <row r="13" spans="1:12" s="5" customFormat="1" ht="12.75" customHeight="1" x14ac:dyDescent="0.25">
      <c r="A13" s="46" t="s">
        <v>14</v>
      </c>
      <c r="B13" s="47"/>
      <c r="C13" s="67"/>
      <c r="D13" s="47" t="s">
        <v>15</v>
      </c>
      <c r="E13" s="64"/>
      <c r="F13" s="8" t="s">
        <v>16</v>
      </c>
      <c r="G13" s="64"/>
      <c r="H13" s="64"/>
      <c r="I13" s="64"/>
      <c r="J13" s="64"/>
      <c r="K13" s="64"/>
      <c r="L13" s="64"/>
    </row>
    <row r="14" spans="1:12" s="5" customFormat="1" ht="17.25" customHeight="1" thickBot="1" x14ac:dyDescent="0.3">
      <c r="A14" s="48" t="s">
        <v>17</v>
      </c>
      <c r="B14" s="49"/>
      <c r="C14" s="68"/>
      <c r="D14" s="49"/>
      <c r="E14" s="65"/>
      <c r="F14" s="9" t="s">
        <v>18</v>
      </c>
      <c r="G14" s="65"/>
      <c r="H14" s="65"/>
      <c r="I14" s="65"/>
      <c r="J14" s="65"/>
      <c r="K14" s="65"/>
      <c r="L14" s="65"/>
    </row>
    <row r="15" spans="1:12" s="6" customFormat="1" ht="78.75" customHeight="1" x14ac:dyDescent="0.25">
      <c r="A15" s="23" t="s">
        <v>19</v>
      </c>
      <c r="B15" s="24" t="s">
        <v>20</v>
      </c>
      <c r="C15" s="130" t="s">
        <v>21</v>
      </c>
      <c r="D15" s="131"/>
      <c r="E15" s="132"/>
      <c r="F15" s="24" t="s">
        <v>22</v>
      </c>
      <c r="G15" s="24" t="s">
        <v>23</v>
      </c>
      <c r="H15" s="24" t="s">
        <v>24</v>
      </c>
      <c r="I15" s="24" t="s">
        <v>25</v>
      </c>
      <c r="J15" s="25" t="s">
        <v>26</v>
      </c>
      <c r="K15" s="26" t="s">
        <v>27</v>
      </c>
      <c r="L15" s="36" t="s">
        <v>28</v>
      </c>
    </row>
    <row r="16" spans="1:12" ht="31.5" customHeight="1" x14ac:dyDescent="0.2">
      <c r="A16" s="27"/>
      <c r="B16" s="28"/>
      <c r="C16" s="133"/>
      <c r="D16" s="134"/>
      <c r="E16" s="135"/>
      <c r="F16" s="29"/>
      <c r="G16" s="30"/>
      <c r="H16" s="35"/>
      <c r="I16" s="35">
        <f>H16*G16</f>
        <v>0</v>
      </c>
      <c r="J16" s="62">
        <f>I16*H16</f>
        <v>0</v>
      </c>
      <c r="K16" s="34"/>
      <c r="L16" s="31">
        <f>(J16*K16)+J16</f>
        <v>0</v>
      </c>
    </row>
    <row r="17" spans="1:12" ht="32.25" customHeight="1" thickBot="1" x14ac:dyDescent="0.3">
      <c r="A17" s="37"/>
      <c r="B17" s="38"/>
      <c r="C17" s="39"/>
      <c r="D17" s="40"/>
      <c r="E17" s="39"/>
      <c r="F17" s="41"/>
      <c r="G17" s="42"/>
      <c r="H17" s="43"/>
      <c r="I17" s="43"/>
      <c r="J17" s="44"/>
      <c r="K17" s="44"/>
      <c r="L17" s="44"/>
    </row>
    <row r="18" spans="1:12" ht="21" customHeight="1" x14ac:dyDescent="0.2">
      <c r="A18" s="10"/>
      <c r="B18" s="10"/>
      <c r="C18" s="18"/>
      <c r="D18" s="19"/>
      <c r="E18" s="18"/>
      <c r="F18" s="20"/>
      <c r="G18" s="22"/>
      <c r="H18" s="21"/>
      <c r="I18" s="21"/>
      <c r="J18" s="4"/>
      <c r="K18" s="4"/>
      <c r="L18" s="4"/>
    </row>
    <row r="19" spans="1:12" ht="25.15" customHeight="1" thickBot="1" x14ac:dyDescent="0.25"/>
    <row r="20" spans="1:12" ht="52.5" customHeight="1" thickBot="1" x14ac:dyDescent="0.3">
      <c r="B20" s="33" t="s">
        <v>29</v>
      </c>
      <c r="C20" s="50" t="s">
        <v>30</v>
      </c>
      <c r="D20" s="50"/>
      <c r="E20" s="50"/>
      <c r="F20" s="50"/>
      <c r="G20" s="50"/>
      <c r="H20" s="50"/>
      <c r="I20" s="50"/>
      <c r="J20" s="50"/>
      <c r="K20" s="50"/>
      <c r="L20" s="50"/>
    </row>
    <row r="21" spans="1:12" ht="25.15" customHeight="1" x14ac:dyDescent="0.2"/>
    <row r="22" spans="1:12" ht="25.15" customHeight="1" x14ac:dyDescent="0.2"/>
    <row r="23" spans="1:12" ht="25.15" customHeight="1" thickBot="1" x14ac:dyDescent="0.25"/>
    <row r="24" spans="1:12" ht="48" customHeight="1" x14ac:dyDescent="0.2">
      <c r="D24" s="57" t="s">
        <v>31</v>
      </c>
      <c r="E24" s="58" t="s">
        <v>32</v>
      </c>
      <c r="F24" s="59" t="s">
        <v>33</v>
      </c>
    </row>
    <row r="25" spans="1:12" ht="25.15" customHeight="1" x14ac:dyDescent="0.2">
      <c r="D25" s="60"/>
      <c r="E25" s="61"/>
      <c r="F25" s="55"/>
    </row>
    <row r="26" spans="1:12" ht="25.15" customHeight="1" x14ac:dyDescent="0.2">
      <c r="D26" s="56"/>
      <c r="E26" s="61"/>
      <c r="F26" s="55"/>
    </row>
    <row r="27" spans="1:12" ht="25.15" customHeight="1" x14ac:dyDescent="0.2">
      <c r="D27" s="56"/>
      <c r="E27" s="61"/>
      <c r="F27" s="55"/>
    </row>
    <row r="28" spans="1:12" ht="25.15" customHeight="1" x14ac:dyDescent="0.2">
      <c r="D28" s="56"/>
      <c r="E28" s="61"/>
      <c r="F28" s="55"/>
    </row>
    <row r="29" spans="1:12" ht="25.15" customHeight="1" x14ac:dyDescent="0.25">
      <c r="D29" s="53" t="s">
        <v>34</v>
      </c>
      <c r="E29" s="54"/>
      <c r="F29" s="54"/>
    </row>
    <row r="30" spans="1:12" ht="25.15" customHeight="1" x14ac:dyDescent="0.2"/>
    <row r="31" spans="1:12" ht="25.15" customHeight="1" x14ac:dyDescent="0.2"/>
  </sheetData>
  <sheetProtection algorithmName="SHA-512" hashValue="+Ra19Bst538/2BNp/8Zgd/caNEaYHp10CEFJnstnqf10/v12AehK0oO+9bZa1ydQx+z0HQ3DC3/oovEaVBBYKA==" saltValue="cq8S1OD35WaECfGDZgB4Pw==" spinCount="100000" sheet="1" objects="1" scenarios="1"/>
  <mergeCells count="6">
    <mergeCell ref="C15:E15"/>
    <mergeCell ref="C16:E16"/>
    <mergeCell ref="B1:L1"/>
    <mergeCell ref="C10:C11"/>
    <mergeCell ref="D7:H8"/>
    <mergeCell ref="E6:H6"/>
  </mergeCells>
  <phoneticPr fontId="0" type="noConversion"/>
  <conditionalFormatting sqref="D25:D27">
    <cfRule type="cellIs" dxfId="3" priority="2" stopIfTrue="1" operator="equal">
      <formula>0</formula>
    </cfRule>
  </conditionalFormatting>
  <conditionalFormatting sqref="I16:J16 L16 F25:F28">
    <cfRule type="cellIs" dxfId="2" priority="3" stopIfTrue="1" operator="equal">
      <formula>0</formula>
    </cfRule>
  </conditionalFormatting>
  <printOptions horizontalCentered="1"/>
  <pageMargins left="0" right="0" top="0" bottom="0.15748031496062992"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5"/>
  <sheetViews>
    <sheetView showGridLines="0" tabSelected="1" zoomScaleNormal="100" zoomScaleSheetLayoutView="100" workbookViewId="0">
      <selection activeCell="G1" sqref="G1"/>
    </sheetView>
  </sheetViews>
  <sheetFormatPr baseColWidth="10" defaultColWidth="11.42578125" defaultRowHeight="15" x14ac:dyDescent="0.25"/>
  <cols>
    <col min="1" max="1" width="6.28515625" style="93" customWidth="1"/>
    <col min="2" max="2" width="41.7109375" style="94" customWidth="1"/>
    <col min="3" max="3" width="57.28515625" style="94" customWidth="1"/>
    <col min="4" max="4" width="21.140625" style="93" customWidth="1"/>
    <col min="5" max="6" width="20.5703125" style="94" customWidth="1"/>
    <col min="7" max="8" width="18.5703125" style="93" customWidth="1"/>
    <col min="9" max="10" width="18.5703125" style="52" customWidth="1"/>
    <col min="11" max="11" width="13.5703125" style="52" customWidth="1"/>
    <col min="12" max="12" width="18.5703125" style="93" customWidth="1"/>
    <col min="13" max="13" width="11.42578125" style="93"/>
    <col min="14" max="14" width="15" style="93" bestFit="1" customWidth="1"/>
    <col min="15" max="15" width="14" style="93" bestFit="1" customWidth="1"/>
    <col min="16" max="16384" width="11.42578125" style="93"/>
  </cols>
  <sheetData>
    <row r="1" spans="2:14" ht="30.75" x14ac:dyDescent="0.45">
      <c r="B1" s="91" t="s">
        <v>40</v>
      </c>
      <c r="C1" s="92"/>
      <c r="D1" s="92"/>
      <c r="E1" s="92"/>
      <c r="F1" s="92"/>
      <c r="G1" s="92"/>
      <c r="H1" s="92"/>
      <c r="I1" s="92"/>
      <c r="J1" s="92"/>
      <c r="K1" s="92"/>
    </row>
    <row r="2" spans="2:14" x14ac:dyDescent="0.25">
      <c r="D2" s="94"/>
      <c r="G2" s="94"/>
      <c r="H2" s="94"/>
      <c r="I2" s="94"/>
      <c r="J2" s="94"/>
      <c r="K2" s="94"/>
    </row>
    <row r="3" spans="2:14" ht="23.25" x14ac:dyDescent="0.35">
      <c r="B3" s="95" t="s">
        <v>1</v>
      </c>
      <c r="C3" s="96" t="s">
        <v>68</v>
      </c>
      <c r="D3" s="97"/>
      <c r="E3" s="97"/>
      <c r="F3" s="97"/>
      <c r="G3" s="51"/>
      <c r="H3" s="51"/>
      <c r="I3" s="97"/>
      <c r="J3" s="97"/>
      <c r="K3" s="97"/>
    </row>
    <row r="4" spans="2:14" ht="18.75" x14ac:dyDescent="0.3">
      <c r="B4" s="95" t="s">
        <v>2</v>
      </c>
      <c r="C4" s="98" t="s">
        <v>66</v>
      </c>
      <c r="D4" s="97"/>
      <c r="E4" s="97"/>
      <c r="F4" s="97"/>
      <c r="G4" s="51"/>
      <c r="H4" s="51"/>
      <c r="I4" s="97"/>
      <c r="J4" s="97"/>
      <c r="K4" s="97"/>
    </row>
    <row r="5" spans="2:14" x14ac:dyDescent="0.25">
      <c r="G5" s="52"/>
      <c r="H5" s="52"/>
      <c r="I5" s="93"/>
      <c r="J5" s="93"/>
      <c r="K5" s="93"/>
    </row>
    <row r="6" spans="2:14" s="92" customFormat="1" x14ac:dyDescent="0.25">
      <c r="B6" s="99" t="s">
        <v>5</v>
      </c>
      <c r="C6" s="83"/>
      <c r="D6" s="99" t="s">
        <v>6</v>
      </c>
      <c r="E6" s="142"/>
      <c r="F6" s="143"/>
      <c r="G6" s="143"/>
      <c r="H6" s="143"/>
      <c r="I6" s="143"/>
      <c r="J6" s="143"/>
      <c r="K6" s="143"/>
      <c r="L6" s="144"/>
    </row>
    <row r="7" spans="2:14" s="92" customFormat="1" x14ac:dyDescent="0.25">
      <c r="B7" s="100" t="s">
        <v>17</v>
      </c>
      <c r="C7" s="84"/>
      <c r="D7" s="100" t="s">
        <v>9</v>
      </c>
      <c r="E7" s="147"/>
      <c r="F7" s="148"/>
      <c r="G7" s="148"/>
      <c r="H7" s="148"/>
      <c r="I7" s="148"/>
      <c r="J7" s="148"/>
      <c r="K7" s="148"/>
      <c r="L7" s="149"/>
    </row>
    <row r="8" spans="2:14" s="92" customFormat="1" x14ac:dyDescent="0.25">
      <c r="B8" s="100" t="s">
        <v>7</v>
      </c>
      <c r="C8" s="84"/>
      <c r="D8" s="100"/>
      <c r="E8" s="147"/>
      <c r="F8" s="148"/>
      <c r="G8" s="148"/>
      <c r="H8" s="148"/>
      <c r="I8" s="148"/>
      <c r="J8" s="148"/>
      <c r="K8" s="148"/>
      <c r="L8" s="149"/>
    </row>
    <row r="9" spans="2:14" s="92" customFormat="1" x14ac:dyDescent="0.25">
      <c r="B9" s="100" t="s">
        <v>35</v>
      </c>
      <c r="C9" s="84"/>
      <c r="D9" s="100" t="s">
        <v>11</v>
      </c>
      <c r="E9" s="147"/>
      <c r="F9" s="148"/>
      <c r="G9" s="148"/>
      <c r="H9" s="148"/>
      <c r="I9" s="148"/>
      <c r="J9" s="148"/>
      <c r="K9" s="148"/>
      <c r="L9" s="149"/>
    </row>
    <row r="10" spans="2:14" s="92" customFormat="1" x14ac:dyDescent="0.25">
      <c r="B10" s="100" t="s">
        <v>10</v>
      </c>
      <c r="C10" s="84"/>
      <c r="D10" s="100" t="s">
        <v>13</v>
      </c>
      <c r="E10" s="147"/>
      <c r="F10" s="148"/>
      <c r="G10" s="148"/>
      <c r="H10" s="148"/>
      <c r="I10" s="148"/>
      <c r="J10" s="148"/>
      <c r="K10" s="148"/>
      <c r="L10" s="149"/>
    </row>
    <row r="11" spans="2:14" s="92" customFormat="1" x14ac:dyDescent="0.25">
      <c r="B11" s="100" t="s">
        <v>12</v>
      </c>
      <c r="C11" s="84"/>
      <c r="D11" s="100" t="s">
        <v>16</v>
      </c>
      <c r="E11" s="147"/>
      <c r="F11" s="148"/>
      <c r="G11" s="148"/>
      <c r="H11" s="148"/>
      <c r="I11" s="148"/>
      <c r="J11" s="148"/>
      <c r="K11" s="148"/>
      <c r="L11" s="149"/>
    </row>
    <row r="12" spans="2:14" s="92" customFormat="1" x14ac:dyDescent="0.25">
      <c r="B12" s="100" t="s">
        <v>14</v>
      </c>
      <c r="C12" s="84"/>
      <c r="D12" s="100"/>
      <c r="E12" s="147"/>
      <c r="F12" s="148"/>
      <c r="G12" s="148"/>
      <c r="H12" s="148"/>
      <c r="I12" s="148"/>
      <c r="J12" s="148"/>
      <c r="K12" s="148"/>
      <c r="L12" s="149"/>
    </row>
    <row r="13" spans="2:14" s="92" customFormat="1" x14ac:dyDescent="0.25">
      <c r="B13" s="101"/>
      <c r="C13" s="85"/>
      <c r="D13" s="102" t="s">
        <v>18</v>
      </c>
      <c r="E13" s="150"/>
      <c r="F13" s="151"/>
      <c r="G13" s="151"/>
      <c r="H13" s="151"/>
      <c r="I13" s="151"/>
      <c r="J13" s="151"/>
      <c r="K13" s="151"/>
      <c r="L13" s="152"/>
    </row>
    <row r="14" spans="2:14" s="107" customFormat="1" ht="60" x14ac:dyDescent="0.25">
      <c r="B14" s="103" t="s">
        <v>31</v>
      </c>
      <c r="C14" s="104" t="s">
        <v>36</v>
      </c>
      <c r="D14" s="104" t="s">
        <v>49</v>
      </c>
      <c r="E14" s="104" t="s">
        <v>52</v>
      </c>
      <c r="F14" s="104" t="s">
        <v>39</v>
      </c>
      <c r="G14" s="104" t="s">
        <v>50</v>
      </c>
      <c r="H14" s="104" t="s">
        <v>51</v>
      </c>
      <c r="I14" s="105" t="s">
        <v>53</v>
      </c>
      <c r="J14" s="105" t="s">
        <v>54</v>
      </c>
      <c r="K14" s="105" t="s">
        <v>27</v>
      </c>
      <c r="L14" s="106" t="s">
        <v>55</v>
      </c>
    </row>
    <row r="15" spans="2:14" x14ac:dyDescent="0.25">
      <c r="B15" s="108" t="s">
        <v>41</v>
      </c>
      <c r="C15" s="109" t="s">
        <v>37</v>
      </c>
      <c r="D15" s="74">
        <v>3</v>
      </c>
      <c r="E15" s="75">
        <v>14</v>
      </c>
      <c r="F15" s="76">
        <f t="shared" ref="F15:F20" si="0">D15*E15</f>
        <v>42</v>
      </c>
      <c r="G15" s="77">
        <f>F15*36</f>
        <v>1512</v>
      </c>
      <c r="H15" s="77">
        <f>+G15+G15*K15</f>
        <v>1829.52</v>
      </c>
      <c r="I15" s="73"/>
      <c r="J15" s="110">
        <f>I15*D15*36</f>
        <v>0</v>
      </c>
      <c r="K15" s="111">
        <v>0.21</v>
      </c>
      <c r="L15" s="78">
        <f t="shared" ref="L15:L21" si="1">J15+(J15*K15)</f>
        <v>0</v>
      </c>
      <c r="M15" s="112"/>
      <c r="N15" s="113"/>
    </row>
    <row r="16" spans="2:14" x14ac:dyDescent="0.25">
      <c r="B16" s="108" t="s">
        <v>42</v>
      </c>
      <c r="C16" s="114" t="s">
        <v>37</v>
      </c>
      <c r="D16" s="74">
        <v>5</v>
      </c>
      <c r="E16" s="75">
        <v>20</v>
      </c>
      <c r="F16" s="76">
        <f>D16*E16</f>
        <v>100</v>
      </c>
      <c r="G16" s="77">
        <f t="shared" ref="G16:G22" si="2">F16*36</f>
        <v>3600</v>
      </c>
      <c r="H16" s="77">
        <f t="shared" ref="H16:H21" si="3">+G16+G16*K16</f>
        <v>4356</v>
      </c>
      <c r="I16" s="73"/>
      <c r="J16" s="110">
        <f t="shared" ref="J16:J22" si="4">I16*D16*36</f>
        <v>0</v>
      </c>
      <c r="K16" s="111">
        <v>0.21</v>
      </c>
      <c r="L16" s="78">
        <f t="shared" si="1"/>
        <v>0</v>
      </c>
      <c r="M16" s="112"/>
      <c r="N16" s="113"/>
    </row>
    <row r="17" spans="2:15" x14ac:dyDescent="0.25">
      <c r="B17" s="108" t="s">
        <v>43</v>
      </c>
      <c r="C17" s="114" t="s">
        <v>37</v>
      </c>
      <c r="D17" s="74">
        <v>8</v>
      </c>
      <c r="E17" s="75">
        <v>38</v>
      </c>
      <c r="F17" s="76">
        <f t="shared" si="0"/>
        <v>304</v>
      </c>
      <c r="G17" s="77">
        <f t="shared" si="2"/>
        <v>10944</v>
      </c>
      <c r="H17" s="77">
        <f t="shared" si="3"/>
        <v>13242.24</v>
      </c>
      <c r="I17" s="73"/>
      <c r="J17" s="110">
        <f t="shared" si="4"/>
        <v>0</v>
      </c>
      <c r="K17" s="111">
        <v>0.21</v>
      </c>
      <c r="L17" s="78">
        <f t="shared" si="1"/>
        <v>0</v>
      </c>
      <c r="M17" s="112"/>
      <c r="N17" s="113"/>
    </row>
    <row r="18" spans="2:15" x14ac:dyDescent="0.25">
      <c r="B18" s="108" t="s">
        <v>44</v>
      </c>
      <c r="C18" s="114" t="s">
        <v>37</v>
      </c>
      <c r="D18" s="74">
        <v>3</v>
      </c>
      <c r="E18" s="75">
        <v>50</v>
      </c>
      <c r="F18" s="76">
        <f t="shared" si="0"/>
        <v>150</v>
      </c>
      <c r="G18" s="77">
        <f t="shared" si="2"/>
        <v>5400</v>
      </c>
      <c r="H18" s="77">
        <f t="shared" si="3"/>
        <v>6534</v>
      </c>
      <c r="I18" s="73"/>
      <c r="J18" s="110">
        <f t="shared" si="4"/>
        <v>0</v>
      </c>
      <c r="K18" s="111">
        <v>0.21</v>
      </c>
      <c r="L18" s="78">
        <f t="shared" si="1"/>
        <v>0</v>
      </c>
      <c r="M18" s="112"/>
      <c r="N18" s="113"/>
    </row>
    <row r="19" spans="2:15" x14ac:dyDescent="0.25">
      <c r="B19" s="108" t="s">
        <v>45</v>
      </c>
      <c r="C19" s="114" t="s">
        <v>37</v>
      </c>
      <c r="D19" s="74">
        <v>1</v>
      </c>
      <c r="E19" s="75">
        <v>120</v>
      </c>
      <c r="F19" s="76">
        <f t="shared" ref="F19" si="5">D19*E19</f>
        <v>120</v>
      </c>
      <c r="G19" s="77">
        <f t="shared" si="2"/>
        <v>4320</v>
      </c>
      <c r="H19" s="77">
        <f t="shared" ref="H19" si="6">+G19+G19*K19</f>
        <v>5227.2</v>
      </c>
      <c r="I19" s="73"/>
      <c r="J19" s="110">
        <f t="shared" si="4"/>
        <v>0</v>
      </c>
      <c r="K19" s="111">
        <v>0.21</v>
      </c>
      <c r="L19" s="78">
        <f t="shared" ref="L19" si="7">J19+(J19*K19)</f>
        <v>0</v>
      </c>
      <c r="M19" s="112"/>
      <c r="N19" s="113"/>
      <c r="O19" s="112"/>
    </row>
    <row r="20" spans="2:15" x14ac:dyDescent="0.25">
      <c r="B20" s="108" t="s">
        <v>46</v>
      </c>
      <c r="C20" s="114" t="s">
        <v>37</v>
      </c>
      <c r="D20" s="74">
        <v>1</v>
      </c>
      <c r="E20" s="75">
        <v>45</v>
      </c>
      <c r="F20" s="76">
        <f t="shared" si="0"/>
        <v>45</v>
      </c>
      <c r="G20" s="77">
        <f t="shared" si="2"/>
        <v>1620</v>
      </c>
      <c r="H20" s="77">
        <f t="shared" si="3"/>
        <v>1960.2</v>
      </c>
      <c r="I20" s="73"/>
      <c r="J20" s="110">
        <f t="shared" si="4"/>
        <v>0</v>
      </c>
      <c r="K20" s="111">
        <v>0.21</v>
      </c>
      <c r="L20" s="78">
        <f t="shared" si="1"/>
        <v>0</v>
      </c>
      <c r="M20" s="112"/>
      <c r="N20" s="113"/>
      <c r="O20" s="112"/>
    </row>
    <row r="21" spans="2:15" x14ac:dyDescent="0.25">
      <c r="B21" s="108" t="s">
        <v>47</v>
      </c>
      <c r="C21" s="114" t="s">
        <v>37</v>
      </c>
      <c r="D21" s="79">
        <v>19000</v>
      </c>
      <c r="E21" s="80">
        <v>1.1900000000000001E-2</v>
      </c>
      <c r="F21" s="76">
        <f>D21*E21</f>
        <v>226.10000000000002</v>
      </c>
      <c r="G21" s="77">
        <f t="shared" si="2"/>
        <v>8139.6</v>
      </c>
      <c r="H21" s="77">
        <f t="shared" si="3"/>
        <v>9848.9160000000011</v>
      </c>
      <c r="I21" s="81"/>
      <c r="J21" s="110">
        <f>I21*D21*36</f>
        <v>0</v>
      </c>
      <c r="K21" s="111">
        <v>0.21</v>
      </c>
      <c r="L21" s="78">
        <f t="shared" si="1"/>
        <v>0</v>
      </c>
      <c r="M21" s="112"/>
      <c r="N21" s="113"/>
      <c r="O21" s="112"/>
    </row>
    <row r="22" spans="2:15" x14ac:dyDescent="0.25">
      <c r="B22" s="108" t="s">
        <v>48</v>
      </c>
      <c r="C22" s="114" t="s">
        <v>37</v>
      </c>
      <c r="D22" s="79">
        <v>5000</v>
      </c>
      <c r="E22" s="80">
        <v>6.6500000000000004E-2</v>
      </c>
      <c r="F22" s="76">
        <f>D22*E22</f>
        <v>332.5</v>
      </c>
      <c r="G22" s="77">
        <f t="shared" si="2"/>
        <v>11970</v>
      </c>
      <c r="H22" s="77">
        <f t="shared" ref="H22" si="8">+G22+G22*K22</f>
        <v>14483.7</v>
      </c>
      <c r="I22" s="81"/>
      <c r="J22" s="110">
        <f t="shared" si="4"/>
        <v>0</v>
      </c>
      <c r="K22" s="111">
        <v>0.21</v>
      </c>
      <c r="L22" s="78">
        <f t="shared" ref="L22" si="9">J22+(J22*K22)</f>
        <v>0</v>
      </c>
      <c r="M22" s="112"/>
      <c r="N22" s="113"/>
      <c r="O22" s="112"/>
    </row>
    <row r="23" spans="2:15" x14ac:dyDescent="0.25">
      <c r="B23" s="153" t="s">
        <v>38</v>
      </c>
      <c r="C23" s="154"/>
      <c r="D23" s="115"/>
      <c r="E23" s="86"/>
      <c r="F23" s="87">
        <f>SUM(F15:F22)</f>
        <v>1319.6</v>
      </c>
      <c r="G23" s="87">
        <f>SUM(G15:G22)</f>
        <v>47505.599999999999</v>
      </c>
      <c r="H23" s="87">
        <f>SUM(H15:H22)</f>
        <v>57481.775999999998</v>
      </c>
      <c r="I23" s="86"/>
      <c r="J23" s="88">
        <f>SUM(J15:J22)</f>
        <v>0</v>
      </c>
      <c r="K23" s="86"/>
      <c r="L23" s="87">
        <f>SUM(L15:L22)</f>
        <v>0</v>
      </c>
    </row>
    <row r="24" spans="2:15" x14ac:dyDescent="0.25">
      <c r="B24" s="116"/>
      <c r="C24" s="117"/>
      <c r="D24" s="118"/>
      <c r="E24" s="70"/>
      <c r="F24" s="71"/>
      <c r="G24" s="71"/>
      <c r="H24" s="71"/>
      <c r="I24" s="70"/>
      <c r="J24" s="71"/>
      <c r="K24" s="72"/>
      <c r="L24" s="71"/>
    </row>
    <row r="25" spans="2:15" ht="49.9" customHeight="1" x14ac:dyDescent="0.25">
      <c r="B25" s="145" t="s">
        <v>64</v>
      </c>
      <c r="C25" s="146"/>
      <c r="D25" s="146"/>
      <c r="E25" s="146"/>
      <c r="F25" s="146"/>
      <c r="G25" s="146"/>
      <c r="H25" s="146"/>
      <c r="I25" s="146"/>
      <c r="J25" s="146"/>
      <c r="K25" s="146"/>
      <c r="L25" s="146"/>
    </row>
    <row r="26" spans="2:15" s="107" customFormat="1" x14ac:dyDescent="0.25">
      <c r="B26" s="119"/>
      <c r="C26" s="120"/>
      <c r="D26" s="121"/>
      <c r="E26" s="120"/>
      <c r="F26" s="120"/>
      <c r="G26" s="122"/>
      <c r="H26" s="123"/>
      <c r="I26" s="69"/>
      <c r="J26" s="69"/>
      <c r="K26" s="69"/>
      <c r="L26" s="121"/>
    </row>
    <row r="27" spans="2:15" s="107" customFormat="1" x14ac:dyDescent="0.25">
      <c r="B27" s="119"/>
      <c r="C27" s="120"/>
      <c r="D27" s="121"/>
      <c r="E27" s="120"/>
      <c r="F27" s="120"/>
      <c r="G27" s="122"/>
      <c r="H27" s="123"/>
      <c r="I27" s="69"/>
      <c r="J27" s="69"/>
      <c r="K27" s="69"/>
      <c r="L27" s="121"/>
    </row>
    <row r="28" spans="2:15" ht="28.9" customHeight="1" x14ac:dyDescent="0.25">
      <c r="B28" s="140" t="s">
        <v>56</v>
      </c>
      <c r="C28" s="140"/>
      <c r="D28" s="124" t="s">
        <v>59</v>
      </c>
      <c r="E28" s="124" t="s">
        <v>65</v>
      </c>
      <c r="F28" s="124" t="s">
        <v>63</v>
      </c>
    </row>
    <row r="29" spans="2:15" s="113" customFormat="1" ht="202.5" customHeight="1" x14ac:dyDescent="0.2">
      <c r="B29" s="141" t="s">
        <v>67</v>
      </c>
      <c r="C29" s="141"/>
      <c r="D29" s="82"/>
      <c r="E29" s="82"/>
      <c r="F29" s="125">
        <f>IF(OR(E29="",E29&gt;0.2),0,IF(E29=0,20,IF(E29=0.2,5,20-(E29/0.2)*15)))</f>
        <v>0</v>
      </c>
      <c r="I29" s="89"/>
      <c r="J29" s="89"/>
      <c r="K29" s="89"/>
    </row>
    <row r="30" spans="2:15" ht="31.9" customHeight="1" x14ac:dyDescent="0.25">
      <c r="B30" s="126" t="s">
        <v>58</v>
      </c>
      <c r="C30" s="124" t="s">
        <v>57</v>
      </c>
    </row>
    <row r="31" spans="2:15" x14ac:dyDescent="0.25">
      <c r="B31" s="108" t="s">
        <v>41</v>
      </c>
      <c r="C31" s="127" t="str">
        <f>IF($D$29="SI",I15*60*$E$29,"-")</f>
        <v>-</v>
      </c>
      <c r="D31" s="90"/>
      <c r="E31" s="128"/>
      <c r="F31" s="128"/>
    </row>
    <row r="32" spans="2:15" x14ac:dyDescent="0.25">
      <c r="B32" s="108" t="s">
        <v>42</v>
      </c>
      <c r="C32" s="127" t="str">
        <f t="shared" ref="C32:C35" si="10">IF($D$29="SI",I16*60*$E$29,"-")</f>
        <v>-</v>
      </c>
      <c r="D32" s="90"/>
      <c r="E32" s="128"/>
      <c r="F32" s="128"/>
    </row>
    <row r="33" spans="2:7" x14ac:dyDescent="0.25">
      <c r="B33" s="108" t="s">
        <v>43</v>
      </c>
      <c r="C33" s="127" t="str">
        <f t="shared" si="10"/>
        <v>-</v>
      </c>
      <c r="D33" s="90"/>
      <c r="E33" s="128"/>
      <c r="F33" s="128"/>
      <c r="G33" s="129"/>
    </row>
    <row r="34" spans="2:7" x14ac:dyDescent="0.25">
      <c r="B34" s="108" t="s">
        <v>44</v>
      </c>
      <c r="C34" s="127" t="str">
        <f t="shared" si="10"/>
        <v>-</v>
      </c>
      <c r="D34" s="90"/>
      <c r="E34" s="128"/>
      <c r="F34" s="128"/>
    </row>
    <row r="35" spans="2:7" x14ac:dyDescent="0.25">
      <c r="B35" s="108" t="s">
        <v>45</v>
      </c>
      <c r="C35" s="127" t="str">
        <f t="shared" si="10"/>
        <v>-</v>
      </c>
      <c r="D35" s="90"/>
      <c r="E35" s="128"/>
      <c r="F35" s="128"/>
    </row>
  </sheetData>
  <sheetProtection algorithmName="SHA-512" hashValue="4o+xF6wYR40JznBqRuapsn8hPNZFeq/uZZw3/bkN9aIHdIBeE/BN+Es6RLmfE8Dc9gwGftDrvxcKND3luqEaNw==" saltValue="IQtorWIWBlnMy912n8j5aA==" spinCount="100000" sheet="1" formatCells="0" formatColumns="0"/>
  <mergeCells count="12">
    <mergeCell ref="B28:C28"/>
    <mergeCell ref="B29:C29"/>
    <mergeCell ref="E6:L6"/>
    <mergeCell ref="B25:L25"/>
    <mergeCell ref="E10:L10"/>
    <mergeCell ref="E9:L9"/>
    <mergeCell ref="E8:L8"/>
    <mergeCell ref="E7:L7"/>
    <mergeCell ref="E13:L13"/>
    <mergeCell ref="E12:L12"/>
    <mergeCell ref="E11:L11"/>
    <mergeCell ref="B23:C23"/>
  </mergeCells>
  <phoneticPr fontId="0" type="noConversion"/>
  <conditionalFormatting sqref="B15:B23">
    <cfRule type="cellIs" dxfId="1" priority="109" stopIfTrue="1" operator="equal">
      <formula>0</formula>
    </cfRule>
  </conditionalFormatting>
  <conditionalFormatting sqref="B31:B35">
    <cfRule type="cellIs" dxfId="0" priority="1" stopIfTrue="1" operator="equal">
      <formula>0</formula>
    </cfRule>
  </conditionalFormatting>
  <dataValidations count="1">
    <dataValidation type="decimal" allowBlank="1" showInputMessage="1" showErrorMessage="1" errorTitle="Preu unitari erroni" error="El preu unitari mensual ofertat no pot ser superior al preu unitari mensual de licitació " sqref="I15:I22" xr:uid="{2636042D-0BFA-4CA6-9A01-F84C3DF97B54}">
      <formula1>0</formula1>
      <formula2>E15</formula2>
    </dataValidation>
  </dataValidations>
  <printOptions horizontalCentered="1" verticalCentered="1"/>
  <pageMargins left="0" right="0" top="0.59055118110236227" bottom="0.15748031496062992" header="0" footer="0"/>
  <pageSetup paperSize="9" scale="42" fitToHeight="2" orientation="portrait" r:id="rId1"/>
  <headerFooter alignWithMargins="0">
    <oddHeader>&amp;L&amp;G</oddHeader>
    <oddFooter>Página &amp;P&amp;R</oddFooter>
  </headerFooter>
  <colBreaks count="1" manualBreakCount="1">
    <brk id="1"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246BD2AB-EC17-4AB6-B162-071DEF97DC26}">
          <x14:formula1>
            <xm:f>Hoja1!$B$4:$B$6</xm:f>
          </x14:formula1>
          <xm:sqref>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1623-DF25-47D5-97C6-2A1A84C7EBC1}">
  <dimension ref="B3:B5"/>
  <sheetViews>
    <sheetView workbookViewId="0">
      <selection activeCell="B6" sqref="B6"/>
    </sheetView>
  </sheetViews>
  <sheetFormatPr baseColWidth="10" defaultRowHeight="12.75" x14ac:dyDescent="0.2"/>
  <cols>
    <col min="2" max="2" width="12.28515625" bestFit="1" customWidth="1"/>
  </cols>
  <sheetData>
    <row r="3" spans="2:2" x14ac:dyDescent="0.2">
      <c r="B3" t="s">
        <v>60</v>
      </c>
    </row>
    <row r="4" spans="2:2" x14ac:dyDescent="0.2">
      <c r="B4" t="s">
        <v>61</v>
      </c>
    </row>
    <row r="5" spans="2:2" x14ac:dyDescent="0.2">
      <c r="B5"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6a85ef-6779-461c-8e2e-65dd73da1220">
      <Terms xmlns="http://schemas.microsoft.com/office/infopath/2007/PartnerControls"/>
    </lcf76f155ced4ddcb4097134ff3c332f>
    <TaxCatchAll xmlns="cd6d62c8-c773-45e4-ad7a-2e75c784fc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0A7166C93866F44BBDB1CC195F5E43F" ma:contentTypeVersion="18" ma:contentTypeDescription="Crear nuevo documento." ma:contentTypeScope="" ma:versionID="32aaf48b1ce1c08ee643866981ec5c1a">
  <xsd:schema xmlns:xsd="http://www.w3.org/2001/XMLSchema" xmlns:xs="http://www.w3.org/2001/XMLSchema" xmlns:p="http://schemas.microsoft.com/office/2006/metadata/properties" xmlns:ns2="556a85ef-6779-461c-8e2e-65dd73da1220" xmlns:ns3="cd6d62c8-c773-45e4-ad7a-2e75c784fc37" targetNamespace="http://schemas.microsoft.com/office/2006/metadata/properties" ma:root="true" ma:fieldsID="1af5d0d61e79c91011da6ff2dd5184f2" ns2:_="" ns3:_="">
    <xsd:import namespace="556a85ef-6779-461c-8e2e-65dd73da1220"/>
    <xsd:import namespace="cd6d62c8-c773-45e4-ad7a-2e75c784fc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a85ef-6779-461c-8e2e-65dd73da12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38e2b2b-0ac6-4b79-9481-88d32c12d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6d62c8-c773-45e4-ad7a-2e75c784fc37"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fc291-966a-41d0-92cc-0cb63cb622a2}" ma:internalName="TaxCatchAll" ma:showField="CatchAllData" ma:web="cd6d62c8-c773-45e4-ad7a-2e75c784fc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0A24DC-9BF2-441D-97E7-10572C51D2CC}">
  <ds:schemaRefs>
    <ds:schemaRef ds:uri="http://schemas.microsoft.com/sharepoint/v3/contenttype/forms"/>
  </ds:schemaRefs>
</ds:datastoreItem>
</file>

<file path=customXml/itemProps2.xml><?xml version="1.0" encoding="utf-8"?>
<ds:datastoreItem xmlns:ds="http://schemas.openxmlformats.org/officeDocument/2006/customXml" ds:itemID="{280D27EF-F730-442F-B783-52255AE6AF96}">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cd6d62c8-c773-45e4-ad7a-2e75c784fc37"/>
    <ds:schemaRef ds:uri="http://schemas.microsoft.com/office/infopath/2007/PartnerControls"/>
    <ds:schemaRef ds:uri="http://schemas.openxmlformats.org/package/2006/metadata/core-properties"/>
    <ds:schemaRef ds:uri="556a85ef-6779-461c-8e2e-65dd73da1220"/>
  </ds:schemaRefs>
</ds:datastoreItem>
</file>

<file path=customXml/itemProps3.xml><?xml version="1.0" encoding="utf-8"?>
<ds:datastoreItem xmlns:ds="http://schemas.openxmlformats.org/officeDocument/2006/customXml" ds:itemID="{75D01086-A232-4B50-BA6B-1D6A85349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a85ef-6779-461c-8e2e-65dd73da1220"/>
    <ds:schemaRef ds:uri="cd6d62c8-c773-45e4-ad7a-2e75c784f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INSTRUCCIONS  COMPLIMENTACIÓ</vt:lpstr>
      <vt:lpstr>OE</vt:lpstr>
      <vt:lpstr>Hoja1</vt:lpstr>
      <vt:lpstr>'INSTRUCCIONS  COMPLIMENTACIÓ'!Área_de_impresión</vt:lpstr>
      <vt:lpstr>OE!Área_de_impresión</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David J. Jiménez Molina</cp:lastModifiedBy>
  <cp:revision/>
  <dcterms:created xsi:type="dcterms:W3CDTF">2005-12-15T16:43:39Z</dcterms:created>
  <dcterms:modified xsi:type="dcterms:W3CDTF">2025-11-13T11:36:51Z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0x010100A0A7166C93866F44BBDB1CC195F5E43F</vt:lpwstr>
  </property>
  <property fmtid="{D5CDD505-2E9C-101B-9397-08002B2CF9AE}" pid="3" name="MediaServiceImageTags">
    <vt:lpwstr/>
  </property>
</Properties>
</file>