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imatica cloud\150 PRESSUPOSTOS 2025\Pressupost 500250194-01 Ajuntament de Martorell (CLIMA CIES) Projecte\002 memòria descriptiva\"/>
    </mc:Choice>
  </mc:AlternateContent>
  <xr:revisionPtr revIDLastSave="0" documentId="8_{D27A92E2-8FD9-43A9-BF3A-7DF2743FA8D5}" xr6:coauthVersionLast="47" xr6:coauthVersionMax="47" xr10:uidLastSave="{00000000-0000-0000-0000-000000000000}"/>
  <bookViews>
    <workbookView xWindow="-120" yWindow="-120" windowWidth="29040" windowHeight="15840" tabRatio="981" xr2:uid="{9509D228-4983-4072-A19E-197E66B1C2FB}"/>
  </bookViews>
  <sheets>
    <sheet name="PRESSUPOST" sheetId="1" r:id="rId1"/>
    <sheet name="RESUM" sheetId="2" r:id="rId2"/>
  </sheets>
  <definedNames>
    <definedName name="_3Àrea_d_impressió" localSheetId="0">#N/A</definedName>
    <definedName name="_4Àrea_d_impressió" localSheetId="1">#N/A</definedName>
    <definedName name="_xlnm.Print_Area" localSheetId="0">PRESSUPOST!$A$10:$E$436</definedName>
    <definedName name="_xlnm.Print_Area" localSheetId="1">RESUM!$A$1:$F$38</definedName>
    <definedName name="_xlnm.Print_Titles" localSheetId="0">PRESSUPOST!$2:$9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0" i="1"/>
  <c r="E27" i="1"/>
  <c r="E24" i="1"/>
  <c r="E21" i="1"/>
  <c r="E18" i="1"/>
  <c r="E15" i="1"/>
  <c r="C39" i="1"/>
  <c r="B436" i="1"/>
  <c r="B15" i="2" s="1"/>
  <c r="A436" i="1"/>
  <c r="A15" i="2" s="1"/>
  <c r="E45" i="1"/>
  <c r="E42" i="1"/>
  <c r="E39" i="1"/>
  <c r="E36" i="1"/>
  <c r="E87" i="1"/>
  <c r="E81" i="1"/>
  <c r="E78" i="1"/>
  <c r="E75" i="1"/>
  <c r="E72" i="1"/>
  <c r="E68" i="1"/>
  <c r="E65" i="1"/>
  <c r="E62" i="1"/>
  <c r="E59" i="1"/>
  <c r="E56" i="1"/>
  <c r="E50" i="1"/>
  <c r="A422" i="1"/>
  <c r="E232" i="1"/>
  <c r="E215" i="1"/>
  <c r="E212" i="1"/>
  <c r="E210" i="1"/>
  <c r="E208" i="1"/>
  <c r="E218" i="1"/>
  <c r="E203" i="1"/>
  <c r="E200" i="1"/>
  <c r="E197" i="1"/>
  <c r="E194" i="1"/>
  <c r="E191" i="1"/>
  <c r="E187" i="1"/>
  <c r="E184" i="1"/>
  <c r="E172" i="1"/>
  <c r="E167" i="1"/>
  <c r="E145" i="1"/>
  <c r="E142" i="1"/>
  <c r="E139" i="1"/>
  <c r="E130" i="1"/>
  <c r="E127" i="1"/>
  <c r="E124" i="1"/>
  <c r="E119" i="1"/>
  <c r="E116" i="1"/>
  <c r="E111" i="1"/>
  <c r="E108" i="1"/>
  <c r="E105" i="1"/>
  <c r="E100" i="1"/>
  <c r="E97" i="1"/>
  <c r="B422" i="1"/>
  <c r="B14" i="2" s="1"/>
  <c r="A14" i="2"/>
  <c r="B223" i="1"/>
  <c r="B13" i="2" s="1"/>
  <c r="A223" i="1"/>
  <c r="A13" i="2" s="1"/>
  <c r="B91" i="1"/>
  <c r="B12" i="2" s="1"/>
  <c r="A91" i="1"/>
  <c r="A12" i="2" s="1"/>
  <c r="E419" i="1" l="1"/>
  <c r="E416" i="1"/>
  <c r="E413" i="1"/>
  <c r="E410" i="1"/>
  <c r="E407" i="1"/>
  <c r="E404" i="1"/>
  <c r="E383" i="1"/>
  <c r="E398" i="1"/>
  <c r="E394" i="1"/>
  <c r="E373" i="1"/>
  <c r="E390" i="1"/>
  <c r="E386" i="1"/>
  <c r="E376" i="1"/>
  <c r="E370" i="1"/>
  <c r="E362" i="1"/>
  <c r="E358" i="1"/>
  <c r="E354" i="1"/>
  <c r="E350" i="1"/>
  <c r="E319" i="1"/>
  <c r="E347" i="1"/>
  <c r="E344" i="1"/>
  <c r="E341" i="1"/>
  <c r="E336" i="1"/>
  <c r="E330" i="1"/>
  <c r="E326" i="1"/>
  <c r="E322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3" i="1"/>
  <c r="E257" i="1"/>
  <c r="E239" i="1"/>
  <c r="E251" i="1"/>
  <c r="E247" i="1"/>
  <c r="E243" i="1"/>
  <c r="E430" i="1"/>
  <c r="E427" i="1"/>
  <c r="E436" i="1" s="1"/>
  <c r="F15" i="2" s="1"/>
  <c r="E175" i="1"/>
  <c r="E178" i="1"/>
  <c r="E162" i="1"/>
  <c r="E159" i="1"/>
  <c r="E156" i="1"/>
  <c r="E153" i="1"/>
  <c r="E150" i="1"/>
  <c r="E133" i="1"/>
  <c r="E147" i="1"/>
  <c r="E53" i="1"/>
  <c r="E136" i="1"/>
  <c r="E223" i="1" s="1"/>
  <c r="F13" i="2" s="1"/>
  <c r="E91" i="1"/>
  <c r="F12" i="2" s="1"/>
  <c r="F44" i="2" s="1"/>
  <c r="E228" i="1"/>
  <c r="E422" i="1" s="1"/>
  <c r="F14" i="2" s="1"/>
  <c r="F17" i="2" s="1"/>
  <c r="E19" i="2" l="1"/>
  <c r="F19" i="2" s="1"/>
  <c r="E21" i="2"/>
  <c r="F21" i="2" s="1"/>
  <c r="E20" i="2"/>
  <c r="F20" i="2" s="1"/>
  <c r="F25" i="2"/>
  <c r="E29" i="2" l="1"/>
  <c r="F29" i="2" s="1"/>
  <c r="E28" i="2"/>
  <c r="F28" i="2" s="1"/>
  <c r="F30" i="2" s="1"/>
  <c r="F33" i="2" l="1"/>
  <c r="F36" i="2"/>
  <c r="F50" i="2"/>
  <c r="E52" i="2" s="1"/>
  <c r="F52" i="2" s="1"/>
  <c r="F54" i="2"/>
  <c r="F42" i="2" l="1"/>
</calcChain>
</file>

<file path=xl/sharedStrings.xml><?xml version="1.0" encoding="utf-8"?>
<sst xmlns="http://schemas.openxmlformats.org/spreadsheetml/2006/main" count="415" uniqueCount="375">
  <si>
    <t>descripció</t>
  </si>
  <si>
    <t>unitats</t>
  </si>
  <si>
    <t>p.unitari (eur)</t>
  </si>
  <si>
    <t>total capítol   ...............................</t>
  </si>
  <si>
    <t xml:space="preserve">PRESSUPOST </t>
  </si>
  <si>
    <t>%</t>
  </si>
  <si>
    <t>DESPESES GENERALS</t>
  </si>
  <si>
    <t>BENEFICI INDUSTRIAL</t>
  </si>
  <si>
    <t xml:space="preserve">IVA </t>
  </si>
  <si>
    <t>SEGURETAT I SALUT</t>
  </si>
  <si>
    <t>total capítol ………………………….</t>
  </si>
  <si>
    <t>capítol</t>
  </si>
  <si>
    <t xml:space="preserve">descripció </t>
  </si>
  <si>
    <t>partida</t>
  </si>
  <si>
    <t>ML Subministrament i estesa de cable amb conductor de coure de 0,6/1 kV de tensió assignada, amb designació RZ1-K (AS), tripolar, de secció 3 x 1,5 mm2, amb coberta del cable de poliolefines amb baixa emissió fums.</t>
  </si>
  <si>
    <t>total (eur)</t>
  </si>
  <si>
    <t xml:space="preserve">RESUM PRESSUPOST </t>
  </si>
  <si>
    <t>LEGALITZACIONS</t>
  </si>
  <si>
    <t>TOTAL PROJECTE</t>
  </si>
  <si>
    <t xml:space="preserve"> DIRECCIÓ OBRA  + DO SS</t>
  </si>
  <si>
    <t>CONTROL DE QUALITAT</t>
  </si>
  <si>
    <t>COSTOS INDIRECTES</t>
  </si>
  <si>
    <t xml:space="preserve">PRESSUPOST D'EXECUCIÓ MATERIAL (PEM) </t>
  </si>
  <si>
    <t xml:space="preserve">RESUM  PRESSUPOST PER CAPÍTOLS  </t>
  </si>
  <si>
    <t>TOTAL RESUM PRESSUPOST PER CAPÍTOLS</t>
  </si>
  <si>
    <t>PRESSUPOST ABANS D'IVA</t>
  </si>
  <si>
    <t>PRESSUPOST IVA INCLÒS</t>
  </si>
  <si>
    <t>GESTIÓ DE RESIDUS (inclosa en partides d'obra)</t>
  </si>
  <si>
    <t xml:space="preserve">PROJECTE DE RENOVACIÓ I MILLORA DE LES INSTAL·LACIONS TÈRMIQUES I EFICIÈNCIA ENERGÈTICA </t>
  </si>
  <si>
    <t>UN Subministrament, muntatge i connexionat de caixa de derivació quadrada de plàstic, de 155x110 mm, amb grau de protecció IP-65 i per a muntar superficialment, inclosos 
regletes i accessoris de fixaxió i connexionat de conductors.</t>
  </si>
  <si>
    <t>UN Subministrament, muntatge i connexionat de caixa de derivació quadrada de plàstic, de 110x110 mm, amb grau de protecció IP-65 i per a muntar superficialment, inclosos 
regletes i accessoris de fixaxió i connexionat de conductors.</t>
  </si>
  <si>
    <t>ML Subministrament i estesa de cable amb conductor de coure de 0,6/1 kV de tensió assignada, amb designació RZ1-K (AS), tripolar, de secció 3 x 1,5 mm2, amb coberta
del cable de poliolefines amb baixa emissió fums.</t>
  </si>
  <si>
    <t>UN Subministre i muntatge d'endoll de superfície 2P+TT 10/16A, marca Gewiss, sèrie System o similar.</t>
  </si>
  <si>
    <t>ML Subministrament i estesa de mànega EIBBUS KNX 2x2x0.8 mm2, amb coberta del cable de poliolefines amb baixa emissió fums, i protegida amb tuberia coarrugada reforçada M20.</t>
  </si>
  <si>
    <t>Ml Suministre i muntatge de safata metal·lica d'acer galvanitzat e 200 x 60 mm amb tapa,  inclòs p.p. d'accessoris i fixacions.</t>
  </si>
  <si>
    <t>490.020</t>
  </si>
  <si>
    <t>490.020.010</t>
  </si>
  <si>
    <t>490.020.030</t>
  </si>
  <si>
    <t>490.020.040</t>
  </si>
  <si>
    <t>490.020.050</t>
  </si>
  <si>
    <t>490.020.060</t>
  </si>
  <si>
    <t>490.020.070</t>
  </si>
  <si>
    <t>490.050</t>
  </si>
  <si>
    <t>INSTAL·LACIONS SALA</t>
  </si>
  <si>
    <t>490.050.010</t>
  </si>
  <si>
    <t>PANTALLES FLUORESCENTS ESTANQUES LED 2X1,2 ML</t>
  </si>
  <si>
    <t>490.050.020</t>
  </si>
  <si>
    <t>APARELLS AUTÒNOMS D'EMERGÈNCIA</t>
  </si>
  <si>
    <t>490.050.030</t>
  </si>
  <si>
    <t>CAIXA DE DERIVACIÓ 150X110 mm</t>
  </si>
  <si>
    <t>490.050.040</t>
  </si>
  <si>
    <t>CAIXA DE DERIVACIÓ 110X110 mm</t>
  </si>
  <si>
    <t>490.050.050</t>
  </si>
  <si>
    <t>490.050.070</t>
  </si>
  <si>
    <t>MANEGA  AFUMEX 3G1,5 mm2</t>
  </si>
  <si>
    <t>490.050.080</t>
  </si>
  <si>
    <t>MECANISME INTERRUPTOR DE SUPERFÍCIE</t>
  </si>
  <si>
    <t>ENDOLLS 2P 10/16A+TT  DE SUPERFÍCIE</t>
  </si>
  <si>
    <t>490.050.110</t>
  </si>
  <si>
    <t>490.060</t>
  </si>
  <si>
    <t>AJUDES OBRA CIVIL</t>
  </si>
  <si>
    <t>490.060.010</t>
  </si>
  <si>
    <t>Ajuds d'obra civil: realització de pasos paret</t>
  </si>
  <si>
    <t>500.010</t>
  </si>
  <si>
    <t>500.010.010</t>
  </si>
  <si>
    <t>DESMUNTATGE EQUIPS SALA TÈCNICA</t>
  </si>
  <si>
    <t>500.010.030</t>
  </si>
  <si>
    <t>TRACTAMENT DEL GAS REFRIGERANT</t>
  </si>
  <si>
    <t>500.020</t>
  </si>
  <si>
    <t>500.020.010</t>
  </si>
  <si>
    <t>500.020.020</t>
  </si>
  <si>
    <t>SUBMINISTRAMENT DE BOMBES DE CALOR</t>
  </si>
  <si>
    <t>500.020.030</t>
  </si>
  <si>
    <t>INSTAL·LACIÓ I CONNEXIÓ DE B.CALOR</t>
  </si>
  <si>
    <t>500.040</t>
  </si>
  <si>
    <t>CONDUCTES (EMBOCADURES)</t>
  </si>
  <si>
    <t>500.040.010</t>
  </si>
  <si>
    <t>500.050</t>
  </si>
  <si>
    <t>500.070</t>
  </si>
  <si>
    <t>500.080</t>
  </si>
  <si>
    <t>ANTIVIBRADORS DN50</t>
  </si>
  <si>
    <t>DETECTOR DE FLUXE 1" + INJERT A TUBERIA</t>
  </si>
  <si>
    <t>TERMÒMETRES + INJERT A TUBERIA</t>
  </si>
  <si>
    <t>500.100</t>
  </si>
  <si>
    <t>TUBERIA DE NIRON90 + AÏLLAMENT</t>
  </si>
  <si>
    <t>500.140</t>
  </si>
  <si>
    <t>CONTROL I REGULACIÓ</t>
  </si>
  <si>
    <t>500.140.010</t>
  </si>
  <si>
    <t>MATERIAL REGULACIÓ CLIMA SIEMENS</t>
  </si>
  <si>
    <t>500.140.020</t>
  </si>
  <si>
    <t>500.140.030</t>
  </si>
  <si>
    <t>PROGRAMACIÓ REGULACIÓ SIEMENS</t>
  </si>
  <si>
    <t>500.140.040</t>
  </si>
  <si>
    <t>Caixes de derivació estanques de 150x110 mm</t>
  </si>
  <si>
    <t>500.140.050</t>
  </si>
  <si>
    <t>Mànega afumex 0,6/1 KV 3g1.5 mm2</t>
  </si>
  <si>
    <t>500.140.060</t>
  </si>
  <si>
    <t>Tuberia material plàstic M-25</t>
  </si>
  <si>
    <t>500.140.070</t>
  </si>
  <si>
    <t>Mànega EIBUSS KONNEX</t>
  </si>
  <si>
    <t>500.150</t>
  </si>
  <si>
    <t>ELECTRICITAT</t>
  </si>
  <si>
    <t>500.150.010</t>
  </si>
  <si>
    <t>INTERRUPTOR GENERAL LÍNIA CLIMA (EXISTENT)</t>
  </si>
  <si>
    <t>500.150.020</t>
  </si>
  <si>
    <t>LÍNIA CLIMA DE QUADRE GRAL A SQ.CLIMA (EXISTENT)</t>
  </si>
  <si>
    <t>500.150.030</t>
  </si>
  <si>
    <t>SUBQUADRE CLIMATITZACIÓ</t>
  </si>
  <si>
    <t>500.150.050</t>
  </si>
  <si>
    <t>500.150.060</t>
  </si>
  <si>
    <t>SAFATA DISTRIBUCIÓ 200x60 METAL</t>
  </si>
  <si>
    <t>DESMUNTATGES</t>
  </si>
  <si>
    <t xml:space="preserve">500.50.10 </t>
  </si>
  <si>
    <t>UN Subministrament i muntatge de detector de fluxe de 1" amb injert per tuberia NIRON de  D63</t>
  </si>
  <si>
    <t>UN Subministrament i muntatge de termòmetre bimetàl·lic sortida posterior de 1/2", D80 mm, longitud 10 cm, escala 0/120ªC, amb vaina  amb injert a  tuberia NIRON de  D90.</t>
  </si>
  <si>
    <t>UN Subministrament, muntatge i connexionat de caixa de derivació quadrada de plàstic,de 155x110 mm, amb grau de protecció IP-65 i per a muntar superficialment, inclosos regletes i accessoris de fixaxió i connexionat de conductors.</t>
  </si>
  <si>
    <t>ML Subministrament, muntatge i connexionat de tub rígid de plàstic de 25 mm de diàmetre nominal, aïllant i no propagador de la flama, amb una resistència a l'impacte de 2 J, resistència a compressió de 1250 N i una rigidesa dielèctrica de 2000 V,
inclosos p.p. d'accessoris i fixacions.</t>
  </si>
  <si>
    <t>LEGALITZACIÓ RITE</t>
  </si>
  <si>
    <t>LEGALITZACIÓ REBT</t>
  </si>
  <si>
    <t>Legalització de l'ampliació/modificació de la instal·lació elèctrica realitzada, incloent tota la documentació necessària: memòria, plànols, pla de manteniment, etc; certificat de la modificació de l’instal·lador (CIE), despeses d'inspecció d'una Entitat col·laboradora de l'Administració, pagament de taxes i registre al Departament d'indústria corresponent.</t>
  </si>
  <si>
    <t>Legalització de l'ampliació/modificació de la instal·lació tèrmica realitzada, incloent tota la documentació necessària; memòria, plànols, etc; pagament de taxes i registre al Departament d'indústria corresponent.</t>
  </si>
  <si>
    <t>Un Pantalla estanca de 1200 MM amb led integrat ECO 36W 4000 K (3.240 lúmens). Subministrament, muntatge i connexionat.</t>
  </si>
  <si>
    <t>Ud Suministre i muntatge d'aparell autònom d'emergència  del tipus SAGELUX model EVO 60 o similar.</t>
  </si>
  <si>
    <t>MANEGA  AFUMEX 3G2,5 mm2</t>
  </si>
  <si>
    <t>UN Subministre i muntatge d'interruptor/conmutador de superfície 10/16A, marca Gewiss, sèrie System o similar.</t>
  </si>
  <si>
    <t>ML Subministrament i estesa de cable amb conductor de coure de 0,6/1 kV de tensió assignada, amb designació RZ1-K (AS), tripolar, de secció 3 x 2,5 mm2, amb coberta
del cable de poliolefines amb baixa emissió fums.</t>
  </si>
  <si>
    <t>DE LES DEPENDÈNCIES MUNICIPALS DEL CENTRE INTEGRAL D'ESPORTS I SALUT (CIES) DE MARTORELL</t>
  </si>
  <si>
    <t>UN Treballs de  desmuntatge de porta i bastiment de planxa de ferro galvanitzada, de mides 137 x 200 cm, retirada i transport a un centre de residus autoritzat.</t>
  </si>
  <si>
    <t>UN Porta tallafocs pivotant homologada, EI2 60-C5, segons UNE-EN 1634-1, d'una fulla de 63 mm de gruix, 800x2000 mm de llum i alçada de pas, per a un buit d'obra de 900x2050 mm, acabat lacat de color blanc formada per 2 plegades, acoblades i muntades, amb cambra intermèdia de llana de roca d'alta densitat i plaques de cartró guix, sobre cèrcol d'acer galvanitzat de 1,5 mm d'espessor amb junta intumescent i urpes d'ancoratge a obra, fins i tot tres frontisses de doble pala regulables en alçada, soldades al marc i ator pany embotit de tancament a un punt, escuts, cilindre, claus i manetes antienganxament RF de niló color negre. Subministrament i col·locació.</t>
  </si>
  <si>
    <t>M2 Formació de paret, de 11 cm d'espessor, de fàbrica de maó ceràmic calat  per revestir, 23,5x11x10 cm, amb junts horitzontals i verticals de 10 mm d'espessor, rebuda amb morter de ciment industrial, color gris, M-5, subministrat a granel.</t>
  </si>
  <si>
    <t>M2 Arrebossat de ciment, a bona vista, aplicat sobre un parament vertical interior, fins a 3 m d'alçada, acabat superficial rugós, amb morter de ciment, tipus GP CSII W0.</t>
  </si>
  <si>
    <t>PA a justificar de realització de sistema de desaigüe de la sala de màquines.</t>
  </si>
  <si>
    <t>ML Subministrament i muntatge de tuberia de metàl·lica endollable segons UNE EN 61386-21 M-20, inclosos p.p. de petit material accessori de fixació.</t>
  </si>
  <si>
    <t>ML Subministrament i muntatge de tuberia de metàl·lica endollable segons UNE EN 61386-21 M-25, inclosos p.p. de petit material accessori de fixació.</t>
  </si>
  <si>
    <t>Un Cost de la gestió de residus de gasos fluorats (gas).
- Treballs de recuperació del gas refrigerant dels  tres equips a retirar (fins a 80 kg de gas) 
- Transport del gas a un centre de residus autoritzat per al seu reciclatge i/o destrucció, que emeti el corresponent certificat.
- Cost del procés de reciclate i/o destrucció del gas.</t>
  </si>
  <si>
    <t>UN Instal·lació de comptador d'aigua AFS DN13, per a omplenat del circuit de climatització.</t>
  </si>
  <si>
    <t>UN Treballs de fabricació i muntatge de col·lector d'anar i retorn per 3 unitats refredadores, construït amb NIRON CLIMA SDR11 DN 200 amb les següents boques o sortides.
- 1 Un Col·lector impulsió D200 mm Long. mínima 2m, amb 3 boques d'entrada repartides amb tub + portabrida i brida de D90 mm.
- 1 Un Col·lector retorn    D200 mm Long. mínima 2m  amb 3 boques d'entrada repartides amb tub + portabrida i brida de D90 mm.
- 2 Un Tapes finals col·locades amb accessori electrosoldat per al  col·lector D200.
- 2 Un Injert boca sortida amb rosca 1" + tap de llautó 1" (PREVISIÓ)
- 1 Suportació i petit material auxiliar.</t>
  </si>
  <si>
    <t>500.150.50 LINIES ALIMENTACIÓ ELÈCTRICA REFREDADORES</t>
  </si>
  <si>
    <t>UN TREBALLS RETIRADA CASETA SALA DE CALDERES P.COBERTA CONSISTENTS EN:
- Retirada de les instal·lacions hidràuliques i elèctriques que no es desplaçaran a la nova ubicació de la sala de màquines (a determinar durant el replanteig de l'obra)
- Retirada de caseta metàl·lica tipus roof-top on hi ha les caderes de calefacció i ACS de mides 2x2x4 m aproximades.
- Mitjans auxiliars necessaris ( elevadors, camió grua, etc) per a retirar i transportar els equips a un Gestor de Residus Autoritzat. Inclòs pagament de taxes gestió de residus</t>
  </si>
  <si>
    <t>UN Desplaçament modul complet de grup de calderes murals de 90-115 kW.
Treballs previstos a realitzar: 
- Desconnexió hidràulica, elèctrica, extracció de fums, gas del conjunt format per col·lector de calderes, tres calderes murals, connexions d'anada- retorn i bombes circuladores.
- Desmuntatge d'elements per al transport fins a la nova sala de calderes. 
- Replanteig, muntatge al nou emplaçament, i connexió a la instal·lacions de gas, hidràuliques, elèctriques de la nova sala.
- Posada en marca, regulació de calderes (proves de combustió) i comprovació del funcionament.
Inclou tot el material accessori de connexió, suportació i fixacions necessari per a la seva instal·lació.</t>
  </si>
  <si>
    <t>Ml Suministre i estesa superficial per la coberta de tuberia PERT-AL-PERTdiàmetre 20 x2,25mm, preaïllada amb espuma de pe de gruix 10 mm, inclosos p.p. d'accessoris.
Característiques:
- Tub PERT-AL-PERT Uponor Uni Pipe PLUS o similar,  amb aïllament d'espuma de polietilè de cèl·lula tancada.
- Conductivitat tèrmica de l'aïllament 0,035 W/m*k.
- Revestiment de làmina sense costures.
- Certificació AENOR.</t>
  </si>
  <si>
    <t>Ml Suministre i muntatge de safata metal·lica d'acer galvanitzat e 100 x 60 mm amb tapa,  inclòs p.p. d'accessoris i fixacions.</t>
  </si>
  <si>
    <t>Suministre i muntatge de vàlvula per a gas canalitzat sèrie TER PN5 de 2", inclòs accessoris de connexió a tuberia de coure: racord 2 peces, entronques i petit material.
Vàlvules per a gas, segons les normes UNE-EN 331 I UNE 60718. Llautó segons UNE-EN 12165, UNE-EN 12164 i UNE-EN 1982. Juntes de cautxú segons la norma EN 549. Lubricants segons la norma EN 377. Temperatura màxima de funcionament: +60° C. Temperatura mínima de funcionament: -40° C. Pressió màxima de treball: 5 bar.</t>
  </si>
  <si>
    <t>PORTA TALLAFOC EI2 60-C5</t>
  </si>
  <si>
    <t>ARREBOSSAT DE PARETS AMB MORTER</t>
  </si>
  <si>
    <t>PARET DÈBIL SALA CALDERES</t>
  </si>
  <si>
    <t>REIXA DE VENTILACIÓ SALA CALDERES</t>
  </si>
  <si>
    <t>490.020.090</t>
  </si>
  <si>
    <t>VENTILACIÓ SUPERIOR</t>
  </si>
  <si>
    <t>490.020.100</t>
  </si>
  <si>
    <t>490.020.110</t>
  </si>
  <si>
    <t>490.020.120</t>
  </si>
  <si>
    <t>TREBALLS DE MANYÀ MODIFICACIÓ ESCALA ACCÉS A COBERTA</t>
  </si>
  <si>
    <t>490.020.130</t>
  </si>
  <si>
    <t>DESAIGÜES SALA</t>
  </si>
  <si>
    <t>TUBERIA METAL·LICA  M-20</t>
  </si>
  <si>
    <t>TUBERIA METAL·LICA  M-25</t>
  </si>
  <si>
    <t>490.050.120</t>
  </si>
  <si>
    <t>490.050.130</t>
  </si>
  <si>
    <t>EMBOCADURES UNITATS EXTERIORS</t>
  </si>
  <si>
    <t>DIPOSIT D'INÈRCIA 750 L</t>
  </si>
  <si>
    <t>CLAUS DE PAS DN80</t>
  </si>
  <si>
    <t>FILTRE DN80</t>
  </si>
  <si>
    <t>VALVULA DE RETENCIÓ DN80</t>
  </si>
  <si>
    <t>VÀLVULA EQUILIBRATGE DN80</t>
  </si>
  <si>
    <t>CLAUS DE PAS DN200</t>
  </si>
  <si>
    <t>VAS D'EXPANSIÓ DE 140 L</t>
  </si>
  <si>
    <t>VÀLVULES ANTIRETORN 1/2"</t>
  </si>
  <si>
    <t>CLAUS DE PAS 1/2"</t>
  </si>
  <si>
    <t>COMPTADOR AFS DN13</t>
  </si>
  <si>
    <t>GRUP DE SEGURETAT 3/4"</t>
  </si>
  <si>
    <t>TUBERIA NIRON FB SDR09  200  + ACCESSORIS</t>
  </si>
  <si>
    <t>AÏLLAMENT TUBERIA D200</t>
  </si>
  <si>
    <t>510.010.010</t>
  </si>
  <si>
    <t>CONNEXIÓ A INSTAL·LACIÓ EXISTENT COBERTA</t>
  </si>
  <si>
    <t>510.030</t>
  </si>
  <si>
    <t>DISTRIBUCIÓ DE CALEFACCIÓ I ACS. CANONADES EXTERIORS.</t>
  </si>
  <si>
    <t>510.030.010</t>
  </si>
  <si>
    <t>TUBERIA NIRON FB SDR09  160  + ACCESSORIS</t>
  </si>
  <si>
    <t>510.030.020</t>
  </si>
  <si>
    <t>510.030.030</t>
  </si>
  <si>
    <t>510.030.040</t>
  </si>
  <si>
    <t>510.040</t>
  </si>
  <si>
    <t>510.050</t>
  </si>
  <si>
    <t>510.060</t>
  </si>
  <si>
    <t>ENTRADA D'AIRE CONDUÏDA CALDERES MURALS DE 100 KW</t>
  </si>
  <si>
    <t>DESPLAÇAR AGULLA HIDRÀULICA ACS</t>
  </si>
  <si>
    <t>BYPAS PROVISIONAL ENTRE TUBS CALEFACCIÓ ACS - CALEFACCIÓ A PL.COBERTA</t>
  </si>
  <si>
    <t>DESPLAÇAR VAS D'EXPANSIÓ I VÀLVULA DE SEGURETAT</t>
  </si>
  <si>
    <t>DESPLAÇAR BOMBA CIRCULADORA DE CALEFACCIÓ</t>
  </si>
  <si>
    <t>DESDOBLAMENT DE TUBS DE CALOR A PLANTA SOTERRANI</t>
  </si>
  <si>
    <t>VÀLVULES  DN80</t>
  </si>
  <si>
    <t>VÀLVULES DE RETENCIÓ DN80</t>
  </si>
  <si>
    <t>VÀLVULES DE TALL DN125</t>
  </si>
  <si>
    <t>TUBERIA DE NIRON90 + AÏLLAMENT (ENLLAÇOS COL·LECTORS CALDERES - AH)</t>
  </si>
  <si>
    <t>510.190</t>
  </si>
  <si>
    <t>DESPLAÇAR LA CENTRAL DE DETECCIÓ DE GAS</t>
  </si>
  <si>
    <t>510.190.020</t>
  </si>
  <si>
    <t>EQUIPS</t>
  </si>
  <si>
    <t>510.190.030</t>
  </si>
  <si>
    <t>510.190.040</t>
  </si>
  <si>
    <t>510.190.050</t>
  </si>
  <si>
    <t>510.200</t>
  </si>
  <si>
    <t>ESCOMESA D'AIGUA OMPLENAT CIRCUITS HIDRÀULICS</t>
  </si>
  <si>
    <t>510.200.010</t>
  </si>
  <si>
    <t>510.210</t>
  </si>
  <si>
    <t>510.210.010</t>
  </si>
  <si>
    <t>510.210.020</t>
  </si>
  <si>
    <t>510.210.030</t>
  </si>
  <si>
    <t>510.210.060</t>
  </si>
  <si>
    <t>510.210.080</t>
  </si>
  <si>
    <t>510.210.090</t>
  </si>
  <si>
    <t>TUBERIA COARRUGADA M20</t>
  </si>
  <si>
    <t>LÍNIA CLIMA DE QUADRE GRAL A SQ.CALEFACCIÓ</t>
  </si>
  <si>
    <t>INSTAL·LACIÓ ELÈCTRICA CALDERES I BOMBA</t>
  </si>
  <si>
    <t>510.220.050.010</t>
  </si>
  <si>
    <t>510.220.050.020</t>
  </si>
  <si>
    <t>510.220.050.030</t>
  </si>
  <si>
    <t>510.220.050.050</t>
  </si>
  <si>
    <t>510.230</t>
  </si>
  <si>
    <t>GAS</t>
  </si>
  <si>
    <t>510.230.010</t>
  </si>
  <si>
    <t>CONNEXIONS PROVISIONALS. DERIVACIÓ AMB CLAU DE PAS TUBERIA PRINCIPAL</t>
  </si>
  <si>
    <t>510.230.020</t>
  </si>
  <si>
    <t>510.230.030</t>
  </si>
  <si>
    <t>510.230.040</t>
  </si>
  <si>
    <t>510.230.050</t>
  </si>
  <si>
    <t>DESPLAÇAR CLAU DE PAS  GRAL EDIFICI I ELECTROVÀLVULA GAS</t>
  </si>
  <si>
    <t>510.230.060</t>
  </si>
  <si>
    <t>CLAUS DE PAS DE PALANCA PN5 2"  GAS</t>
  </si>
  <si>
    <t xml:space="preserve"> TREBALLS D'ADEQUACIÓ S.TECNICA</t>
  </si>
  <si>
    <t>DESMUNTATGE I RETIRADA DE PORTA 137x200 cm</t>
  </si>
  <si>
    <t>FORMACIÓ DE PARET AMB MAO CERÀMIC CALAT 24X11X10 CM</t>
  </si>
  <si>
    <t>UN  Treballs consistents en la realització de paret dèbil de 1m2 a la sala de calderes. Obertura de paret de blocs de formigó, forat de 1 x 1 m a la part baixa de la paret exterior, posar dintell prefabricat de formigó de 22x5 cm encastat a la part superior de l'obertura i construcció d'envà amb supermaó de 4 cm de gruix amb juntes horitzontals i verticals de 10 mm de gruix amb morter M-5.</t>
  </si>
  <si>
    <t>UN  Fabricació i col·locació de marc metàl·lic i reixa de ventilació de mides 200 x 50 cm amb lames fixes en forma de Z, a instal·lar a l'obertura que quedarà  entre la porta exterior del vestíbul d'independència i l'espai que deixa la porta metàl·lica de doble fulla actual a retirar. La reixa es pintarà amb dues capes d'imprimació i dues capes de pintura acabat a escollir per la direcció facultativa.</t>
  </si>
  <si>
    <t xml:space="preserve">UN UN  Treballs consistents en la realització de d'obertura de 20x20 cm a façana exterior per a la ventilació superior de la sala de calderes (part inferior de la reixa a 30 cm del sostre), acabat amb reixa d'alumini lames en Z, acabat alumini. Secció efectiva de la reixa 160cm2.
</t>
  </si>
  <si>
    <t>UN Treballs de serralleria, consistents en el desmuntatge d'escala d'accés a la planta coberta per passar tubs de distribució de calefacció i d'ACS, modificar l'alçada apujant la plataforma uns 50 cm, i tornar-la a muntar a obra.</t>
  </si>
  <si>
    <t>PA Treballs i ajuds de paleta en general. Realització de forats i pasos a parets necessaris per a canonades i instal·lacions, obertura i posterior segellat  de pasos que s'han de fer a la coberta per a passar instal·lacions. Recollida de runa i transport a l'abocador.</t>
  </si>
  <si>
    <t>UN TREBALLS RETIRADA DELS EQUIPS ACTUALS I INSTAL·LACIONS CONSISTENTS EN:
- Desconnexió de la refredora de 320 kW aire / aigua actualment en servei marca CLIMAVENENTA model NECS-ST/B 1204 (Pes 3.200 kg)
- Retirada de les instal·lacions hidràuliques i elèctriques que després no s'aprofitaran (a determinar durant el replanteig de l'obra)
- Retirada a magatzem de l'obra dels sis conductes de 1ml D1000 cm, embocadures ventiladors, per poder ser instal·lats a les noves refredadores.
- Es conserva la mànega d'alimentació elèctrica de la màquina actual, per posteriorment donar servei a les noves refredadores.
- Mitjans auxiliars necessaris ( elevadors, camió grua, etc) per a retirar i transportar els equips a un Gestor de Residus Autoritzat. Inclòs pagament de taxes gestió de residus.</t>
  </si>
  <si>
    <t>UN Treballs de descàrrega de 3 bombes de calor de 135 kW, i col·locació sobre peana de formigó a la planta coberta.</t>
  </si>
  <si>
    <t>DESCÀRREGA DE BOMBES DE CALOR I COL·LOCACIÓ A PC</t>
  </si>
  <si>
    <t>PRODUCCIÓ BOMBES DE CALOR AIRE/AIGUA (REFREDADORES)</t>
  </si>
  <si>
    <t>UN Subministrament de màquina d'aire condicionat (bomba de calor) de 130 kW, segons característiques tècniques del doc núm. 7 del projecte. Posada en marxa SAT inclosa.(Versió amb grup hidràulic incorporat)</t>
  </si>
  <si>
    <t>Ud Muntatge i connexionat de la bomba de calor aire/aigua de 130 kW. 
- Antivibradors metàl·lics de doble pletina de dues molles 2M-300  (càrrega 150 a 300 kg)  (6 un/màquina)
- Connexions a la unitat exterior (brides, tornilleria, juntes, etc)</t>
  </si>
  <si>
    <t>EMBOCADURA EXTERIOR VENTILADORS DC.  Un Muntatge de dues embocadures fabricades amb de tuberia helicoidal D. 1000 mm de L=1 m, recuperades de la màquina existent, a instal·lar a la sortida dels ventiladors exteriors.
En aquesta operació, el fabricant recomana treure les reixes de protecció que porten els ventiladors de sèrie, per obtenir una pressió disponible major.</t>
  </si>
  <si>
    <t>UN Subministrament i muntatge de dipòsit d'inèrcia de climatització per a exterior de 750 L de capacitat, inclosos accessoris necessaris per al seu connexionat, clau de pas de bola tipus boca de reg de 1/2-3/4 de purga i termòmetre d'esfera D.60mm 0-120ºC amb beina.</t>
  </si>
  <si>
    <t>VALVULERIA REFREDADORES I DIPÒSIT D'INÈRCIA</t>
  </si>
  <si>
    <t>500.070,010</t>
  </si>
  <si>
    <t>UN Subministrament i muntatge de maniguet antivibratori de goma a/brides DN 80 i brides de connexió de 2-1/2" a les màquines de clima.</t>
  </si>
  <si>
    <t>500.070,020</t>
  </si>
  <si>
    <t>500.070,030</t>
  </si>
  <si>
    <t>500.070,040</t>
  </si>
  <si>
    <t>MANÒMETRES + INJERT A TUBERIA</t>
  </si>
  <si>
    <t>UN Subministrament i muntatge de manòmetre de glicerina sortida posterior de 1/2", D100 mm, escala 0/6 bar, amb vaina  amb injert a  tuberia NIRON de  D90.
Fabricats amb caixa de ferro inoxidable AISI 304 - Esfera: ABS - Agulla: Aluminio - Visor: Plexiglas-Mecanisme tipus bourdon: Aleació de cobre - Conexión: Latón - Temp. màx.: 60°C- Precisió: Kl. 1.6</t>
  </si>
  <si>
    <t>500.070,050</t>
  </si>
  <si>
    <t>Ud Suministre i muntatge de clau de pas de papallona de FE/INOX/N PN16 bar, cos de fosa, DN80, incloses contrabrides, tornilleria i accessoris de connexió a la canonada de NIRON.</t>
  </si>
  <si>
    <t>500.070,060</t>
  </si>
  <si>
    <t>UN Subministrament i muntatge de filtre a/brides DN80 amb cos de fosa amb recobriment epoxi  i filtre inox d.1.5mm, PN16, inclosos accessoris de connexió a tuberia de NIRON.</t>
  </si>
  <si>
    <t>UN Subministrament i muntatge de vàlvula de retenció de doble clapeta PN16, a/brides DN 80, inclosos accessoris de connexió a tuberia de NIRON.</t>
  </si>
  <si>
    <t>500.070,070</t>
  </si>
  <si>
    <t>UN Subministrament i muntatge de vàlvula d'equilibratge reguladora de cabal a/brides DN 80 tipus STAF DN80  Kvs 123.
.</t>
  </si>
  <si>
    <t>500.070,080</t>
  </si>
  <si>
    <t>500.070,090</t>
  </si>
  <si>
    <t>Ud Suministre i muntatge de clau de pas de papallona de FE/INOX/N PN16 bar, cos de fosa, DN200, incloses contrabrides, tornilleria i accessoris de connexió a lla canonada de NIRON (portabrides i a maniguets electrosoldables).</t>
  </si>
  <si>
    <t>500.070,100</t>
  </si>
  <si>
    <t>500.070,110</t>
  </si>
  <si>
    <t>UN Subministrament i muntatge de dipòsit d'expansió  per a climatització de 140 litres del tipus CMF, temperatura -10ºC a 110ºC, membrana fixe.</t>
  </si>
  <si>
    <t>Ud Suministre i muntatge de vàlvula retenció de clapeta, rosca de 1/2 ", PN 16, marca ARCO o similar.</t>
  </si>
  <si>
    <t>500.070,120</t>
  </si>
  <si>
    <t>500.070,130</t>
  </si>
  <si>
    <t>500.070,140</t>
  </si>
  <si>
    <t>Ud Suministre i muntatge de vàlvula d'esfera manual roscada de 1/2" polsades, PN16 Bar, inclòs p.p. d'accessoris de connexió.</t>
  </si>
  <si>
    <t>Ud Suministre i muntatge de vàlvula de seguretat  per a calefacció i manòmetre.
MARCA I MODEL : ROCA GRUP PRESCOMANO 
TIPUS                   : 3/4" regulada a 4 bar.
INCLOU embut de desaigüe de 3/4" per a vàlvula.</t>
  </si>
  <si>
    <t xml:space="preserve"> COL·LECTOR PER A TRES REFREDADORES D.200</t>
  </si>
  <si>
    <t>Col·lector anada-retorn per a tres refredadores (D200+6xD90)</t>
  </si>
  <si>
    <t>500.080,030</t>
  </si>
  <si>
    <t>CANONADES I CONNEXIONS HIDRÀULIQUES</t>
  </si>
  <si>
    <t>Ml Subministrament i muntatge de tuberia composta RP PP-R RP SDR9/sèrie 4 del tipus NIRON Fiberblue D. 200x 22,4 mm 
per a la tuberia d'enllaç entre col·lector, dipòsist d'inèrcia i  tram fins al punt de connexió amb la instal·lació existent.
Inclou p.p. d'acessoris: gestos, maniguets, suportació i fixacions.</t>
  </si>
  <si>
    <t>500.100,010</t>
  </si>
  <si>
    <t>500.110,020</t>
  </si>
  <si>
    <t>M2 Suministre i muntatge de planxa d'aïllament per a tuberia hidràulica de D.200 mm, fabricat amb escuma elastomèrica tipus k-flex ST de 50mm;  subministrat en rotllos de 4x1m2, inclosos p.p. d'accessoris necessaris per a la seva col·locació (adhesius, cintes, etc). L'aïllament es pintarà amb dues capes de pintura del tipus Armafinish HN o similar,  resistent a la intempèrie i a l'envelliment.</t>
  </si>
  <si>
    <t>500.110,030</t>
  </si>
  <si>
    <t>Ml Suministre de tuberia NIRON COMPOST FIBER BLUE SDR9, M-90x10.1 mm, aïllat amb escuma elastomèrica tipus armaflex de 40x89 mm;  muntat superficialment, inclosos p.p. d'accessoris i fixacions. L'aïllament es pintarà amb dues capes de pintura del tipus Armafinish HN o similar,  resistent a la intempèrie i a l'envelliment.</t>
  </si>
  <si>
    <t>SUBMINISTRAMENT D'EQUIPS 
Sistema de control i regulació SIEMENS de la sèrie Synco 700 format per:
-  1 RMS705B - Controlador Lógica Digital KONEX
-  1 SEM62.2 - Transformador 230/24 VCA, 30 VA, con interruptor y fusible 
-  3 UN QAE2120.010 - Sonda de inmersión Ni1000 , con vaina de protección, longitud 100 mm IP42
-  1 UN QBE2003-P10. Sonda de pressió 0...10V</t>
  </si>
  <si>
    <t>Subministrament i instal·lació de:
 1 Un Quadre elèctric de material plàstic d'envolvent estanca IP54 de 3 files x 18 mòduls/fila.
   Un Interruptor general quadre 2/16A. 
   Un Int. diferencials 2/40/30 mA i magnetotèrmics de protecció.
1 Un Regleters, bornes, senyalitzadors de conductors i petit material.</t>
  </si>
  <si>
    <t>SUBQUADRE ELECTRIC PER A EQUIPS DE REGULACIÓ SIEMENS</t>
  </si>
  <si>
    <t xml:space="preserve">..
MUNTATGE DEL CONTROL I REGULACIÓ DEL CLIMA AMB EQUIPS SIEMENS
Treballs que inclou:
- Muntatge  i connexionat de mòduls Synco 700.
- Connexionat de senyals per a  on/off de les 3 refredadores.
- Connexionat de senyals per a sondes de temperatura impulsió i retorn col·lector  (2 unitat)
- Connexionat de senyals per a control de pressió aigua.
- Connexionat de senyals d'alarma refredadores de calor
- Connexionat cable konnex i equips  mòdul synco 700.
</t>
  </si>
  <si>
    <t>CONTROL I REGULACIÓ D' ACS AMB EQUIPS SIEMENS
- Partida de programació dels equips Synco 700 de control + implementació de gràfics i valors al webserver existent.
- Programació del mòdul de control de tres refredadores (on-off, programació, avaria), control de temperatura impulsió, retorn al col·lector i pressió d'aigua de la instal·lació.
- Programació en cascada del funcionament de les bombes refredadores.</t>
  </si>
  <si>
    <t>Un Subministrament, muntatge i connexionat de quadre elèctric subquadre de clima amb l'aparellatge de maniobra i protecció segons esquema unifilar.
- 1 Un Interruptor seccionador general de 4P/400 A
- 3 Un Interruptor magnetotèrmic de caixa moldejada 10 kA  de 4/160A regulat a 0,7.
- 3 Un Relés diferencials del tipus RGU-10A + trafos toroidals del tipus TP812 
- 3 UN circuits amb tèrmic 2/10 A + diferencial 2/40/30 mA (circuits de llum, endolls i enllumenat emergència sala tècnica)
- 1 UN circuit amb tèrmic 2/10 A + diferencial 2/40/30 mA (alimentació sistema control i regulació i maniobres)
- Envolvent per a subquadre elèctric clima per instal·lar a l'exterior, a sobre d'una peana de formigó, amb teuladeta superior,  IP55, Imàx 630A,  de dimensions H 1000 mm x A 900 mm  per als circuits indicats (amb espai de reserva per a instal·lar els mòduls de telecontrol sèrie Synco 700 de la regulació) 
(Vegeu esquemes unifilars adjunts)</t>
  </si>
  <si>
    <t>ML Subministrament i estesa de conductor de coure del tipus RZ1-K 0,6/1 kV de secció 4x(1x50)+TT25 mm2.</t>
  </si>
  <si>
    <t>Connexió tubs distribuició coberta calefacció i ACS.</t>
  </si>
  <si>
    <t>UN Treballs de connexió dels dos tubs (impulsió i retorn) de la distribució de calefacció i d'ACS nous que travessen la coberta fins a la nova sala de calderes.
Treballs a efectuar :
- Tallar tubs de Niron D.160 mm existents de la distribució de la calefacció, instal·lar 2 tes D160 mm, brides i portabrides dn150 a ambdós costat de la te per connectar el nou ramal.
- Tallar tubs de Niron D.75 mm existents de la distribució de l'ACS, instal·lar 2 tes D90 mm per connectar el nou ramal.  
- S'inclouen els accessoris necessaris per a la seva connexió (reduccions, virolles, maniguets electrosoldables, etc)
- Suportació i petit material auxiliar.</t>
  </si>
  <si>
    <t>510.020.010</t>
  </si>
  <si>
    <t>Ml Subministrament i muntatge de tuberia composta RP PP-R RP SDR9/sèrie 4 del tipus NIRON Fiberblue D. 160x 17,4 mm. 
Inclou p.p. d'acessoris: gestos, maniguets, suportació i fixacions.</t>
  </si>
  <si>
    <t>Ml Suministre i muntatge d'aïllament tubular flexible clase ST-M1 de 160x50 mm, fabricat amb escuma elastomèrica de característiques: 
-  Elastòmero extruït de cèl·lula tancada Nitril - PVC
-  Conductibilidad térmica : 
0,033 W(m.k) a    0°C 
0,034 W(m.k) a 10°C 
0,037 W(m.k) a 40°C
-  Temperatura de treball tubs: -40 a +110°C
-  Coef. permeabilitat (UNI 9233): 10.000
-  Classificació al foc: Bl S2 d0
-  Resistència a l'ozó i als agentes atmosféricos: bona
L'aïllament es calorifugarà amb tub d'alumini amb extrems arrodonits mascle-femella i tancament longitudinal per poder-se sobreposar en els dos sentits, de gruix 0,6 mm, i diàmetre 270 mm, incloent p.p. d'accessoris ( gestos i fixacions).</t>
  </si>
  <si>
    <t>AÏLLAMENT TUBERIA D160X50 + CALORIFUGAT D'ALUMINI</t>
  </si>
  <si>
    <t>Tuberia NIRON COMPOST M90 mm</t>
  </si>
  <si>
    <t>Ml Suministre de tuberia NIRON COMPOST FIBER BLUE SDR9, M-90x10.1 mm,  muntat superficialment, inclosos p.p. d'accessoris, suportació i fixacions.</t>
  </si>
  <si>
    <t>AÏLLAMENT TUBERIA D90X40 + CALORIFUGAT D'ALUMINI</t>
  </si>
  <si>
    <t>ML Suministre i muntatge d'aïllament tubular flexible clase ST-M1 de 90x40 mm, fabricat amb escuma elastomèrica de característiques: 
-  Elastòmero extruït de cèl·lula tancada Nitril - PVC
-  Conductibilidad térmica : 
0,033 W(m.k) a    0°C 
0,034 W(m.k) a 10°C 
0,037 W(m.k) a 40°C
-  Temperatura de treball tubs: -40 a +110°C
-  Coef. permeabilitat (UNI 9233): 10.000
-  Classificació al foc: Bl S2 d0
-  Resistència a l'ozó i als agentes atmosféricos: bona
L'aïllament es calorifugarà amb tub d'alumini amb extrems arrodonits mascle-femella i tancament longitudinal per poder-se sobreposar en els dos sentits, de gruix 0,6 mm, i diàmetre 180 mm, incloent p.p. d'accessoris ( gestos i fixacions).</t>
  </si>
  <si>
    <t>DESPLAÇAR  GRUPS DE TRES  CALDERES MURALS 3X90-115 KW</t>
  </si>
  <si>
    <t>510.050.010</t>
  </si>
  <si>
    <t>EXTRACCIÓ  DE FUMS CALDERES MURALS 100 KW</t>
  </si>
  <si>
    <t>Extracció de fums de caldera condensació</t>
  </si>
  <si>
    <t>UN Subministrament i muntatge de sortida de fums per a caldera de condensació de 90-115 kW des del seu emplaçament a la sala de calderes fins a coberta.
Material previst:
- 7 ml Tuberia de polipropilè (PP) de 100 x 1,5 mm, tmàx 120ºC, juntes EPDEM, color blanc  (longitud mitjana estimada per sortida de fums).
-         Part proporcional de colzes de 87º i 45º, abraçaderes,fixacions.
-  1un Maniguet presa per a anàlisi de combustió,
- 1 un Sortida terminal metàl·lica L= 1m, acabat negre.
- 1 un Accessori  d'encaix de la unitat terminal amb la coberta plana sellada per garantir l'estanqueitat i filtracions a coberta</t>
  </si>
  <si>
    <t>510.040.010</t>
  </si>
  <si>
    <t>510.060.010</t>
  </si>
  <si>
    <t>UN Subministrament i muntatge d'entrada d'aire conduïda per a caldera de condensació de 90-115 kW des del seu emplaçament a la sala de calderes fins a façana exterior.
Material previst:
- 7 ml Tuberia de polipropilè (PP) de 100 x 1,5 mm, tmàx 120ºC, juntes EPDEM, color blanc  (longitud mitjana estimada per sortida de fums).
- 1 un Deflector aspiració horitzontal   D.100 mm
- 1 un Accessori  d'encaix de la unitat terminal amb la coberta plana sellada per garantir l'estanqueitat i filtracions a coberta</t>
  </si>
  <si>
    <t>510.080.010</t>
  </si>
  <si>
    <t>ENTRADA D'AIRE CONDUÏDA PER A CALDERA DE CONDENSACIÓ.</t>
  </si>
  <si>
    <t>UN Treballs de desmuntatge d'agulla hidràulica per a 300 kW del circuit primari d'ACS de la instal·lació existent, desplaçar-la  i fer la instal·lació a la nova sala de calderes. Inclou portabrides de connexió a tuberia D90 mm, i material accessori necessari per al muntatge del conjunt hidràulic.</t>
  </si>
  <si>
    <t>510.090.010</t>
  </si>
  <si>
    <t xml:space="preserve"> INSTAL·LACIÓ AGULLA HIDRÀULICA CALEFACCIÓ</t>
  </si>
  <si>
    <t>UN Treballs de subministrament i muntatge d'agulla hidràulica del tipus flexbalance a/brides per a 450-750 kW, i un cabal de 55 m3/h, entrades i sortides DN100, a instal·lar al circuit de calefacció de la sala de calderes nova. Inclou portabrides de connexió a tuberia D100 mm, material accessori necessari per al muntatge del conjunt hidràulic, i aïllament amb planxa d'espuma elastomèrica del tipus K-FEX ST alumini + adhesiu de 50 mm de gruix.</t>
  </si>
  <si>
    <t>510.100.010</t>
  </si>
  <si>
    <t>UN Treballs d'interconennxió a la sortida de la sala de calderes existent dels dos tubs (impulsió i retorn) de la distribució de calefacció amb de l'ACS.
Treballs a efectuar :
- Instal·lar dos injerts o collarins de D. 160 a 75 electrosoldables, a la impulsió i el retorn dels tubs de calefacció a la sortida de la sala de calderes existent. 
- Modificar el traçat de canonades de Niron D.75 mm, impulsió i retorn, tallant tuberia, allargant-la 3 ml  i  connectant-la a aquests dos injerts.  
- S'inclouen els accessoris necessaris per a la seva connexió (reduccions, virolles, maniguets electrosoldables, etc)</t>
  </si>
  <si>
    <t>510.110.010</t>
  </si>
  <si>
    <t>UN Treballs de desmuntatge de vas d'expansió de 80 litres de la instal·lació existent, desplaçar-lo   i fer la instal·lació a la nova sala de calderes a la sortida de l'agulla hidràulica,
forrmat per:
- 1 Un Dipòsit d'expansió de 80 litres. (existent).
- 2 Un Clau de pas de bola de 1" 
- 1 Un Clau de pas tipus boca de reg per a buidat de la instal·lació. 
- 1 Un Vàlvula de seguretat 3b de 1" amb manòmetre.
- Tuberia PPR Composta D.40x4,5 mm, i material accessori necessari per al muntatge del conjunt hidràulic.</t>
  </si>
  <si>
    <t>510.120.010</t>
  </si>
  <si>
    <t>UN Treballs de desmuntatge de bomba circuladora anell de calefacció principal que està a la planta -1, instal·lar enllaç unió tuberia DN80 L340 mm, desplaçar-la i fer la instal·lació a la nova sala de calderes a la sortida de l'agulla hidràulica (diàmetre de tuberia de sortida 160 mm) forrmat per:
- 1 Un Bomba circuladora EVOPLULS B120/360.80M (existent).
- 2 Un Maniguets antivibratoris DN80.
- 1 Un Filtre DN80 PN16 cos de fosa.
- 2 Un Manòmetre a/vaina de 1/2"    sortida vertical 0-6 bar.
- 2 Un Termòmetres a/vana de 1/2"  sortida posterior
- Connexions a tuberia de NIRON DN90
- Material accessori necessari per al muntatge del conjunt hidràulic.</t>
  </si>
  <si>
    <t xml:space="preserve"> SUBTITUIR BOMBA CIRCULADORA CIRCUIT PRIMARI ACS</t>
  </si>
  <si>
    <t>510.130.010</t>
  </si>
  <si>
    <t>UN Treballs de substitució de bomba circuladora anell primari d'ACS que està a la planta -1. Inclou
- 1 Un Bomba circuladora del tipus BAXI, QUANTUM ECO 65 H.
- 1 Un Material accessori necessari per al muntatge del conjunt hidràulic (tornilleria i juntes).</t>
  </si>
  <si>
    <t>510.140.010</t>
  </si>
  <si>
    <t>UN Treballs consistents en allargar un montant de  tub PPR de diàmetre 90 mm que travessa l'edifici des de la planta soterrani fins a la planta coberta,  i connectar-lo en ambdós extrems a la tuberia de distribució de calefacció per augmentar la secció de pas del muntant.
Treballs a efectuar :
- Instal·lar un injert o collarins de D. 160 a 90 electrosoldable (planta coberta). 
- Instal·lar un injert o collarins de D. 200 a 90 electrosoldable (planta soterrani). 
- Allargar el traçat de canonades de Niron D.90 mm, 6 ml  i  connectant-la a aquests dos injerts.  
- S'inclouen els accessoris necessaris per a la seva connexió (reduccions, virolles, maniguets electrosoldables, etc)
- Suportació i petit material auxiliar.</t>
  </si>
  <si>
    <t>510.150.010</t>
  </si>
  <si>
    <t>510.160.010</t>
  </si>
  <si>
    <t>510.170.010</t>
  </si>
  <si>
    <t>510.180.010</t>
  </si>
  <si>
    <t>UN Suministre i muntatge de clau de pas de papallona de FE/INOX/N PN16 bar, cos de fosa, DN80, incloses contrabrides, tornilleria i accessoris de connexió 
a lla canonada de NIRON.</t>
  </si>
  <si>
    <t>Ud Suministre i muntatge de clau de pas de papallona de FE/INOX/N PN16 bar, cos de fosa, DN125, incloses contrabrides, tornilleria i accessoris de connexió a la canonada de NIRON (portabrides i a maniguets electrosoldables).</t>
  </si>
  <si>
    <t>UN Treballs de desmuntatge del sitema de detecció de gas (central de detecció,  dos detectors, pulsador d'emergència)  i fer la instal·lació a la sala de calderes actual. 
Inclou:
- Connexió de l'alimentació elèctrica de la central des del quadre elèctric sala calderes.
- Muntatge i connexionat de  la central i el pulsador d'emergència a situar al vestíbul d'independència de la sala de calderes.
- Muntatge i connexionat des dos detectors.
- Connexionat de l'alimentació de la electrovàlvula general del gas.
- Comprovació del funcionament del sistema de detecció de gas.</t>
  </si>
  <si>
    <t>MANEGA  AFUMEX 3G1,5 MM2</t>
  </si>
  <si>
    <t>MANEGA  AFUMEX 3G2,5 MM2</t>
  </si>
  <si>
    <t>CAIXA DE DERIVACIÓ 110X110 MM</t>
  </si>
  <si>
    <t>UN Subministrament, muntatge i connexionat de caixa de derivació quadrada de plàstic, de 110x110 mm, amb grau de protecció IP-65 i per a muntar superficialment, inclosos regletes i accessoris de fixaxió i connexionat de conductors.</t>
  </si>
  <si>
    <t>TUBERIA DE PERT-AL-PERT D.25 PN16</t>
  </si>
  <si>
    <t>Sistema de control i regulació SIEMENS de la sèrie Synco 700 format per:
-  1 RMS705B - Controlador Lógica Digital KONEX
-  1 SEM62.2 - Transformador 230/24 VCA, 30 VA, con interruptor y fusible.
-  4 UN QAE2120.010 - Sonda de inmersión Ni1000 , con vaina de protección, longitud 100 mm IP42
-  2 UN QBE2003-P10. Sonda de pressió 0...10V</t>
  </si>
  <si>
    <t xml:space="preserve">
- Ampliació de quadre elèctric (inclòs a la partida del subquadre elèctric sala calderes)
MUNTATGE DEL CONTROL I REGULACIÓ DEL CLIMA AMB EQUIPS SIEMENS
Treballs que inclou:
- Muntatge  i connexionat de mòduls Synco 700.
- Connexionat de senyals per a sondes de temperatura impulsió i retorn  (4 unitats)
- Connexionat de senyals per a control de pressió aigua (2 unitats)
- Connexionat cable konnex i equips  mòdul synco 700.
- Regleters, bornes, senyalitzadors de conductors i petit material.</t>
  </si>
  <si>
    <t xml:space="preserve"> PROGRAMACIÓ REGULACIÓ SIEMENS</t>
  </si>
  <si>
    <t>- Partida de programació dels equips Synco 700 de control + implementació de gràfics i valors al webserver existent.
- Programació del mòdul de control sala de calderes (control de temperatura impulsió, retorn al col·lectors i pressió d'aigua de la instal·lació, alarmes per baixa pressió i temperatura dels anells de calor).
- Programació del funcionament de les bomba circuladora de l'anell de calefacció i alarma per avaria.</t>
  </si>
  <si>
    <t>510.210,050</t>
  </si>
  <si>
    <t>MÀNEGA EIBUSS KONNEX</t>
  </si>
  <si>
    <t xml:space="preserve"> Ud Suministre i col·locació dins de safata de tuberia coarrugada reforçada M-20.</t>
  </si>
  <si>
    <t>510.220.20</t>
  </si>
  <si>
    <t>CONDUCTOR AFUMEX 1000V 5G10 mm2</t>
  </si>
  <si>
    <t>ML Subministrament i estesa de conductor de coure del tipus RZ1-K 0,6/1 kV de secció 5G10 mm2.</t>
  </si>
  <si>
    <t>510.220.020.010</t>
  </si>
  <si>
    <t>510.220.020.020</t>
  </si>
  <si>
    <t>SAFATA 100x60 mm  CEGA A/TAPA</t>
  </si>
  <si>
    <t>510.220.30</t>
  </si>
  <si>
    <t xml:space="preserve"> SUBQUADRE SALA CALDERES</t>
  </si>
  <si>
    <t>Un Subministrament, muntatge i connexionat de quadre elèctric subquadre de calefacció amb l'aparellatge de maniobra i protecció segons esquema unifilar.
- 1 Un Interruptor general magnetotèrmic  de 4P/20 A
- 1 Un Interruptor diferencial general 4/40/0.03A
- 1 Un Aparellatge per a la línia bomba circuladora : Guardamotor trifàsic In 2-4A i contactor 2/25A a manual-0-automàtic.
- 1 Un Aparellatge per a cinc circuits monofàsics: endolls, llum, emergències, alimentació regulació, central gas.
- 9 Un Desplaçament de l'aparellatge de les línies de les calderes del quadre de coberta.
- 3 UN circuits amb tèrmic 2/10 A + diferencial 2/40/30 mA (circuits de llum, endolls i enllumenat emergència sala tècnica)
- 1 UN circuit amb tèrmic 2/10 A + diferencial 2/40/30 mA (alimentació sistema control i regulació i maniobres)
- Envolvent metàl·lic de superfície amb porta,  IP40, Imàx 125A, de capacitat 5 files x 24 mòduls per fila, amb previsió d'espai per als mòduls de regulació i control Synco. 
(Vegeu esquemes unifilars adjunts)</t>
  </si>
  <si>
    <t>510.220.50</t>
  </si>
  <si>
    <t>510.220.050.040</t>
  </si>
  <si>
    <t>ML Subministrament i estesa de cable amb conductor de coure de 0,6/1 kV de tensió assignada, amb designació RZ1-K (AS), tripolar, de secció 3 x 2,5 mm2, amb coberta del cable de poliolefines amb baixa emissió fums.</t>
  </si>
  <si>
    <t>UN Treballs necessaris per donar servei a les dues sales de calderes simultàniament durant les obres. 
Es realitzaran les seguents operacions: Tallar la canonada de coure de 76x1.5 mm a la coberta, soldar te de coure de 76 mm, posar dues claus de pas DN80 de tipus papallona LUG PN16 VALBIA (disc i eix d'acer inoxidable), una a cada ramal. Inclou part proporcional d'accessoris, entronques, brides, tornilleria, gestos i petit material per a la seva instal·lació.</t>
  </si>
  <si>
    <t>TUB  DE COURE 76X1.5 MM</t>
  </si>
  <si>
    <t>Ud Suministre de tuberia de coure semidur de 73x76 mm segons UNE-EN 1057, soldadura forta, muntat superficialment amb grau de dificultat mitjà, inclosos p.p. d'accessoris i fixacions.</t>
  </si>
  <si>
    <t>TUB  DE COURE 54X1.5 MM</t>
  </si>
  <si>
    <t>Ud Suministre de tuberia de coure semidur de 51x54 mm segons UNE-EN 1057, soldadura forta, muntat superficialment amb grau de dificultat mitjà, inclosos p.p. d'accessoris i fixacions.</t>
  </si>
  <si>
    <t>TUB  DE COURE 42X1 MM</t>
  </si>
  <si>
    <t>Ud Suministre de tuberia de coure semidur de 40x42 mm segons UNE-EN 1057, soldadura forta, muntat superficialment amb grau de dificultat mitjà, inclosos p.p. d'accessoris i fixacions.</t>
  </si>
  <si>
    <t>UN Treballs de desmuntatge de la electrovàlvula de tall de gas de la sala de calderes actual DN80 i clau de pas general, i tornar-les a instal·lar al vestíbul d'independència de la nova sala de calderes. 
Inclou part proporcional d'accessoris, entronques, brides, tornilleria, gestos i petit material per a la seva instal·lació.</t>
  </si>
  <si>
    <t>520.100.010</t>
  </si>
  <si>
    <t>520.100.020</t>
  </si>
  <si>
    <t>490.050,100</t>
  </si>
  <si>
    <t>PROTECCIÓ PASSIVA CI. IGNIFUGAT DE BIGUES R-180'</t>
  </si>
  <si>
    <t>ML Sistema de protecció passiva contra incendis per a bigues d'acer, protegides en 3 cares, mitjançant projecció pneumàtica de morter ignífug  de perlita i vermiculita, aplicant els espessors necessaris, segons assajos de laboratori, per aconseguir una resistència al foc de 180 minuts (r-180'). Acabat blanc i aspecte rugós. Expedició de certificats d'aplicació i assajos de laboratori.
Elements a tractar:
- 3 Un bigues IPN200 de 3,5 ml de longitud.
- 1 Un biga IPN300     de 8   ml de longitud.
- 1 Un biga IPN100    de 3,5 ml de longitud
- 4 Un tirants de 50x50 mm de 2 ml longitud</t>
  </si>
  <si>
    <t>PROTECCIÓ PASSIVA. IGNIFUGAT DE PARETS EI-180'</t>
  </si>
  <si>
    <t>M2 Sistema de protecció passiva contra incendis de paret de blocs de formigó, amb morter de perlita (EI-180'), mitjançant projecció pneumàtica de morter ignífug de perlita i vermiculita, aplicant els espessors adequats, segons Assaig de laboratori, per aconseguir una resistència al foc de 180 minuts. Acabat blanc i aspecte rugós. Expedició de certificats del fabricant i l'aplicador del producte.</t>
  </si>
  <si>
    <t xml:space="preserve">ADEQUACIÓ SALA TÈCNICA </t>
  </si>
  <si>
    <t>REFREDADORES</t>
  </si>
  <si>
    <t>DESMUNTATGE I RETIRADA ROOF TOP CALDERES</t>
  </si>
  <si>
    <t>MODIFICACIÓ D'INSTAL·LACIONS AFECTADES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</si>
</sst>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_-* #,##0\ &quot;pta&quot;_-;\-* #,##0\ &quot;pta&quot;_-;_-* &quot;-&quot;\ &quot;pta&quot;_-;_-@_-"/>
    <numFmt numFmtId="168" formatCode="#,##0.00\ _p_t_a"/>
    <numFmt numFmtId="169" formatCode="_-* #,##0.00\ _p_t_a_-;\-* #,##0.00\ _p_t_a_-;_-* &quot;-&quot;??\ _p_t_a_-;_-@_-"/>
    <numFmt numFmtId="170" formatCode="_-* #,##0.0\ _p_t_a_-;\-* #,##0.0\ _p_t_a_-;_-* &quot;-&quot;\ _p_t_a_-;_-@_-"/>
    <numFmt numFmtId="171" formatCode="_-* #,##0.000\ &quot;€&quot;_-;\-* #,##0.000\ &quot;€&quot;_-;_-* &quot;-&quot;??\ &quot;€&quot;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sz val="8"/>
      <name val="Comic Sans MS"/>
      <family val="4"/>
    </font>
    <font>
      <sz val="10"/>
      <color indexed="8"/>
      <name val="Arial"/>
      <family val="2"/>
    </font>
    <font>
      <i/>
      <sz val="9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 Nov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charset val="1"/>
    </font>
    <font>
      <sz val="8"/>
      <name val="Arial Nova"/>
      <family val="2"/>
    </font>
    <font>
      <b/>
      <sz val="8"/>
      <name val="Arial Nova"/>
      <family val="2"/>
    </font>
    <font>
      <b/>
      <sz val="8"/>
      <color indexed="8"/>
      <name val="Arial Nova"/>
      <family val="2"/>
    </font>
    <font>
      <b/>
      <sz val="8"/>
      <name val="Arial"/>
      <family val="2"/>
    </font>
    <font>
      <b/>
      <sz val="1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>
      <alignment vertical="top"/>
    </xf>
    <xf numFmtId="0" fontId="17" fillId="0" borderId="0">
      <alignment vertical="top"/>
    </xf>
    <xf numFmtId="0" fontId="22" fillId="0" borderId="0">
      <alignment vertical="top"/>
    </xf>
  </cellStyleXfs>
  <cellXfs count="124">
    <xf numFmtId="0" fontId="0" fillId="0" borderId="0" xfId="0"/>
    <xf numFmtId="0" fontId="2" fillId="0" borderId="0" xfId="0" applyFont="1"/>
    <xf numFmtId="166" fontId="2" fillId="0" borderId="0" xfId="1" applyNumberFormat="1" applyFont="1"/>
    <xf numFmtId="168" fontId="2" fillId="0" borderId="0" xfId="4" applyNumberFormat="1" applyFont="1"/>
    <xf numFmtId="168" fontId="2" fillId="0" borderId="0" xfId="0" applyNumberFormat="1" applyFont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65" fontId="2" fillId="0" borderId="0" xfId="1" applyFont="1"/>
    <xf numFmtId="0" fontId="2" fillId="0" borderId="0" xfId="0" applyFont="1" applyAlignment="1">
      <alignment horizontal="left" vertical="justify"/>
    </xf>
    <xf numFmtId="0" fontId="4" fillId="0" borderId="0" xfId="5">
      <alignment vertical="top"/>
    </xf>
    <xf numFmtId="166" fontId="6" fillId="0" borderId="0" xfId="1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8" fontId="7" fillId="0" borderId="0" xfId="4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1" applyNumberFormat="1" applyFont="1"/>
    <xf numFmtId="168" fontId="8" fillId="0" borderId="0" xfId="4" applyNumberFormat="1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166" fontId="8" fillId="0" borderId="0" xfId="1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165" fontId="13" fillId="2" borderId="0" xfId="1" applyFont="1" applyFill="1" applyAlignment="1">
      <alignment horizontal="center" vertical="center"/>
    </xf>
    <xf numFmtId="168" fontId="13" fillId="2" borderId="0" xfId="4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7" fillId="0" borderId="0" xfId="1" applyFont="1"/>
    <xf numFmtId="0" fontId="8" fillId="0" borderId="0" xfId="0" applyFont="1" applyAlignment="1">
      <alignment horizontal="center" vertical="center"/>
    </xf>
    <xf numFmtId="165" fontId="7" fillId="0" borderId="0" xfId="1" applyFont="1" applyFill="1" applyAlignment="1">
      <alignment vertical="center"/>
    </xf>
    <xf numFmtId="168" fontId="7" fillId="0" borderId="0" xfId="4" applyNumberFormat="1" applyFont="1" applyFill="1" applyAlignment="1">
      <alignment vertical="center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justify"/>
    </xf>
    <xf numFmtId="168" fontId="7" fillId="0" borderId="2" xfId="4" applyNumberFormat="1" applyFont="1" applyBorder="1"/>
    <xf numFmtId="170" fontId="7" fillId="0" borderId="0" xfId="1" applyNumberFormat="1" applyFont="1"/>
    <xf numFmtId="0" fontId="7" fillId="0" borderId="0" xfId="0" applyFont="1" applyAlignment="1">
      <alignment horizontal="right" vertical="justify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justify"/>
    </xf>
    <xf numFmtId="165" fontId="7" fillId="0" borderId="1" xfId="1" applyFont="1" applyBorder="1"/>
    <xf numFmtId="168" fontId="7" fillId="0" borderId="1" xfId="4" applyNumberFormat="1" applyFont="1" applyBorder="1"/>
    <xf numFmtId="165" fontId="7" fillId="0" borderId="0" xfId="1" applyFont="1" applyAlignment="1">
      <alignment horizontal="left"/>
    </xf>
    <xf numFmtId="168" fontId="7" fillId="0" borderId="0" xfId="4" applyNumberFormat="1" applyFont="1" applyAlignment="1">
      <alignment horizontal="left"/>
    </xf>
    <xf numFmtId="0" fontId="5" fillId="0" borderId="0" xfId="5" applyFont="1" applyAlignment="1">
      <alignment vertical="top" wrapText="1" readingOrder="1"/>
    </xf>
    <xf numFmtId="166" fontId="9" fillId="2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Alignment="1">
      <alignment vertical="center"/>
    </xf>
    <xf numFmtId="0" fontId="6" fillId="0" borderId="0" xfId="0" quotePrefix="1" applyFont="1" applyAlignment="1">
      <alignment horizontal="center" vertical="top"/>
    </xf>
    <xf numFmtId="0" fontId="12" fillId="0" borderId="0" xfId="0" applyFont="1" applyAlignment="1">
      <alignment horizontal="justify" vertical="top"/>
    </xf>
    <xf numFmtId="166" fontId="6" fillId="0" borderId="0" xfId="1" applyNumberFormat="1" applyFont="1" applyAlignment="1">
      <alignment vertical="center"/>
    </xf>
    <xf numFmtId="0" fontId="14" fillId="0" borderId="0" xfId="0" applyFont="1" applyAlignment="1">
      <alignment horizontal="justify" vertical="top"/>
    </xf>
    <xf numFmtId="166" fontId="6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6" fontId="11" fillId="0" borderId="1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0" xfId="5" applyFont="1" applyAlignment="1">
      <alignment vertical="top" wrapText="1" readingOrder="1"/>
    </xf>
    <xf numFmtId="0" fontId="16" fillId="0" borderId="0" xfId="5" applyFont="1" applyAlignment="1">
      <alignment vertical="top" wrapText="1" readingOrder="1"/>
    </xf>
    <xf numFmtId="0" fontId="1" fillId="0" borderId="0" xfId="0" quotePrefix="1" applyFont="1" applyAlignment="1">
      <alignment horizontal="center" vertical="top"/>
    </xf>
    <xf numFmtId="0" fontId="3" fillId="3" borderId="0" xfId="0" applyFont="1" applyFill="1" applyAlignment="1">
      <alignment horizontal="right" vertical="center"/>
    </xf>
    <xf numFmtId="166" fontId="3" fillId="3" borderId="0" xfId="1" applyNumberFormat="1" applyFont="1" applyFill="1" applyAlignment="1">
      <alignment horizontal="right" vertical="center"/>
    </xf>
    <xf numFmtId="44" fontId="7" fillId="0" borderId="0" xfId="3" applyFont="1"/>
    <xf numFmtId="44" fontId="7" fillId="0" borderId="0" xfId="3" applyFont="1" applyAlignment="1">
      <alignment horizontal="center" vertical="top"/>
    </xf>
    <xf numFmtId="44" fontId="7" fillId="0" borderId="0" xfId="3" applyFont="1" applyAlignment="1">
      <alignment horizontal="center"/>
    </xf>
    <xf numFmtId="44" fontId="7" fillId="0" borderId="2" xfId="3" applyFont="1" applyBorder="1"/>
    <xf numFmtId="44" fontId="7" fillId="0" borderId="0" xfId="3" applyFont="1" applyBorder="1"/>
    <xf numFmtId="44" fontId="2" fillId="0" borderId="0" xfId="3" applyFont="1"/>
    <xf numFmtId="0" fontId="2" fillId="0" borderId="0" xfId="0" applyFont="1" applyAlignment="1">
      <alignment horizontal="right" vertical="justify"/>
    </xf>
    <xf numFmtId="168" fontId="2" fillId="0" borderId="0" xfId="4" applyNumberFormat="1" applyFont="1" applyBorder="1"/>
    <xf numFmtId="44" fontId="2" fillId="0" borderId="0" xfId="3" applyFont="1" applyBorder="1"/>
    <xf numFmtId="171" fontId="2" fillId="0" borderId="0" xfId="3" applyNumberFormat="1" applyFont="1" applyBorder="1"/>
    <xf numFmtId="44" fontId="7" fillId="0" borderId="3" xfId="3" applyFont="1" applyBorder="1"/>
    <xf numFmtId="44" fontId="8" fillId="0" borderId="0" xfId="3" applyFont="1"/>
    <xf numFmtId="165" fontId="8" fillId="0" borderId="0" xfId="1" applyFont="1" applyAlignment="1">
      <alignment vertical="center"/>
    </xf>
    <xf numFmtId="44" fontId="8" fillId="0" borderId="0" xfId="3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justify"/>
    </xf>
    <xf numFmtId="165" fontId="8" fillId="0" borderId="0" xfId="1" applyFont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15" fillId="0" borderId="0" xfId="5" applyFont="1">
      <alignment vertical="top"/>
    </xf>
    <xf numFmtId="0" fontId="18" fillId="0" borderId="0" xfId="5" applyFont="1">
      <alignment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horizontal="justify" vertical="top"/>
    </xf>
    <xf numFmtId="44" fontId="3" fillId="3" borderId="0" xfId="3" applyFont="1" applyFill="1" applyAlignment="1">
      <alignment horizontal="right" vertical="center"/>
    </xf>
    <xf numFmtId="44" fontId="9" fillId="2" borderId="0" xfId="3" applyFont="1" applyFill="1" applyAlignment="1">
      <alignment horizontal="center" vertical="center"/>
    </xf>
    <xf numFmtId="44" fontId="6" fillId="0" borderId="0" xfId="3" applyFont="1"/>
    <xf numFmtId="44" fontId="6" fillId="0" borderId="0" xfId="3" applyFont="1" applyFill="1" applyAlignment="1">
      <alignment vertical="center"/>
    </xf>
    <xf numFmtId="44" fontId="6" fillId="0" borderId="0" xfId="3" applyFont="1" applyAlignment="1">
      <alignment vertical="center"/>
    </xf>
    <xf numFmtId="44" fontId="11" fillId="0" borderId="1" xfId="3" applyFont="1" applyFill="1" applyBorder="1" applyAlignment="1">
      <alignment vertical="center"/>
    </xf>
    <xf numFmtId="0" fontId="18" fillId="0" borderId="0" xfId="5" applyFont="1" applyAlignment="1">
      <alignment vertical="top" wrapText="1" readingOrder="1"/>
    </xf>
    <xf numFmtId="0" fontId="18" fillId="0" borderId="0" xfId="5" quotePrefix="1" applyFont="1" applyAlignment="1">
      <alignment vertical="top" wrapText="1" readingOrder="1"/>
    </xf>
    <xf numFmtId="0" fontId="18" fillId="0" borderId="0" xfId="5" applyFont="1" applyAlignment="1">
      <alignment horizontal="justify" vertical="top" wrapText="1"/>
    </xf>
    <xf numFmtId="3" fontId="15" fillId="0" borderId="0" xfId="5" quotePrefix="1" applyNumberFormat="1" applyFont="1">
      <alignment vertical="top"/>
    </xf>
    <xf numFmtId="0" fontId="15" fillId="0" borderId="0" xfId="5" quotePrefix="1" applyFont="1">
      <alignment vertical="top"/>
    </xf>
    <xf numFmtId="166" fontId="11" fillId="0" borderId="0" xfId="1" applyNumberFormat="1" applyFont="1" applyFill="1" applyBorder="1" applyAlignment="1">
      <alignment vertical="center"/>
    </xf>
    <xf numFmtId="44" fontId="11" fillId="0" borderId="0" xfId="3" applyFont="1" applyFill="1" applyBorder="1" applyAlignment="1">
      <alignment vertical="center"/>
    </xf>
    <xf numFmtId="0" fontId="18" fillId="0" borderId="0" xfId="5" quotePrefix="1" applyFont="1" applyAlignment="1">
      <alignment vertical="top" wrapText="1"/>
    </xf>
    <xf numFmtId="166" fontId="23" fillId="0" borderId="0" xfId="1" applyNumberFormat="1" applyFont="1"/>
    <xf numFmtId="44" fontId="23" fillId="0" borderId="0" xfId="3" applyFont="1"/>
    <xf numFmtId="0" fontId="23" fillId="0" borderId="0" xfId="0" applyFont="1"/>
    <xf numFmtId="3" fontId="24" fillId="0" borderId="0" xfId="0" applyNumberFormat="1" applyFont="1" applyAlignment="1">
      <alignment horizontal="left" vertical="top"/>
    </xf>
    <xf numFmtId="0" fontId="25" fillId="0" borderId="0" xfId="5" quotePrefix="1" applyFont="1" applyAlignment="1">
      <alignment vertical="top" wrapText="1" readingOrder="1"/>
    </xf>
    <xf numFmtId="0" fontId="21" fillId="0" borderId="0" xfId="0" quotePrefix="1" applyFont="1" applyAlignment="1">
      <alignment horizontal="left" vertical="top"/>
    </xf>
    <xf numFmtId="0" fontId="26" fillId="0" borderId="0" xfId="0" quotePrefix="1" applyFont="1" applyAlignment="1">
      <alignment horizontal="left" vertical="top"/>
    </xf>
    <xf numFmtId="0" fontId="15" fillId="0" borderId="0" xfId="5" quotePrefix="1" applyFont="1" applyAlignment="1">
      <alignment vertical="top" wrapText="1" readingOrder="1"/>
    </xf>
    <xf numFmtId="166" fontId="11" fillId="0" borderId="0" xfId="1" applyNumberFormat="1" applyFont="1"/>
    <xf numFmtId="44" fontId="11" fillId="0" borderId="0" xfId="3" applyFont="1"/>
    <xf numFmtId="0" fontId="11" fillId="0" borderId="0" xfId="0" applyFont="1"/>
    <xf numFmtId="0" fontId="27" fillId="0" borderId="0" xfId="0" applyFont="1"/>
    <xf numFmtId="0" fontId="27" fillId="0" borderId="0" xfId="0" applyFont="1" applyAlignment="1">
      <alignment horizontal="left" vertical="center"/>
    </xf>
    <xf numFmtId="44" fontId="10" fillId="0" borderId="0" xfId="3" applyFont="1" applyAlignment="1">
      <alignment vertical="center"/>
    </xf>
  </cellXfs>
  <cellStyles count="8">
    <cellStyle name="Milers [0]" xfId="1" builtinId="6"/>
    <cellStyle name="Millares 2" xfId="2" xr:uid="{E7E98C76-B453-480B-9962-D56CBE13F4C4}"/>
    <cellStyle name="Moneda" xfId="3" builtinId="4"/>
    <cellStyle name="Moneda [0]" xfId="4" builtinId="7"/>
    <cellStyle name="Normal" xfId="0" builtinId="0"/>
    <cellStyle name="Normal 2" xfId="5" xr:uid="{6F24C150-9843-4DB0-83A8-488DB782C2EB}"/>
    <cellStyle name="Normal 3" xfId="6" xr:uid="{4A0B756D-3562-41E2-8CDC-7BC29D24DD95}"/>
    <cellStyle name="Normal 4" xfId="7" xr:uid="{690B6260-1324-467C-BA75-F7F16125E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D6AF-3BC4-4DF6-835C-6EB51C107829}">
  <sheetPr>
    <pageSetUpPr fitToPage="1"/>
  </sheetPr>
  <dimension ref="A1:AG579"/>
  <sheetViews>
    <sheetView tabSelected="1" topLeftCell="A4" zoomScale="120" zoomScaleNormal="120" zoomScaleSheetLayoutView="80" workbookViewId="0">
      <pane ySplit="1290" topLeftCell="A337" activePane="bottomLeft"/>
      <selection activeCell="C4" sqref="C1:G1048576"/>
      <selection pane="bottomLeft" activeCell="E33" sqref="E33"/>
    </sheetView>
  </sheetViews>
  <sheetFormatPr defaultColWidth="11.42578125" defaultRowHeight="15" x14ac:dyDescent="0.3"/>
  <cols>
    <col min="1" max="1" width="14.140625" style="1" customWidth="1"/>
    <col min="2" max="2" width="46.7109375" style="1" customWidth="1"/>
    <col min="3" max="3" width="11.28515625" style="2" customWidth="1"/>
    <col min="4" max="4" width="14.42578125" style="78" customWidth="1"/>
    <col min="5" max="5" width="15" style="78" customWidth="1"/>
    <col min="6" max="16384" width="11.42578125" style="1"/>
  </cols>
  <sheetData>
    <row r="1" spans="1:5" x14ac:dyDescent="0.3">
      <c r="A1" s="5"/>
      <c r="B1" s="6"/>
    </row>
    <row r="2" spans="1:5" s="22" customFormat="1" ht="24" customHeight="1" x14ac:dyDescent="0.25">
      <c r="A2" s="90" t="s">
        <v>28</v>
      </c>
      <c r="B2" s="19"/>
      <c r="C2" s="20"/>
      <c r="D2" s="84"/>
      <c r="E2" s="84"/>
    </row>
    <row r="3" spans="1:5" x14ac:dyDescent="0.3">
      <c r="A3" s="91" t="s">
        <v>126</v>
      </c>
      <c r="C3" s="4"/>
    </row>
    <row r="4" spans="1:5" x14ac:dyDescent="0.3">
      <c r="C4" s="4"/>
    </row>
    <row r="5" spans="1:5" s="22" customFormat="1" ht="21.75" customHeight="1" x14ac:dyDescent="0.25">
      <c r="A5" s="23" t="s">
        <v>4</v>
      </c>
      <c r="B5" s="19"/>
      <c r="C5" s="20"/>
      <c r="D5" s="84"/>
      <c r="E5" s="84"/>
    </row>
    <row r="6" spans="1:5" s="22" customFormat="1" ht="18.75" customHeight="1" x14ac:dyDescent="0.25">
      <c r="A6" s="23"/>
      <c r="B6" s="19"/>
      <c r="C6" s="20"/>
      <c r="D6" s="84"/>
      <c r="E6" s="84"/>
    </row>
    <row r="7" spans="1:5" s="71" customFormat="1" ht="21.75" hidden="1" customHeight="1" x14ac:dyDescent="0.2">
      <c r="C7" s="72"/>
      <c r="D7" s="96">
        <v>1</v>
      </c>
      <c r="E7" s="96"/>
    </row>
    <row r="8" spans="1:5" s="28" customFormat="1" ht="22.5" customHeight="1" x14ac:dyDescent="0.2">
      <c r="A8" s="27" t="s">
        <v>13</v>
      </c>
      <c r="B8" s="27" t="s">
        <v>0</v>
      </c>
      <c r="C8" s="56" t="s">
        <v>1</v>
      </c>
      <c r="D8" s="97" t="s">
        <v>2</v>
      </c>
      <c r="E8" s="97" t="s">
        <v>15</v>
      </c>
    </row>
    <row r="9" spans="1:5" s="13" customFormat="1" ht="12.75" x14ac:dyDescent="0.2">
      <c r="A9" s="29"/>
      <c r="C9" s="12"/>
      <c r="D9" s="98"/>
      <c r="E9" s="98"/>
    </row>
    <row r="10" spans="1:5" s="13" customFormat="1" ht="12.75" x14ac:dyDescent="0.2">
      <c r="A10" s="29"/>
      <c r="C10" s="12"/>
      <c r="D10" s="98"/>
      <c r="E10" s="98"/>
    </row>
    <row r="11" spans="1:5" s="32" customFormat="1" ht="12.75" x14ac:dyDescent="0.2">
      <c r="A11" s="30">
        <v>490</v>
      </c>
      <c r="B11" s="31" t="s">
        <v>371</v>
      </c>
      <c r="C11" s="57"/>
      <c r="D11" s="99"/>
      <c r="E11" s="99"/>
    </row>
    <row r="12" spans="1:5" s="13" customFormat="1" ht="12.75" x14ac:dyDescent="0.2">
      <c r="B12" s="61"/>
      <c r="C12" s="12"/>
      <c r="D12" s="98"/>
      <c r="E12" s="98"/>
    </row>
    <row r="13" spans="1:5" s="32" customFormat="1" ht="12.75" x14ac:dyDescent="0.2">
      <c r="A13" s="105" t="s">
        <v>35</v>
      </c>
      <c r="B13" s="93" t="s">
        <v>230</v>
      </c>
      <c r="C13" s="12"/>
      <c r="D13" s="98"/>
      <c r="E13" s="98"/>
    </row>
    <row r="14" spans="1:5" s="13" customFormat="1" ht="12" customHeight="1" x14ac:dyDescent="0.2">
      <c r="A14" s="11"/>
      <c r="B14" s="11"/>
      <c r="C14" s="60"/>
      <c r="D14" s="100"/>
      <c r="E14" s="100"/>
    </row>
    <row r="15" spans="1:5" s="13" customFormat="1" ht="12.75" x14ac:dyDescent="0.2">
      <c r="A15" s="105" t="s">
        <v>36</v>
      </c>
      <c r="B15" s="93" t="s">
        <v>231</v>
      </c>
      <c r="C15" s="12">
        <v>1</v>
      </c>
      <c r="D15" s="98">
        <v>33.959016393442624</v>
      </c>
      <c r="E15" s="98">
        <f>D15*C15</f>
        <v>33.959016393442624</v>
      </c>
    </row>
    <row r="16" spans="1:5" s="13" customFormat="1" ht="33.75" x14ac:dyDescent="0.2">
      <c r="A16" s="92"/>
      <c r="B16" s="104" t="s">
        <v>127</v>
      </c>
      <c r="C16" s="62"/>
      <c r="D16" s="98"/>
      <c r="E16" s="98"/>
    </row>
    <row r="17" spans="1:5" s="13" customFormat="1" ht="12.75" x14ac:dyDescent="0.2">
      <c r="A17" s="92"/>
      <c r="B17" s="93"/>
      <c r="C17" s="62"/>
      <c r="D17" s="98"/>
      <c r="E17" s="98"/>
    </row>
    <row r="18" spans="1:5" s="13" customFormat="1" ht="12.75" x14ac:dyDescent="0.2">
      <c r="A18" s="106" t="s">
        <v>37</v>
      </c>
      <c r="B18" s="93" t="s">
        <v>143</v>
      </c>
      <c r="C18" s="12">
        <v>2</v>
      </c>
      <c r="D18" s="98">
        <v>330.61475409836066</v>
      </c>
      <c r="E18" s="98">
        <f>D18*C18</f>
        <v>661.22950819672133</v>
      </c>
    </row>
    <row r="19" spans="1:5" s="13" customFormat="1" ht="123.75" x14ac:dyDescent="0.2">
      <c r="A19" s="92"/>
      <c r="B19" s="104" t="s">
        <v>128</v>
      </c>
      <c r="C19" s="62"/>
      <c r="E19" s="98"/>
    </row>
    <row r="20" spans="1:5" s="13" customFormat="1" ht="12.75" x14ac:dyDescent="0.2">
      <c r="A20" s="92"/>
      <c r="B20" s="93"/>
      <c r="C20" s="62"/>
      <c r="E20" s="98"/>
    </row>
    <row r="21" spans="1:5" s="13" customFormat="1" ht="12.75" x14ac:dyDescent="0.2">
      <c r="A21" s="106" t="s">
        <v>38</v>
      </c>
      <c r="B21" s="93" t="s">
        <v>232</v>
      </c>
      <c r="C21" s="12">
        <v>16.010000000000002</v>
      </c>
      <c r="D21" s="98">
        <v>51.024590163934427</v>
      </c>
      <c r="E21" s="98">
        <f>D21*C21</f>
        <v>816.90368852459028</v>
      </c>
    </row>
    <row r="22" spans="1:5" s="13" customFormat="1" ht="45" x14ac:dyDescent="0.2">
      <c r="A22" s="92"/>
      <c r="B22" s="104" t="s">
        <v>129</v>
      </c>
      <c r="C22" s="62"/>
      <c r="D22" s="98"/>
      <c r="E22" s="98"/>
    </row>
    <row r="23" spans="1:5" s="13" customFormat="1" ht="12.75" x14ac:dyDescent="0.2">
      <c r="A23" s="92"/>
      <c r="B23" s="93"/>
      <c r="C23" s="62"/>
      <c r="D23" s="98"/>
      <c r="E23" s="98"/>
    </row>
    <row r="24" spans="1:5" s="13" customFormat="1" ht="12.75" x14ac:dyDescent="0.2">
      <c r="A24" s="106" t="s">
        <v>39</v>
      </c>
      <c r="B24" s="93" t="s">
        <v>144</v>
      </c>
      <c r="C24" s="12">
        <v>35</v>
      </c>
      <c r="D24" s="98">
        <v>17.008196721311474</v>
      </c>
      <c r="E24" s="98">
        <f>D24*C24</f>
        <v>595.28688524590166</v>
      </c>
    </row>
    <row r="25" spans="1:5" s="13" customFormat="1" ht="33.75" x14ac:dyDescent="0.2">
      <c r="A25" s="92"/>
      <c r="B25" s="95" t="s">
        <v>130</v>
      </c>
      <c r="C25" s="62"/>
      <c r="D25" s="98"/>
      <c r="E25" s="98"/>
    </row>
    <row r="26" spans="1:5" s="13" customFormat="1" ht="12.75" x14ac:dyDescent="0.2">
      <c r="A26" s="92"/>
      <c r="B26" s="93"/>
      <c r="C26" s="62"/>
      <c r="D26" s="98"/>
      <c r="E26" s="98"/>
    </row>
    <row r="27" spans="1:5" s="13" customFormat="1" ht="12.75" x14ac:dyDescent="0.2">
      <c r="A27" s="106" t="s">
        <v>40</v>
      </c>
      <c r="B27" s="93" t="s">
        <v>145</v>
      </c>
      <c r="C27" s="12">
        <v>1</v>
      </c>
      <c r="D27" s="98">
        <v>171.76</v>
      </c>
      <c r="E27" s="98">
        <f>D27*C27</f>
        <v>171.76</v>
      </c>
    </row>
    <row r="28" spans="1:5" s="13" customFormat="1" ht="78.75" x14ac:dyDescent="0.2">
      <c r="A28" s="92"/>
      <c r="B28" s="95" t="s">
        <v>233</v>
      </c>
      <c r="C28" s="62"/>
      <c r="D28" s="98"/>
      <c r="E28" s="98"/>
    </row>
    <row r="29" spans="1:5" s="13" customFormat="1" ht="12.75" x14ac:dyDescent="0.2">
      <c r="A29" s="92"/>
      <c r="B29" s="93"/>
      <c r="C29" s="62"/>
      <c r="D29" s="98"/>
      <c r="E29" s="98"/>
    </row>
    <row r="30" spans="1:5" s="13" customFormat="1" ht="12.75" x14ac:dyDescent="0.2">
      <c r="A30" s="106" t="s">
        <v>41</v>
      </c>
      <c r="B30" s="93" t="s">
        <v>146</v>
      </c>
      <c r="C30" s="12">
        <v>1</v>
      </c>
      <c r="D30" s="98">
        <v>717.21311475409834</v>
      </c>
      <c r="E30" s="98">
        <f>D30*C30</f>
        <v>717.21311475409834</v>
      </c>
    </row>
    <row r="31" spans="1:5" s="13" customFormat="1" ht="78.75" x14ac:dyDescent="0.2">
      <c r="A31" s="92"/>
      <c r="B31" s="104" t="s">
        <v>234</v>
      </c>
      <c r="C31" s="62"/>
      <c r="D31" s="98"/>
      <c r="E31" s="98"/>
    </row>
    <row r="32" spans="1:5" s="13" customFormat="1" ht="12.75" x14ac:dyDescent="0.2">
      <c r="A32" s="92"/>
      <c r="B32" s="93"/>
      <c r="C32" s="62"/>
      <c r="D32" s="98"/>
      <c r="E32" s="98"/>
    </row>
    <row r="33" spans="1:5" s="13" customFormat="1" ht="12.75" x14ac:dyDescent="0.2">
      <c r="A33" s="106" t="s">
        <v>147</v>
      </c>
      <c r="B33" s="93" t="s">
        <v>148</v>
      </c>
      <c r="C33" s="12">
        <v>4</v>
      </c>
      <c r="D33" s="98">
        <v>55.942622950819676</v>
      </c>
      <c r="E33" s="98">
        <f>D33*C33</f>
        <v>223.7704918032787</v>
      </c>
    </row>
    <row r="34" spans="1:5" s="13" customFormat="1" ht="60.75" customHeight="1" x14ac:dyDescent="0.2">
      <c r="A34" s="92"/>
      <c r="B34" s="104" t="s">
        <v>235</v>
      </c>
      <c r="C34" s="62"/>
      <c r="D34" s="98"/>
      <c r="E34" s="98"/>
    </row>
    <row r="35" spans="1:5" s="13" customFormat="1" ht="12.75" x14ac:dyDescent="0.2">
      <c r="A35" s="92"/>
      <c r="B35" s="93"/>
      <c r="C35" s="62"/>
      <c r="D35" s="98"/>
      <c r="E35" s="98"/>
    </row>
    <row r="36" spans="1:5" s="13" customFormat="1" ht="12.75" x14ac:dyDescent="0.2">
      <c r="A36" s="106" t="s">
        <v>149</v>
      </c>
      <c r="B36" s="93" t="s">
        <v>367</v>
      </c>
      <c r="C36" s="12">
        <v>30</v>
      </c>
      <c r="D36" s="98">
        <v>59.597540983606564</v>
      </c>
      <c r="E36" s="98">
        <f t="shared" ref="E36:E45" si="0">D36*C36</f>
        <v>1787.9262295081969</v>
      </c>
    </row>
    <row r="37" spans="1:5" s="13" customFormat="1" ht="146.25" x14ac:dyDescent="0.2">
      <c r="A37" s="92"/>
      <c r="B37" s="104" t="s">
        <v>368</v>
      </c>
      <c r="C37" s="62"/>
      <c r="D37" s="98"/>
      <c r="E37" s="98"/>
    </row>
    <row r="38" spans="1:5" s="13" customFormat="1" ht="12.75" x14ac:dyDescent="0.2">
      <c r="A38" s="92"/>
      <c r="B38" s="93"/>
      <c r="C38" s="62"/>
      <c r="D38" s="98"/>
      <c r="E38" s="98"/>
    </row>
    <row r="39" spans="1:5" s="13" customFormat="1" ht="12.75" x14ac:dyDescent="0.2">
      <c r="A39" s="106" t="s">
        <v>150</v>
      </c>
      <c r="B39" s="93" t="s">
        <v>369</v>
      </c>
      <c r="C39" s="12">
        <f>71.72</f>
        <v>71.72</v>
      </c>
      <c r="D39" s="98">
        <v>43.239918032786882</v>
      </c>
      <c r="E39" s="98">
        <f t="shared" si="0"/>
        <v>3101.1669213114751</v>
      </c>
    </row>
    <row r="40" spans="1:5" s="13" customFormat="1" ht="78.75" x14ac:dyDescent="0.2">
      <c r="A40" s="92"/>
      <c r="B40" s="104" t="s">
        <v>370</v>
      </c>
      <c r="C40" s="62"/>
      <c r="D40" s="98"/>
      <c r="E40" s="98"/>
    </row>
    <row r="41" spans="1:5" s="13" customFormat="1" ht="12.75" x14ac:dyDescent="0.2">
      <c r="A41" s="92"/>
      <c r="B41" s="93"/>
      <c r="C41" s="62"/>
      <c r="D41" s="98"/>
      <c r="E41" s="98"/>
    </row>
    <row r="42" spans="1:5" s="13" customFormat="1" ht="12.75" x14ac:dyDescent="0.2">
      <c r="A42" s="106" t="s">
        <v>151</v>
      </c>
      <c r="B42" s="93" t="s">
        <v>152</v>
      </c>
      <c r="C42" s="12">
        <v>1</v>
      </c>
      <c r="D42" s="98">
        <v>614.76229508196718</v>
      </c>
      <c r="E42" s="98">
        <f t="shared" si="0"/>
        <v>614.76229508196718</v>
      </c>
    </row>
    <row r="43" spans="1:5" s="13" customFormat="1" ht="45" x14ac:dyDescent="0.2">
      <c r="A43" s="92"/>
      <c r="B43" s="95" t="s">
        <v>236</v>
      </c>
      <c r="C43" s="62"/>
      <c r="D43" s="98"/>
      <c r="E43" s="98"/>
    </row>
    <row r="44" spans="1:5" s="13" customFormat="1" ht="12.75" x14ac:dyDescent="0.2">
      <c r="A44" s="92"/>
      <c r="B44" s="93"/>
      <c r="C44" s="62"/>
      <c r="D44" s="98"/>
      <c r="E44" s="98"/>
    </row>
    <row r="45" spans="1:5" s="13" customFormat="1" ht="12.75" x14ac:dyDescent="0.2">
      <c r="A45" s="105" t="s">
        <v>153</v>
      </c>
      <c r="B45" s="93" t="s">
        <v>154</v>
      </c>
      <c r="C45" s="12">
        <v>1</v>
      </c>
      <c r="D45" s="98">
        <v>267.82786885245901</v>
      </c>
      <c r="E45" s="98">
        <f t="shared" si="0"/>
        <v>267.82786885245901</v>
      </c>
    </row>
    <row r="46" spans="1:5" s="13" customFormat="1" ht="22.5" x14ac:dyDescent="0.2">
      <c r="A46" s="92"/>
      <c r="B46" s="95" t="s">
        <v>131</v>
      </c>
      <c r="C46" s="62"/>
      <c r="D46" s="98"/>
      <c r="E46" s="98"/>
    </row>
    <row r="47" spans="1:5" s="13" customFormat="1" ht="12.75" x14ac:dyDescent="0.2">
      <c r="A47" s="92"/>
      <c r="B47" s="93"/>
      <c r="C47" s="62"/>
      <c r="D47" s="98"/>
      <c r="E47" s="98"/>
    </row>
    <row r="48" spans="1:5" s="13" customFormat="1" ht="12.75" x14ac:dyDescent="0.2">
      <c r="A48" s="92" t="s">
        <v>42</v>
      </c>
      <c r="B48" s="92" t="s">
        <v>43</v>
      </c>
      <c r="C48" s="62"/>
      <c r="D48" s="98"/>
      <c r="E48" s="98"/>
    </row>
    <row r="49" spans="1:5" s="13" customFormat="1" ht="12.75" x14ac:dyDescent="0.2">
      <c r="A49" s="11"/>
      <c r="B49" s="11"/>
      <c r="C49" s="62"/>
      <c r="D49" s="98"/>
      <c r="E49" s="98"/>
    </row>
    <row r="50" spans="1:5" s="13" customFormat="1" ht="12.75" x14ac:dyDescent="0.2">
      <c r="A50" s="92" t="s">
        <v>44</v>
      </c>
      <c r="B50" s="93" t="s">
        <v>45</v>
      </c>
      <c r="C50" s="12">
        <v>4</v>
      </c>
      <c r="D50" s="98">
        <v>32.729508196721312</v>
      </c>
      <c r="E50" s="98">
        <f>D50*C50</f>
        <v>130.91803278688525</v>
      </c>
    </row>
    <row r="51" spans="1:5" s="13" customFormat="1" ht="22.5" x14ac:dyDescent="0.2">
      <c r="A51" s="92"/>
      <c r="B51" s="95" t="s">
        <v>121</v>
      </c>
      <c r="C51" s="62"/>
      <c r="D51" s="98"/>
      <c r="E51" s="98"/>
    </row>
    <row r="52" spans="1:5" s="13" customFormat="1" ht="12.75" x14ac:dyDescent="0.2">
      <c r="A52" s="92"/>
      <c r="B52" s="93"/>
      <c r="C52" s="62"/>
      <c r="D52" s="98"/>
      <c r="E52" s="98"/>
    </row>
    <row r="53" spans="1:5" s="13" customFormat="1" ht="12.75" x14ac:dyDescent="0.2">
      <c r="A53" s="105" t="s">
        <v>46</v>
      </c>
      <c r="B53" s="93" t="s">
        <v>45</v>
      </c>
      <c r="C53" s="12">
        <v>1</v>
      </c>
      <c r="D53" s="98">
        <v>27</v>
      </c>
      <c r="E53" s="98">
        <f>D53*C53</f>
        <v>27</v>
      </c>
    </row>
    <row r="54" spans="1:5" s="13" customFormat="1" ht="22.5" x14ac:dyDescent="0.2">
      <c r="A54" s="92"/>
      <c r="B54" s="95" t="s">
        <v>121</v>
      </c>
      <c r="C54" s="62"/>
      <c r="D54" s="98"/>
      <c r="E54" s="98"/>
    </row>
    <row r="55" spans="1:5" s="13" customFormat="1" ht="12.75" x14ac:dyDescent="0.2">
      <c r="A55" s="92"/>
      <c r="B55" s="93"/>
      <c r="C55" s="62"/>
      <c r="D55" s="98"/>
      <c r="E55" s="98"/>
    </row>
    <row r="56" spans="1:5" s="13" customFormat="1" ht="12.75" x14ac:dyDescent="0.2">
      <c r="A56" s="106" t="s">
        <v>48</v>
      </c>
      <c r="B56" s="93" t="s">
        <v>47</v>
      </c>
      <c r="C56" s="12">
        <v>3</v>
      </c>
      <c r="D56" s="98">
        <v>28.409836065573767</v>
      </c>
      <c r="E56" s="98">
        <f>D56*C56</f>
        <v>85.229508196721298</v>
      </c>
    </row>
    <row r="57" spans="1:5" s="13" customFormat="1" ht="22.5" x14ac:dyDescent="0.2">
      <c r="A57" s="92"/>
      <c r="B57" s="95" t="s">
        <v>122</v>
      </c>
      <c r="C57" s="62"/>
      <c r="D57" s="98"/>
      <c r="E57" s="98"/>
    </row>
    <row r="58" spans="1:5" s="13" customFormat="1" ht="12.75" x14ac:dyDescent="0.2">
      <c r="A58" s="92"/>
      <c r="B58" s="93"/>
      <c r="C58" s="62"/>
      <c r="D58" s="98"/>
      <c r="E58" s="98"/>
    </row>
    <row r="59" spans="1:5" s="13" customFormat="1" ht="12.75" x14ac:dyDescent="0.2">
      <c r="A59" s="106" t="s">
        <v>50</v>
      </c>
      <c r="B59" s="93" t="s">
        <v>49</v>
      </c>
      <c r="C59" s="12">
        <v>2</v>
      </c>
      <c r="D59" s="98">
        <v>12.68032786885246</v>
      </c>
      <c r="E59" s="98">
        <f>D59*C59</f>
        <v>25.360655737704921</v>
      </c>
    </row>
    <row r="60" spans="1:5" s="13" customFormat="1" ht="45" x14ac:dyDescent="0.2">
      <c r="A60" s="92"/>
      <c r="B60" s="104" t="s">
        <v>29</v>
      </c>
      <c r="C60" s="62"/>
      <c r="D60" s="98"/>
      <c r="E60" s="98"/>
    </row>
    <row r="61" spans="1:5" s="13" customFormat="1" ht="12.75" x14ac:dyDescent="0.2">
      <c r="A61" s="92"/>
      <c r="B61" s="93"/>
      <c r="C61" s="62"/>
      <c r="D61" s="98"/>
      <c r="E61" s="98"/>
    </row>
    <row r="62" spans="1:5" s="13" customFormat="1" ht="12.75" x14ac:dyDescent="0.2">
      <c r="A62" s="106" t="s">
        <v>52</v>
      </c>
      <c r="B62" s="93" t="s">
        <v>51</v>
      </c>
      <c r="C62" s="12">
        <v>4</v>
      </c>
      <c r="D62" s="98">
        <v>10.475409836065573</v>
      </c>
      <c r="E62" s="98">
        <f>D62*C62</f>
        <v>41.901639344262293</v>
      </c>
    </row>
    <row r="63" spans="1:5" s="13" customFormat="1" ht="45" x14ac:dyDescent="0.2">
      <c r="A63" s="92"/>
      <c r="B63" s="104" t="s">
        <v>30</v>
      </c>
      <c r="C63" s="62"/>
      <c r="D63" s="98"/>
      <c r="E63" s="98"/>
    </row>
    <row r="64" spans="1:5" s="13" customFormat="1" ht="12.75" x14ac:dyDescent="0.2">
      <c r="A64" s="92"/>
      <c r="B64" s="93"/>
      <c r="C64" s="62"/>
      <c r="D64" s="98"/>
      <c r="E64" s="98"/>
    </row>
    <row r="65" spans="1:5" s="13" customFormat="1" ht="12.75" x14ac:dyDescent="0.2">
      <c r="A65" s="106" t="s">
        <v>53</v>
      </c>
      <c r="B65" s="93" t="s">
        <v>155</v>
      </c>
      <c r="C65" s="12">
        <v>25</v>
      </c>
      <c r="D65" s="98">
        <v>6.3770491803278695</v>
      </c>
      <c r="E65" s="98">
        <f>D65*C65</f>
        <v>159.42622950819674</v>
      </c>
    </row>
    <row r="66" spans="1:5" s="13" customFormat="1" ht="33.75" x14ac:dyDescent="0.2">
      <c r="A66" s="92"/>
      <c r="B66" s="95" t="s">
        <v>132</v>
      </c>
      <c r="C66" s="62"/>
      <c r="D66" s="98"/>
      <c r="E66" s="98"/>
    </row>
    <row r="67" spans="1:5" s="13" customFormat="1" ht="12.75" x14ac:dyDescent="0.2">
      <c r="A67" s="92"/>
      <c r="B67" s="93"/>
      <c r="C67" s="62"/>
      <c r="D67" s="98"/>
      <c r="E67" s="98"/>
    </row>
    <row r="68" spans="1:5" s="13" customFormat="1" ht="12.75" x14ac:dyDescent="0.2">
      <c r="A68" s="106" t="s">
        <v>55</v>
      </c>
      <c r="B68" s="93" t="s">
        <v>156</v>
      </c>
      <c r="C68" s="12">
        <v>10</v>
      </c>
      <c r="D68" s="98">
        <v>7.0327868852459021</v>
      </c>
      <c r="E68" s="98">
        <f>D68*C68</f>
        <v>70.327868852459019</v>
      </c>
    </row>
    <row r="69" spans="1:5" s="13" customFormat="1" ht="33.75" x14ac:dyDescent="0.2">
      <c r="A69" s="92"/>
      <c r="B69" s="95" t="s">
        <v>133</v>
      </c>
      <c r="C69" s="62"/>
      <c r="D69" s="98"/>
      <c r="E69" s="98"/>
    </row>
    <row r="70" spans="1:5" s="13" customFormat="1" ht="12.75" x14ac:dyDescent="0.2">
      <c r="A70" s="92"/>
      <c r="B70" s="95"/>
      <c r="C70" s="62"/>
      <c r="D70" s="98"/>
      <c r="E70" s="98"/>
    </row>
    <row r="71" spans="1:5" s="13" customFormat="1" ht="12.75" x14ac:dyDescent="0.2">
      <c r="A71" s="92"/>
      <c r="B71" s="93"/>
      <c r="C71" s="62"/>
      <c r="D71" s="98"/>
      <c r="E71" s="98"/>
    </row>
    <row r="72" spans="1:5" s="13" customFormat="1" ht="12.75" x14ac:dyDescent="0.2">
      <c r="A72" s="106" t="s">
        <v>366</v>
      </c>
      <c r="B72" s="93" t="s">
        <v>54</v>
      </c>
      <c r="C72" s="12">
        <v>50</v>
      </c>
      <c r="D72" s="98">
        <v>2.459016393442623</v>
      </c>
      <c r="E72" s="98">
        <f>D72*C72</f>
        <v>122.95081967213115</v>
      </c>
    </row>
    <row r="73" spans="1:5" s="13" customFormat="1" ht="45" x14ac:dyDescent="0.2">
      <c r="A73" s="92"/>
      <c r="B73" s="104" t="s">
        <v>31</v>
      </c>
      <c r="C73" s="62"/>
      <c r="D73" s="98"/>
      <c r="E73" s="98"/>
    </row>
    <row r="74" spans="1:5" s="13" customFormat="1" ht="12.75" x14ac:dyDescent="0.2">
      <c r="A74" s="92"/>
      <c r="B74" s="93"/>
      <c r="C74" s="62"/>
      <c r="D74" s="98"/>
      <c r="E74" s="98"/>
    </row>
    <row r="75" spans="1:5" s="13" customFormat="1" ht="12.75" x14ac:dyDescent="0.2">
      <c r="A75" s="106" t="s">
        <v>58</v>
      </c>
      <c r="B75" s="93" t="s">
        <v>123</v>
      </c>
      <c r="C75" s="12">
        <v>15</v>
      </c>
      <c r="D75" s="98">
        <v>2.8688524590163933</v>
      </c>
      <c r="E75" s="98">
        <f>D75*C75</f>
        <v>43.032786885245898</v>
      </c>
    </row>
    <row r="76" spans="1:5" s="13" customFormat="1" ht="45" x14ac:dyDescent="0.2">
      <c r="A76" s="92"/>
      <c r="B76" s="104" t="s">
        <v>125</v>
      </c>
      <c r="C76" s="62"/>
      <c r="D76" s="98"/>
      <c r="E76" s="98"/>
    </row>
    <row r="77" spans="1:5" s="13" customFormat="1" ht="12.75" x14ac:dyDescent="0.2">
      <c r="A77" s="92"/>
      <c r="B77" s="93"/>
      <c r="C77" s="62"/>
      <c r="D77" s="98"/>
      <c r="E77" s="98"/>
    </row>
    <row r="78" spans="1:5" s="13" customFormat="1" ht="12.75" x14ac:dyDescent="0.2">
      <c r="A78" s="106" t="s">
        <v>157</v>
      </c>
      <c r="B78" s="93" t="s">
        <v>56</v>
      </c>
      <c r="C78" s="12">
        <v>2</v>
      </c>
      <c r="D78" s="98">
        <v>16.262295081967213</v>
      </c>
      <c r="E78" s="98">
        <f>D78*C78</f>
        <v>32.524590163934427</v>
      </c>
    </row>
    <row r="79" spans="1:5" s="13" customFormat="1" ht="22.5" x14ac:dyDescent="0.2">
      <c r="A79" s="92"/>
      <c r="B79" s="95" t="s">
        <v>124</v>
      </c>
      <c r="C79" s="62"/>
      <c r="D79" s="98"/>
      <c r="E79" s="98"/>
    </row>
    <row r="80" spans="1:5" s="13" customFormat="1" ht="12.75" x14ac:dyDescent="0.2">
      <c r="A80" s="92"/>
      <c r="B80" s="93"/>
      <c r="C80" s="62"/>
      <c r="D80" s="98"/>
      <c r="E80" s="98"/>
    </row>
    <row r="81" spans="1:5" s="13" customFormat="1" ht="12.75" x14ac:dyDescent="0.2">
      <c r="A81" s="106" t="s">
        <v>158</v>
      </c>
      <c r="B81" s="93" t="s">
        <v>57</v>
      </c>
      <c r="C81" s="12">
        <v>1</v>
      </c>
      <c r="D81" s="98">
        <v>14.647540983606559</v>
      </c>
      <c r="E81" s="98">
        <f>D81*C81</f>
        <v>14.647540983606559</v>
      </c>
    </row>
    <row r="82" spans="1:5" s="13" customFormat="1" ht="22.5" x14ac:dyDescent="0.2">
      <c r="A82" s="92"/>
      <c r="B82" s="95" t="s">
        <v>32</v>
      </c>
      <c r="C82" s="62"/>
      <c r="D82" s="98"/>
      <c r="E82" s="98"/>
    </row>
    <row r="83" spans="1:5" s="13" customFormat="1" ht="12.75" x14ac:dyDescent="0.2">
      <c r="A83" s="92"/>
      <c r="B83" s="93"/>
      <c r="C83" s="62"/>
      <c r="D83" s="98"/>
      <c r="E83" s="98"/>
    </row>
    <row r="84" spans="1:5" s="13" customFormat="1" ht="12.75" x14ac:dyDescent="0.2">
      <c r="A84" s="11"/>
      <c r="B84" s="11"/>
      <c r="C84" s="62"/>
      <c r="D84" s="98"/>
      <c r="E84" s="98"/>
    </row>
    <row r="85" spans="1:5" s="13" customFormat="1" ht="12.75" x14ac:dyDescent="0.2">
      <c r="A85" s="92" t="s">
        <v>59</v>
      </c>
      <c r="B85" s="92" t="s">
        <v>60</v>
      </c>
      <c r="C85" s="62"/>
      <c r="D85" s="98"/>
      <c r="E85" s="98"/>
    </row>
    <row r="86" spans="1:5" s="13" customFormat="1" ht="12.75" x14ac:dyDescent="0.2">
      <c r="A86" s="11"/>
      <c r="B86" s="11"/>
      <c r="C86" s="62"/>
      <c r="D86" s="98"/>
      <c r="E86" s="98"/>
    </row>
    <row r="87" spans="1:5" s="13" customFormat="1" ht="12.75" x14ac:dyDescent="0.2">
      <c r="A87" s="92" t="s">
        <v>61</v>
      </c>
      <c r="B87" s="93" t="s">
        <v>62</v>
      </c>
      <c r="C87" s="12">
        <v>1</v>
      </c>
      <c r="D87" s="98">
        <v>1475.4098360655737</v>
      </c>
      <c r="E87" s="98">
        <f>D87*C87</f>
        <v>1475.4098360655737</v>
      </c>
    </row>
    <row r="88" spans="1:5" ht="56.25" x14ac:dyDescent="0.3">
      <c r="B88" s="104" t="s">
        <v>237</v>
      </c>
    </row>
    <row r="89" spans="1:5" s="13" customFormat="1" ht="12.75" x14ac:dyDescent="0.2">
      <c r="C89" s="62"/>
      <c r="D89" s="98"/>
      <c r="E89" s="98"/>
    </row>
    <row r="90" spans="1:5" s="13" customFormat="1" ht="12.75" x14ac:dyDescent="0.2">
      <c r="C90" s="62"/>
      <c r="D90" s="98"/>
      <c r="E90" s="98"/>
    </row>
    <row r="91" spans="1:5" s="66" customFormat="1" ht="24.75" customHeight="1" thickBot="1" x14ac:dyDescent="0.25">
      <c r="A91" s="63">
        <f>A11</f>
        <v>490</v>
      </c>
      <c r="B91" s="64" t="str">
        <f>B11</f>
        <v xml:space="preserve">ADEQUACIÓ SALA TÈCNICA </v>
      </c>
      <c r="C91" s="65" t="s">
        <v>3</v>
      </c>
      <c r="D91" s="123"/>
      <c r="E91" s="101">
        <f>SUM(E11:E90)</f>
        <v>11220.535527868849</v>
      </c>
    </row>
    <row r="92" spans="1:5" s="13" customFormat="1" ht="13.5" thickTop="1" x14ac:dyDescent="0.2">
      <c r="A92" s="29"/>
      <c r="C92" s="12"/>
      <c r="D92" s="98"/>
      <c r="E92" s="98"/>
    </row>
    <row r="93" spans="1:5" s="32" customFormat="1" ht="12.75" x14ac:dyDescent="0.2">
      <c r="A93" s="30">
        <v>500</v>
      </c>
      <c r="B93" s="31" t="s">
        <v>372</v>
      </c>
      <c r="C93" s="57"/>
      <c r="D93" s="100"/>
      <c r="E93" s="99"/>
    </row>
    <row r="94" spans="1:5" s="13" customFormat="1" ht="12.75" x14ac:dyDescent="0.2">
      <c r="B94" s="68"/>
      <c r="D94" s="98"/>
      <c r="E94" s="98"/>
    </row>
    <row r="95" spans="1:5" s="13" customFormat="1" ht="12.75" x14ac:dyDescent="0.2">
      <c r="A95" s="92" t="s">
        <v>63</v>
      </c>
      <c r="B95" s="92" t="s">
        <v>111</v>
      </c>
      <c r="D95" s="98"/>
      <c r="E95" s="98"/>
    </row>
    <row r="96" spans="1:5" s="13" customFormat="1" ht="12.75" x14ac:dyDescent="0.2">
      <c r="A96" s="92"/>
      <c r="B96" s="93"/>
      <c r="C96" s="12"/>
      <c r="D96" s="98"/>
      <c r="E96" s="98"/>
    </row>
    <row r="97" spans="1:5" s="13" customFormat="1" ht="12.75" x14ac:dyDescent="0.2">
      <c r="A97" s="92" t="s">
        <v>64</v>
      </c>
      <c r="B97" s="93" t="s">
        <v>65</v>
      </c>
      <c r="C97" s="12">
        <v>1</v>
      </c>
      <c r="D97" s="98">
        <v>694.87704918032784</v>
      </c>
      <c r="E97" s="98">
        <f>D97*C97</f>
        <v>694.87704918032784</v>
      </c>
    </row>
    <row r="98" spans="1:5" s="13" customFormat="1" ht="225" x14ac:dyDescent="0.2">
      <c r="A98" s="92"/>
      <c r="B98" s="94" t="s">
        <v>238</v>
      </c>
      <c r="C98" s="12"/>
      <c r="D98" s="98"/>
      <c r="E98" s="98"/>
    </row>
    <row r="99" spans="1:5" s="13" customFormat="1" ht="12.75" x14ac:dyDescent="0.2">
      <c r="A99" s="92"/>
      <c r="B99" s="93"/>
      <c r="C99" s="12"/>
      <c r="D99" s="98"/>
      <c r="E99" s="98"/>
    </row>
    <row r="100" spans="1:5" s="13" customFormat="1" ht="12.75" x14ac:dyDescent="0.2">
      <c r="A100" s="92" t="s">
        <v>66</v>
      </c>
      <c r="B100" s="93" t="s">
        <v>67</v>
      </c>
      <c r="C100" s="12">
        <v>1</v>
      </c>
      <c r="D100" s="98">
        <v>1272.5737704918033</v>
      </c>
      <c r="E100" s="98">
        <f>D100*C100</f>
        <v>1272.5737704918033</v>
      </c>
    </row>
    <row r="101" spans="1:5" s="13" customFormat="1" ht="84" customHeight="1" x14ac:dyDescent="0.2">
      <c r="A101" s="92"/>
      <c r="B101" s="94" t="s">
        <v>134</v>
      </c>
      <c r="C101" s="12"/>
      <c r="D101" s="98"/>
      <c r="E101" s="98"/>
    </row>
    <row r="102" spans="1:5" s="13" customFormat="1" ht="12.75" x14ac:dyDescent="0.2">
      <c r="A102" s="92"/>
      <c r="B102" s="93"/>
      <c r="C102" s="12"/>
      <c r="D102" s="98"/>
      <c r="E102" s="98"/>
    </row>
    <row r="103" spans="1:5" s="13" customFormat="1" ht="12.75" x14ac:dyDescent="0.2">
      <c r="A103" s="92" t="s">
        <v>68</v>
      </c>
      <c r="B103" s="92" t="s">
        <v>241</v>
      </c>
      <c r="C103" s="12"/>
      <c r="D103" s="98"/>
      <c r="E103" s="98"/>
    </row>
    <row r="104" spans="1:5" s="13" customFormat="1" ht="12.75" x14ac:dyDescent="0.2">
      <c r="A104" s="11"/>
      <c r="B104" s="11"/>
      <c r="C104" s="12"/>
      <c r="D104" s="98"/>
      <c r="E104" s="98"/>
    </row>
    <row r="105" spans="1:5" s="13" customFormat="1" ht="12.75" x14ac:dyDescent="0.2">
      <c r="A105" s="92" t="s">
        <v>69</v>
      </c>
      <c r="B105" s="93" t="s">
        <v>240</v>
      </c>
      <c r="C105" s="12">
        <v>1</v>
      </c>
      <c r="D105" s="98">
        <v>900</v>
      </c>
      <c r="E105" s="98">
        <f>D105*C105</f>
        <v>900</v>
      </c>
    </row>
    <row r="106" spans="1:5" s="13" customFormat="1" ht="22.5" x14ac:dyDescent="0.2">
      <c r="A106" s="92"/>
      <c r="B106" s="95" t="s">
        <v>239</v>
      </c>
      <c r="C106" s="12"/>
      <c r="D106" s="98"/>
      <c r="E106" s="98"/>
    </row>
    <row r="107" spans="1:5" s="13" customFormat="1" ht="12.75" x14ac:dyDescent="0.2">
      <c r="A107" s="92"/>
      <c r="B107" s="93"/>
      <c r="C107" s="12"/>
      <c r="D107" s="98"/>
      <c r="E107" s="98"/>
    </row>
    <row r="108" spans="1:5" s="13" customFormat="1" ht="12.75" x14ac:dyDescent="0.2">
      <c r="A108" s="92" t="s">
        <v>70</v>
      </c>
      <c r="B108" s="93" t="s">
        <v>71</v>
      </c>
      <c r="C108" s="12">
        <v>3</v>
      </c>
      <c r="D108" s="98">
        <v>18430.327868852459</v>
      </c>
      <c r="E108" s="98">
        <f>D108*C108</f>
        <v>55290.983606557376</v>
      </c>
    </row>
    <row r="109" spans="1:5" s="13" customFormat="1" ht="45" x14ac:dyDescent="0.2">
      <c r="A109" s="92"/>
      <c r="B109" s="94" t="s">
        <v>242</v>
      </c>
      <c r="C109" s="12"/>
      <c r="D109" s="98"/>
      <c r="E109" s="98"/>
    </row>
    <row r="110" spans="1:5" s="13" customFormat="1" ht="12.75" x14ac:dyDescent="0.2">
      <c r="A110" s="92"/>
      <c r="B110" s="93"/>
      <c r="C110" s="12"/>
      <c r="D110" s="98"/>
      <c r="E110" s="98"/>
    </row>
    <row r="111" spans="1:5" s="13" customFormat="1" ht="12.75" x14ac:dyDescent="0.2">
      <c r="A111" s="92" t="s">
        <v>72</v>
      </c>
      <c r="B111" s="93" t="s">
        <v>73</v>
      </c>
      <c r="C111" s="12">
        <v>3</v>
      </c>
      <c r="D111" s="98">
        <v>866.47540983606552</v>
      </c>
      <c r="E111" s="98">
        <f>D111*C111</f>
        <v>2599.4262295081967</v>
      </c>
    </row>
    <row r="112" spans="1:5" s="13" customFormat="1" ht="56.25" x14ac:dyDescent="0.2">
      <c r="A112" s="92"/>
      <c r="B112" s="94" t="s">
        <v>243</v>
      </c>
      <c r="C112" s="12"/>
      <c r="D112" s="98"/>
      <c r="E112" s="98"/>
    </row>
    <row r="113" spans="1:5" s="13" customFormat="1" ht="12.75" x14ac:dyDescent="0.2">
      <c r="A113" s="92"/>
      <c r="B113" s="93"/>
      <c r="C113" s="12"/>
      <c r="D113" s="98"/>
      <c r="E113" s="98"/>
    </row>
    <row r="114" spans="1:5" s="13" customFormat="1" ht="12.75" x14ac:dyDescent="0.2">
      <c r="A114" s="92" t="s">
        <v>74</v>
      </c>
      <c r="B114" s="92" t="s">
        <v>75</v>
      </c>
      <c r="C114" s="12"/>
      <c r="D114" s="98"/>
      <c r="E114" s="98"/>
    </row>
    <row r="115" spans="1:5" s="13" customFormat="1" ht="12.75" x14ac:dyDescent="0.2">
      <c r="A115" s="11"/>
      <c r="B115" s="11"/>
      <c r="C115" s="12"/>
      <c r="D115" s="98"/>
      <c r="E115" s="98"/>
    </row>
    <row r="116" spans="1:5" s="13" customFormat="1" ht="12.75" x14ac:dyDescent="0.2">
      <c r="A116" s="92" t="s">
        <v>76</v>
      </c>
      <c r="B116" s="93" t="s">
        <v>159</v>
      </c>
      <c r="C116" s="12">
        <v>3</v>
      </c>
      <c r="D116" s="98">
        <v>85.827868852459019</v>
      </c>
      <c r="E116" s="98">
        <f>D116*C116</f>
        <v>257.48360655737707</v>
      </c>
    </row>
    <row r="117" spans="1:5" s="13" customFormat="1" ht="78.75" x14ac:dyDescent="0.2">
      <c r="A117" s="92"/>
      <c r="B117" s="94" t="s">
        <v>244</v>
      </c>
      <c r="C117" s="12"/>
      <c r="D117" s="98"/>
      <c r="E117" s="98"/>
    </row>
    <row r="118" spans="1:5" s="13" customFormat="1" ht="12.75" x14ac:dyDescent="0.2">
      <c r="A118" s="92"/>
      <c r="B118" s="93"/>
      <c r="C118" s="12"/>
      <c r="D118" s="98"/>
      <c r="E118" s="98"/>
    </row>
    <row r="119" spans="1:5" s="13" customFormat="1" ht="12.75" x14ac:dyDescent="0.2">
      <c r="A119" s="92" t="s">
        <v>77</v>
      </c>
      <c r="B119" s="93" t="s">
        <v>160</v>
      </c>
      <c r="C119" s="12">
        <v>2</v>
      </c>
      <c r="D119" s="98">
        <v>1462.0409836065573</v>
      </c>
      <c r="E119" s="98">
        <f>D119*C119</f>
        <v>2924.0819672131147</v>
      </c>
    </row>
    <row r="120" spans="1:5" s="13" customFormat="1" ht="56.25" x14ac:dyDescent="0.2">
      <c r="A120" s="92" t="s">
        <v>112</v>
      </c>
      <c r="B120" s="94" t="s">
        <v>245</v>
      </c>
      <c r="C120" s="12"/>
      <c r="D120" s="98"/>
      <c r="E120" s="98"/>
    </row>
    <row r="121" spans="1:5" s="13" customFormat="1" ht="12.75" x14ac:dyDescent="0.2">
      <c r="A121" s="11"/>
      <c r="B121" s="11"/>
      <c r="C121" s="12"/>
      <c r="D121" s="98"/>
      <c r="E121" s="98"/>
    </row>
    <row r="122" spans="1:5" s="13" customFormat="1" ht="12.75" x14ac:dyDescent="0.2">
      <c r="A122" s="106" t="s">
        <v>78</v>
      </c>
      <c r="B122" s="92" t="s">
        <v>246</v>
      </c>
      <c r="C122" s="12"/>
      <c r="D122" s="98"/>
      <c r="E122" s="98"/>
    </row>
    <row r="123" spans="1:5" s="13" customFormat="1" ht="12.75" x14ac:dyDescent="0.2">
      <c r="A123" s="11"/>
      <c r="B123" s="11"/>
      <c r="C123" s="12"/>
      <c r="D123" s="98"/>
      <c r="E123" s="98"/>
    </row>
    <row r="124" spans="1:5" s="13" customFormat="1" ht="12.75" x14ac:dyDescent="0.2">
      <c r="A124" s="106" t="s">
        <v>247</v>
      </c>
      <c r="B124" s="93" t="s">
        <v>80</v>
      </c>
      <c r="C124" s="12">
        <v>6</v>
      </c>
      <c r="D124" s="98">
        <v>105.81147540983608</v>
      </c>
      <c r="E124" s="98">
        <f>D124*C124</f>
        <v>634.86885245901647</v>
      </c>
    </row>
    <row r="125" spans="1:5" s="13" customFormat="1" ht="33.75" x14ac:dyDescent="0.2">
      <c r="A125" s="92"/>
      <c r="B125" s="94" t="s">
        <v>248</v>
      </c>
      <c r="C125" s="12"/>
      <c r="D125" s="98"/>
      <c r="E125" s="98"/>
    </row>
    <row r="126" spans="1:5" s="13" customFormat="1" ht="12.75" x14ac:dyDescent="0.2">
      <c r="A126" s="92"/>
      <c r="B126" s="93"/>
      <c r="C126" s="12"/>
      <c r="D126" s="98"/>
      <c r="E126" s="98"/>
    </row>
    <row r="127" spans="1:5" s="13" customFormat="1" ht="12.75" x14ac:dyDescent="0.2">
      <c r="A127" s="106" t="s">
        <v>249</v>
      </c>
      <c r="B127" s="93" t="s">
        <v>81</v>
      </c>
      <c r="C127" s="12">
        <v>3</v>
      </c>
      <c r="D127" s="98">
        <v>100.05737704918033</v>
      </c>
      <c r="E127" s="98">
        <f>D127*C127</f>
        <v>300.17213114754099</v>
      </c>
    </row>
    <row r="128" spans="1:5" s="13" customFormat="1" ht="22.5" x14ac:dyDescent="0.2">
      <c r="A128" s="92"/>
      <c r="B128" s="95" t="s">
        <v>113</v>
      </c>
      <c r="C128" s="12"/>
      <c r="D128" s="98"/>
      <c r="E128" s="98"/>
    </row>
    <row r="129" spans="1:5" s="13" customFormat="1" ht="12.75" x14ac:dyDescent="0.2">
      <c r="A129" s="92"/>
      <c r="B129" s="93"/>
      <c r="C129" s="12"/>
      <c r="D129" s="98"/>
      <c r="E129" s="98"/>
    </row>
    <row r="130" spans="1:5" s="13" customFormat="1" ht="12.75" x14ac:dyDescent="0.2">
      <c r="A130" s="106" t="s">
        <v>250</v>
      </c>
      <c r="B130" s="93" t="s">
        <v>82</v>
      </c>
      <c r="C130" s="12">
        <v>6</v>
      </c>
      <c r="D130" s="98">
        <v>39.450819672131153</v>
      </c>
      <c r="E130" s="98">
        <f>D130*C130</f>
        <v>236.70491803278691</v>
      </c>
    </row>
    <row r="131" spans="1:5" s="13" customFormat="1" ht="33.75" x14ac:dyDescent="0.2">
      <c r="A131" s="92"/>
      <c r="B131" s="94" t="s">
        <v>114</v>
      </c>
      <c r="C131" s="12"/>
      <c r="D131" s="98"/>
      <c r="E131" s="98"/>
    </row>
    <row r="132" spans="1:5" s="13" customFormat="1" ht="12.75" x14ac:dyDescent="0.2">
      <c r="A132" s="92"/>
      <c r="B132" s="93"/>
      <c r="C132" s="12"/>
      <c r="D132" s="98"/>
      <c r="E132" s="98"/>
    </row>
    <row r="133" spans="1:5" s="13" customFormat="1" ht="12.75" x14ac:dyDescent="0.2">
      <c r="A133" s="106" t="s">
        <v>251</v>
      </c>
      <c r="B133" s="93" t="s">
        <v>252</v>
      </c>
      <c r="C133" s="12">
        <v>6</v>
      </c>
      <c r="D133" s="98">
        <v>48.508196721311478</v>
      </c>
      <c r="E133" s="98">
        <f>D133*C133</f>
        <v>291.04918032786884</v>
      </c>
    </row>
    <row r="134" spans="1:5" s="13" customFormat="1" ht="78.75" x14ac:dyDescent="0.2">
      <c r="A134" s="92"/>
      <c r="B134" s="94" t="s">
        <v>253</v>
      </c>
      <c r="C134" s="12"/>
      <c r="D134" s="98"/>
      <c r="E134" s="98"/>
    </row>
    <row r="135" spans="1:5" s="13" customFormat="1" ht="12.75" x14ac:dyDescent="0.2">
      <c r="A135" s="92"/>
      <c r="B135" s="93"/>
      <c r="C135" s="12"/>
      <c r="D135" s="98"/>
      <c r="E135" s="98"/>
    </row>
    <row r="136" spans="1:5" s="13" customFormat="1" ht="12.75" x14ac:dyDescent="0.2">
      <c r="A136" s="106" t="s">
        <v>254</v>
      </c>
      <c r="B136" s="93" t="s">
        <v>161</v>
      </c>
      <c r="C136" s="12">
        <v>13</v>
      </c>
      <c r="D136" s="98">
        <v>157.17213114754099</v>
      </c>
      <c r="E136" s="98">
        <f>D136*C136</f>
        <v>2043.2377049180329</v>
      </c>
    </row>
    <row r="137" spans="1:5" s="13" customFormat="1" ht="33.75" x14ac:dyDescent="0.2">
      <c r="A137" s="92"/>
      <c r="B137" s="94" t="s">
        <v>255</v>
      </c>
      <c r="C137" s="12"/>
      <c r="D137" s="98"/>
      <c r="E137" s="98"/>
    </row>
    <row r="138" spans="1:5" s="13" customFormat="1" ht="12.75" x14ac:dyDescent="0.2">
      <c r="A138" s="92"/>
      <c r="B138" s="93"/>
      <c r="C138" s="12"/>
      <c r="D138" s="98"/>
      <c r="E138" s="98"/>
    </row>
    <row r="139" spans="1:5" s="13" customFormat="1" ht="12.75" x14ac:dyDescent="0.2">
      <c r="A139" s="106" t="s">
        <v>256</v>
      </c>
      <c r="B139" s="93" t="s">
        <v>162</v>
      </c>
      <c r="C139" s="12">
        <v>3</v>
      </c>
      <c r="D139" s="98">
        <v>132.76229508196721</v>
      </c>
      <c r="E139" s="98">
        <f>D139*C139</f>
        <v>398.28688524590166</v>
      </c>
    </row>
    <row r="140" spans="1:5" s="13" customFormat="1" ht="33.75" x14ac:dyDescent="0.2">
      <c r="A140" s="92"/>
      <c r="B140" s="94" t="s">
        <v>257</v>
      </c>
      <c r="C140" s="12"/>
      <c r="D140" s="98"/>
      <c r="E140" s="98"/>
    </row>
    <row r="141" spans="1:5" s="13" customFormat="1" ht="12.75" x14ac:dyDescent="0.2">
      <c r="A141" s="92"/>
      <c r="B141" s="93"/>
      <c r="C141" s="12"/>
      <c r="D141" s="98"/>
      <c r="E141" s="98"/>
    </row>
    <row r="142" spans="1:5" s="13" customFormat="1" ht="12.75" x14ac:dyDescent="0.2">
      <c r="A142" s="106" t="s">
        <v>259</v>
      </c>
      <c r="B142" s="93" t="s">
        <v>163</v>
      </c>
      <c r="C142" s="12">
        <v>5</v>
      </c>
      <c r="D142" s="98">
        <v>82.327868852459019</v>
      </c>
      <c r="E142" s="98">
        <f>D142*C142</f>
        <v>411.63934426229508</v>
      </c>
    </row>
    <row r="143" spans="1:5" s="13" customFormat="1" ht="33.75" x14ac:dyDescent="0.2">
      <c r="A143" s="92"/>
      <c r="B143" s="95" t="s">
        <v>258</v>
      </c>
      <c r="C143" s="12"/>
      <c r="D143" s="98"/>
      <c r="E143" s="98"/>
    </row>
    <row r="144" spans="1:5" s="13" customFormat="1" ht="12.75" x14ac:dyDescent="0.2">
      <c r="A144" s="92"/>
      <c r="B144" s="93"/>
      <c r="C144" s="12"/>
      <c r="D144" s="98"/>
      <c r="E144" s="98"/>
    </row>
    <row r="145" spans="1:5" s="13" customFormat="1" ht="12.75" x14ac:dyDescent="0.2">
      <c r="A145" s="106" t="s">
        <v>261</v>
      </c>
      <c r="B145" s="93" t="s">
        <v>164</v>
      </c>
      <c r="C145" s="12">
        <v>3</v>
      </c>
      <c r="D145" s="98">
        <v>1006.9180327868853</v>
      </c>
      <c r="E145" s="98">
        <f>D145*C145</f>
        <v>3020.7540983606559</v>
      </c>
    </row>
    <row r="146" spans="1:5" s="13" customFormat="1" ht="33.75" x14ac:dyDescent="0.2">
      <c r="A146" s="92"/>
      <c r="B146" s="104" t="s">
        <v>260</v>
      </c>
      <c r="C146" s="12"/>
      <c r="D146" s="98"/>
      <c r="E146" s="98"/>
    </row>
    <row r="147" spans="1:5" s="13" customFormat="1" ht="12.75" x14ac:dyDescent="0.2">
      <c r="A147" s="106" t="s">
        <v>262</v>
      </c>
      <c r="B147" s="93" t="s">
        <v>165</v>
      </c>
      <c r="C147" s="12">
        <v>2</v>
      </c>
      <c r="D147" s="98">
        <v>878.07377049180332</v>
      </c>
      <c r="E147" s="98">
        <f>D147*C147</f>
        <v>1756.1475409836066</v>
      </c>
    </row>
    <row r="148" spans="1:5" s="13" customFormat="1" ht="45" x14ac:dyDescent="0.2">
      <c r="A148" s="92"/>
      <c r="B148" s="104" t="s">
        <v>263</v>
      </c>
      <c r="C148" s="12"/>
      <c r="D148" s="98"/>
      <c r="E148" s="98"/>
    </row>
    <row r="149" spans="1:5" s="13" customFormat="1" ht="12.75" x14ac:dyDescent="0.2">
      <c r="A149" s="92"/>
      <c r="B149" s="93"/>
      <c r="C149" s="12"/>
      <c r="D149" s="98"/>
      <c r="E149" s="98"/>
    </row>
    <row r="150" spans="1:5" s="13" customFormat="1" ht="12.75" x14ac:dyDescent="0.2">
      <c r="A150" s="106" t="s">
        <v>264</v>
      </c>
      <c r="B150" s="93" t="s">
        <v>166</v>
      </c>
      <c r="C150" s="12">
        <v>1</v>
      </c>
      <c r="D150" s="98">
        <v>356.56557377049182</v>
      </c>
      <c r="E150" s="98">
        <f>D150*C150</f>
        <v>356.56557377049182</v>
      </c>
    </row>
    <row r="151" spans="1:5" s="13" customFormat="1" ht="33.75" x14ac:dyDescent="0.2">
      <c r="A151" s="92"/>
      <c r="B151" s="104" t="s">
        <v>266</v>
      </c>
      <c r="C151" s="12"/>
      <c r="D151" s="98"/>
      <c r="E151" s="98"/>
    </row>
    <row r="152" spans="1:5" s="13" customFormat="1" ht="12.75" x14ac:dyDescent="0.2">
      <c r="A152" s="92"/>
      <c r="B152" s="93"/>
      <c r="C152" s="12"/>
      <c r="D152" s="98"/>
      <c r="E152" s="98"/>
    </row>
    <row r="153" spans="1:5" s="13" customFormat="1" ht="12.75" x14ac:dyDescent="0.2">
      <c r="A153" s="106" t="s">
        <v>265</v>
      </c>
      <c r="B153" s="93" t="s">
        <v>167</v>
      </c>
      <c r="C153" s="12">
        <v>1</v>
      </c>
      <c r="D153" s="98">
        <v>10.704918032786885</v>
      </c>
      <c r="E153" s="98">
        <f>D153*C153</f>
        <v>10.704918032786885</v>
      </c>
    </row>
    <row r="154" spans="1:5" s="13" customFormat="1" ht="22.5" x14ac:dyDescent="0.2">
      <c r="A154" s="92"/>
      <c r="B154" s="104" t="s">
        <v>267</v>
      </c>
      <c r="C154" s="12"/>
      <c r="D154" s="98"/>
      <c r="E154" s="98"/>
    </row>
    <row r="155" spans="1:5" s="13" customFormat="1" ht="12.75" x14ac:dyDescent="0.2">
      <c r="A155" s="92"/>
      <c r="B155" s="104"/>
      <c r="C155" s="12"/>
      <c r="D155" s="98"/>
      <c r="E155" s="98"/>
    </row>
    <row r="156" spans="1:5" s="13" customFormat="1" ht="12.75" x14ac:dyDescent="0.2">
      <c r="A156" s="106" t="s">
        <v>268</v>
      </c>
      <c r="B156" s="93" t="s">
        <v>168</v>
      </c>
      <c r="C156" s="12">
        <v>2</v>
      </c>
      <c r="D156" s="98">
        <v>10.237704918032787</v>
      </c>
      <c r="E156" s="98">
        <f>D156*C156</f>
        <v>20.475409836065573</v>
      </c>
    </row>
    <row r="157" spans="1:5" s="13" customFormat="1" ht="22.5" x14ac:dyDescent="0.2">
      <c r="A157" s="92"/>
      <c r="B157" s="104" t="s">
        <v>271</v>
      </c>
      <c r="C157" s="12"/>
      <c r="D157" s="98"/>
      <c r="E157" s="98"/>
    </row>
    <row r="158" spans="1:5" s="13" customFormat="1" ht="12.75" x14ac:dyDescent="0.2">
      <c r="A158" s="92"/>
      <c r="B158" s="104"/>
      <c r="C158" s="12"/>
      <c r="D158" s="98"/>
      <c r="E158" s="98"/>
    </row>
    <row r="159" spans="1:5" s="13" customFormat="1" ht="12.75" x14ac:dyDescent="0.2">
      <c r="A159" s="106" t="s">
        <v>269</v>
      </c>
      <c r="B159" s="93" t="s">
        <v>169</v>
      </c>
      <c r="C159" s="12">
        <v>1</v>
      </c>
      <c r="D159" s="98">
        <v>48.450819672131146</v>
      </c>
      <c r="E159" s="98">
        <f>D159*C159</f>
        <v>48.450819672131146</v>
      </c>
    </row>
    <row r="160" spans="1:5" s="13" customFormat="1" ht="22.5" x14ac:dyDescent="0.2">
      <c r="A160" s="92"/>
      <c r="B160" s="104" t="s">
        <v>135</v>
      </c>
      <c r="C160" s="12"/>
      <c r="D160" s="98"/>
      <c r="E160" s="98"/>
    </row>
    <row r="161" spans="1:5" s="13" customFormat="1" ht="12.75" x14ac:dyDescent="0.2">
      <c r="A161" s="92"/>
      <c r="B161" s="104"/>
      <c r="C161" s="12"/>
      <c r="D161" s="98"/>
      <c r="E161" s="98"/>
    </row>
    <row r="162" spans="1:5" s="13" customFormat="1" ht="12.75" x14ac:dyDescent="0.2">
      <c r="A162" s="106" t="s">
        <v>270</v>
      </c>
      <c r="B162" s="93" t="s">
        <v>170</v>
      </c>
      <c r="C162" s="12">
        <v>1</v>
      </c>
      <c r="D162" s="98">
        <v>49.967213114754102</v>
      </c>
      <c r="E162" s="98">
        <f>D162*C162</f>
        <v>49.967213114754102</v>
      </c>
    </row>
    <row r="163" spans="1:5" s="13" customFormat="1" ht="56.25" x14ac:dyDescent="0.2">
      <c r="A163" s="92"/>
      <c r="B163" s="104" t="s">
        <v>272</v>
      </c>
      <c r="C163" s="12"/>
      <c r="D163" s="98"/>
      <c r="E163" s="98"/>
    </row>
    <row r="164" spans="1:5" s="13" customFormat="1" ht="12.75" x14ac:dyDescent="0.2">
      <c r="A164" s="92"/>
      <c r="B164" s="93"/>
      <c r="C164" s="12"/>
      <c r="D164" s="98"/>
      <c r="E164" s="98"/>
    </row>
    <row r="165" spans="1:5" s="13" customFormat="1" ht="12.75" x14ac:dyDescent="0.2">
      <c r="A165" s="106" t="s">
        <v>79</v>
      </c>
      <c r="B165" s="92" t="s">
        <v>273</v>
      </c>
      <c r="C165" s="12"/>
      <c r="D165" s="98"/>
      <c r="E165" s="98"/>
    </row>
    <row r="166" spans="1:5" s="13" customFormat="1" ht="12.75" x14ac:dyDescent="0.2">
      <c r="A166" s="11"/>
      <c r="B166" s="11"/>
      <c r="C166" s="12"/>
      <c r="D166" s="98"/>
      <c r="E166" s="98"/>
    </row>
    <row r="167" spans="1:5" s="13" customFormat="1" ht="12.75" x14ac:dyDescent="0.2">
      <c r="A167" s="106" t="s">
        <v>275</v>
      </c>
      <c r="B167" s="93" t="s">
        <v>274</v>
      </c>
      <c r="C167" s="12">
        <v>1</v>
      </c>
      <c r="D167" s="98">
        <v>1640.811475409836</v>
      </c>
      <c r="E167" s="98">
        <f>D167*C167</f>
        <v>1640.811475409836</v>
      </c>
    </row>
    <row r="168" spans="1:5" s="13" customFormat="1" ht="168.75" x14ac:dyDescent="0.2">
      <c r="A168" s="92"/>
      <c r="B168" s="94" t="s">
        <v>136</v>
      </c>
      <c r="C168" s="12"/>
      <c r="D168" s="98"/>
      <c r="E168" s="98"/>
    </row>
    <row r="169" spans="1:5" s="13" customFormat="1" ht="12.75" x14ac:dyDescent="0.2">
      <c r="A169" s="92"/>
      <c r="B169" s="93"/>
      <c r="C169" s="12"/>
      <c r="D169" s="98"/>
      <c r="E169" s="98"/>
    </row>
    <row r="170" spans="1:5" s="13" customFormat="1" ht="12.75" x14ac:dyDescent="0.2">
      <c r="A170" s="106" t="s">
        <v>83</v>
      </c>
      <c r="B170" s="92" t="s">
        <v>276</v>
      </c>
      <c r="C170" s="12"/>
      <c r="D170" s="98"/>
      <c r="E170" s="98"/>
    </row>
    <row r="171" spans="1:5" s="13" customFormat="1" ht="12.75" x14ac:dyDescent="0.2">
      <c r="A171" s="92"/>
      <c r="B171" s="93"/>
      <c r="C171" s="12"/>
      <c r="D171" s="98"/>
      <c r="E171" s="98"/>
    </row>
    <row r="172" spans="1:5" s="13" customFormat="1" ht="12.75" x14ac:dyDescent="0.2">
      <c r="A172" s="106" t="s">
        <v>278</v>
      </c>
      <c r="B172" s="93" t="s">
        <v>171</v>
      </c>
      <c r="C172" s="12">
        <v>24</v>
      </c>
      <c r="D172" s="98">
        <v>192.31967213114754</v>
      </c>
      <c r="E172" s="98">
        <f>D172*C172</f>
        <v>4615.6721311475412</v>
      </c>
    </row>
    <row r="173" spans="1:5" s="13" customFormat="1" ht="56.25" x14ac:dyDescent="0.2">
      <c r="A173" s="92"/>
      <c r="B173" s="104" t="s">
        <v>277</v>
      </c>
      <c r="C173" s="12"/>
      <c r="D173" s="98"/>
      <c r="E173" s="98"/>
    </row>
    <row r="174" spans="1:5" s="13" customFormat="1" ht="12.75" x14ac:dyDescent="0.2">
      <c r="A174" s="92"/>
      <c r="B174" s="93"/>
      <c r="C174" s="12"/>
      <c r="D174" s="98"/>
      <c r="E174" s="98"/>
    </row>
    <row r="175" spans="1:5" s="13" customFormat="1" ht="12.75" x14ac:dyDescent="0.2">
      <c r="A175" s="106" t="s">
        <v>279</v>
      </c>
      <c r="B175" s="93" t="s">
        <v>172</v>
      </c>
      <c r="C175" s="12">
        <v>20</v>
      </c>
      <c r="D175" s="98">
        <v>106.28688524590163</v>
      </c>
      <c r="E175" s="98">
        <f>D175*C175</f>
        <v>2125.7377049180327</v>
      </c>
    </row>
    <row r="176" spans="1:5" s="13" customFormat="1" ht="78.75" x14ac:dyDescent="0.2">
      <c r="A176" s="92"/>
      <c r="B176" s="104" t="s">
        <v>280</v>
      </c>
      <c r="C176" s="12"/>
      <c r="D176" s="98"/>
      <c r="E176" s="98"/>
    </row>
    <row r="177" spans="1:5" s="13" customFormat="1" ht="12.75" x14ac:dyDescent="0.2">
      <c r="A177" s="92"/>
      <c r="B177" s="93"/>
      <c r="C177" s="12"/>
      <c r="D177" s="98"/>
      <c r="E177" s="98"/>
    </row>
    <row r="178" spans="1:5" s="13" customFormat="1" ht="12.75" x14ac:dyDescent="0.2">
      <c r="A178" s="106" t="s">
        <v>281</v>
      </c>
      <c r="B178" s="93" t="s">
        <v>84</v>
      </c>
      <c r="C178" s="12">
        <v>24</v>
      </c>
      <c r="D178" s="98">
        <v>59.508196721311471</v>
      </c>
      <c r="E178" s="98">
        <f>D178*C178</f>
        <v>1428.1967213114754</v>
      </c>
    </row>
    <row r="179" spans="1:5" s="13" customFormat="1" ht="67.5" x14ac:dyDescent="0.2">
      <c r="A179" s="92"/>
      <c r="B179" s="104" t="s">
        <v>282</v>
      </c>
      <c r="C179" s="12"/>
      <c r="D179" s="98"/>
      <c r="E179" s="98"/>
    </row>
    <row r="180" spans="1:5" s="13" customFormat="1" ht="12.75" x14ac:dyDescent="0.2">
      <c r="A180" s="92"/>
      <c r="B180" s="93"/>
      <c r="C180" s="12"/>
      <c r="D180" s="98"/>
      <c r="E180" s="98"/>
    </row>
    <row r="181" spans="1:5" s="13" customFormat="1" ht="12.75" x14ac:dyDescent="0.2">
      <c r="A181" s="92"/>
      <c r="B181" s="93"/>
      <c r="C181" s="12"/>
      <c r="D181" s="98"/>
      <c r="E181" s="98"/>
    </row>
    <row r="182" spans="1:5" s="13" customFormat="1" ht="12.75" x14ac:dyDescent="0.2">
      <c r="A182" s="92" t="s">
        <v>85</v>
      </c>
      <c r="B182" s="92" t="s">
        <v>86</v>
      </c>
      <c r="C182" s="12"/>
      <c r="D182" s="98"/>
      <c r="E182" s="98"/>
    </row>
    <row r="183" spans="1:5" s="13" customFormat="1" ht="12.75" x14ac:dyDescent="0.2">
      <c r="A183" s="11"/>
      <c r="B183" s="11"/>
      <c r="C183" s="12"/>
      <c r="D183" s="98"/>
      <c r="E183" s="98"/>
    </row>
    <row r="184" spans="1:5" s="13" customFormat="1" ht="12.75" x14ac:dyDescent="0.2">
      <c r="A184" s="92" t="s">
        <v>87</v>
      </c>
      <c r="B184" s="93" t="s">
        <v>88</v>
      </c>
      <c r="C184" s="12">
        <v>1</v>
      </c>
      <c r="D184" s="98">
        <v>1081.8196721311476</v>
      </c>
      <c r="E184" s="98">
        <f t="shared" ref="E184" si="1">D184*C184</f>
        <v>1081.8196721311476</v>
      </c>
    </row>
    <row r="185" spans="1:5" s="13" customFormat="1" ht="112.5" x14ac:dyDescent="0.2">
      <c r="A185" s="92"/>
      <c r="B185" s="94" t="s">
        <v>283</v>
      </c>
      <c r="C185" s="12"/>
      <c r="D185" s="98"/>
      <c r="E185" s="98"/>
    </row>
    <row r="186" spans="1:5" s="13" customFormat="1" ht="12.75" x14ac:dyDescent="0.2">
      <c r="A186" s="92"/>
      <c r="B186" s="93"/>
      <c r="C186" s="12"/>
      <c r="D186" s="98"/>
      <c r="E186" s="98"/>
    </row>
    <row r="187" spans="1:5" s="13" customFormat="1" ht="12.75" x14ac:dyDescent="0.2">
      <c r="A187" s="92" t="s">
        <v>89</v>
      </c>
      <c r="B187" s="93" t="s">
        <v>285</v>
      </c>
      <c r="C187" s="12">
        <v>1</v>
      </c>
      <c r="D187" s="98">
        <v>848.93442622950829</v>
      </c>
      <c r="E187" s="98">
        <f t="shared" ref="E187:E203" si="2">D187*C187</f>
        <v>848.93442622950829</v>
      </c>
    </row>
    <row r="188" spans="1:5" s="13" customFormat="1" ht="90" x14ac:dyDescent="0.2">
      <c r="A188" s="92"/>
      <c r="B188" s="94" t="s">
        <v>284</v>
      </c>
      <c r="C188" s="12"/>
      <c r="D188" s="98"/>
      <c r="E188" s="98"/>
    </row>
    <row r="189" spans="1:5" s="13" customFormat="1" ht="146.25" x14ac:dyDescent="0.2">
      <c r="A189" s="92"/>
      <c r="B189" s="94" t="s">
        <v>286</v>
      </c>
      <c r="C189" s="12"/>
      <c r="D189" s="98"/>
      <c r="E189" s="98"/>
    </row>
    <row r="190" spans="1:5" s="13" customFormat="1" ht="12.75" x14ac:dyDescent="0.2">
      <c r="A190" s="92"/>
      <c r="B190" s="93"/>
      <c r="C190" s="12"/>
      <c r="D190" s="98"/>
      <c r="E190" s="98"/>
    </row>
    <row r="191" spans="1:5" s="13" customFormat="1" ht="12.75" x14ac:dyDescent="0.2">
      <c r="A191" s="92" t="s">
        <v>90</v>
      </c>
      <c r="B191" s="93" t="s">
        <v>91</v>
      </c>
      <c r="C191" s="12">
        <v>1</v>
      </c>
      <c r="D191" s="98">
        <v>590.1639344262295</v>
      </c>
      <c r="E191" s="98">
        <f t="shared" si="2"/>
        <v>590.1639344262295</v>
      </c>
    </row>
    <row r="192" spans="1:5" s="13" customFormat="1" ht="90" x14ac:dyDescent="0.2">
      <c r="A192" s="92"/>
      <c r="B192" s="94" t="s">
        <v>287</v>
      </c>
      <c r="C192" s="12"/>
      <c r="D192" s="98"/>
      <c r="E192" s="98"/>
    </row>
    <row r="193" spans="1:5" s="13" customFormat="1" ht="12.75" x14ac:dyDescent="0.2">
      <c r="A193" s="92"/>
      <c r="B193" s="93"/>
      <c r="C193" s="12"/>
      <c r="D193" s="98"/>
      <c r="E193" s="98"/>
    </row>
    <row r="194" spans="1:5" s="13" customFormat="1" ht="12.75" x14ac:dyDescent="0.2">
      <c r="A194" s="92" t="s">
        <v>92</v>
      </c>
      <c r="B194" s="93" t="s">
        <v>93</v>
      </c>
      <c r="C194" s="12">
        <v>5</v>
      </c>
      <c r="D194" s="98">
        <v>8.8770491803278695</v>
      </c>
      <c r="E194" s="98">
        <f t="shared" si="2"/>
        <v>44.385245901639351</v>
      </c>
    </row>
    <row r="195" spans="1:5" s="13" customFormat="1" ht="45" x14ac:dyDescent="0.2">
      <c r="A195" s="92"/>
      <c r="B195" s="94" t="s">
        <v>115</v>
      </c>
      <c r="C195" s="12"/>
      <c r="D195" s="98"/>
      <c r="E195" s="98"/>
    </row>
    <row r="196" spans="1:5" s="13" customFormat="1" ht="12.75" x14ac:dyDescent="0.2">
      <c r="A196" s="92"/>
      <c r="B196" s="93"/>
      <c r="C196" s="12"/>
      <c r="D196" s="98"/>
      <c r="E196" s="98"/>
    </row>
    <row r="197" spans="1:5" s="13" customFormat="1" ht="12.75" x14ac:dyDescent="0.2">
      <c r="A197" s="92" t="s">
        <v>94</v>
      </c>
      <c r="B197" s="93" t="s">
        <v>95</v>
      </c>
      <c r="C197" s="12">
        <v>100</v>
      </c>
      <c r="D197" s="98">
        <v>2.459016393442623</v>
      </c>
      <c r="E197" s="98">
        <f t="shared" si="2"/>
        <v>245.90163934426229</v>
      </c>
    </row>
    <row r="198" spans="1:5" s="13" customFormat="1" ht="45" x14ac:dyDescent="0.2">
      <c r="A198" s="92"/>
      <c r="B198" s="94" t="s">
        <v>14</v>
      </c>
      <c r="C198" s="12"/>
      <c r="D198" s="98"/>
      <c r="E198" s="98"/>
    </row>
    <row r="199" spans="1:5" s="13" customFormat="1" ht="12.75" x14ac:dyDescent="0.2">
      <c r="A199" s="92"/>
      <c r="B199" s="94"/>
      <c r="C199" s="12"/>
      <c r="D199" s="98"/>
      <c r="E199" s="98"/>
    </row>
    <row r="200" spans="1:5" s="13" customFormat="1" ht="12.75" x14ac:dyDescent="0.2">
      <c r="A200" s="92" t="s">
        <v>96</v>
      </c>
      <c r="B200" s="93" t="s">
        <v>97</v>
      </c>
      <c r="C200" s="12">
        <v>35</v>
      </c>
      <c r="D200" s="98">
        <v>6.3852459016393448</v>
      </c>
      <c r="E200" s="98">
        <f t="shared" si="2"/>
        <v>223.48360655737707</v>
      </c>
    </row>
    <row r="201" spans="1:5" s="13" customFormat="1" ht="56.25" x14ac:dyDescent="0.2">
      <c r="A201" s="92"/>
      <c r="B201" s="94" t="s">
        <v>116</v>
      </c>
      <c r="C201" s="12"/>
      <c r="D201" s="98"/>
      <c r="E201" s="98"/>
    </row>
    <row r="202" spans="1:5" s="13" customFormat="1" ht="12.75" x14ac:dyDescent="0.2">
      <c r="A202" s="92"/>
      <c r="B202" s="93"/>
      <c r="C202" s="12"/>
      <c r="D202" s="98"/>
      <c r="E202" s="98"/>
    </row>
    <row r="203" spans="1:5" s="13" customFormat="1" ht="12.75" x14ac:dyDescent="0.2">
      <c r="A203" s="92" t="s">
        <v>98</v>
      </c>
      <c r="B203" s="93" t="s">
        <v>99</v>
      </c>
      <c r="C203" s="12">
        <v>25</v>
      </c>
      <c r="D203" s="98">
        <v>3.6803278688524594</v>
      </c>
      <c r="E203" s="98">
        <f t="shared" si="2"/>
        <v>92.008196721311492</v>
      </c>
    </row>
    <row r="204" spans="1:5" s="13" customFormat="1" ht="33.75" x14ac:dyDescent="0.2">
      <c r="A204" s="11"/>
      <c r="B204" s="95" t="s">
        <v>33</v>
      </c>
      <c r="C204" s="12"/>
      <c r="D204" s="98"/>
      <c r="E204" s="98"/>
    </row>
    <row r="205" spans="1:5" s="13" customFormat="1" ht="12.75" x14ac:dyDescent="0.2">
      <c r="A205" s="11"/>
      <c r="B205" s="11"/>
      <c r="C205" s="12"/>
      <c r="D205" s="98"/>
      <c r="E205" s="98"/>
    </row>
    <row r="206" spans="1:5" s="13" customFormat="1" ht="12.75" x14ac:dyDescent="0.2">
      <c r="A206" s="92" t="s">
        <v>100</v>
      </c>
      <c r="B206" s="93" t="s">
        <v>101</v>
      </c>
      <c r="C206" s="12"/>
      <c r="D206" s="98"/>
      <c r="E206" s="98"/>
    </row>
    <row r="207" spans="1:5" s="13" customFormat="1" ht="12.75" x14ac:dyDescent="0.2">
      <c r="A207" s="11"/>
      <c r="B207" s="11"/>
      <c r="C207" s="12"/>
      <c r="D207" s="98"/>
      <c r="E207" s="98"/>
    </row>
    <row r="208" spans="1:5" s="13" customFormat="1" ht="12.75" hidden="1" x14ac:dyDescent="0.2">
      <c r="A208" s="92" t="s">
        <v>102</v>
      </c>
      <c r="B208" s="93" t="s">
        <v>103</v>
      </c>
      <c r="C208" s="12">
        <v>1</v>
      </c>
      <c r="D208" s="98">
        <v>0</v>
      </c>
      <c r="E208" s="98">
        <f t="shared" ref="E208:E215" si="3">D208*C208</f>
        <v>0</v>
      </c>
    </row>
    <row r="209" spans="1:5" s="13" customFormat="1" ht="12.75" hidden="1" x14ac:dyDescent="0.2">
      <c r="A209" s="92"/>
      <c r="B209" s="93"/>
      <c r="C209" s="12"/>
      <c r="D209" s="98"/>
      <c r="E209" s="98"/>
    </row>
    <row r="210" spans="1:5" s="13" customFormat="1" ht="12.75" hidden="1" x14ac:dyDescent="0.2">
      <c r="A210" s="92" t="s">
        <v>104</v>
      </c>
      <c r="B210" s="93" t="s">
        <v>105</v>
      </c>
      <c r="C210" s="12">
        <v>1</v>
      </c>
      <c r="D210" s="98">
        <v>0</v>
      </c>
      <c r="E210" s="98">
        <f t="shared" si="3"/>
        <v>0</v>
      </c>
    </row>
    <row r="211" spans="1:5" s="13" customFormat="1" ht="12.75" hidden="1" x14ac:dyDescent="0.2">
      <c r="A211" s="92"/>
      <c r="B211" s="93"/>
      <c r="C211" s="12"/>
      <c r="D211" s="98"/>
      <c r="E211" s="98"/>
    </row>
    <row r="212" spans="1:5" s="13" customFormat="1" ht="12.75" x14ac:dyDescent="0.2">
      <c r="A212" s="92" t="s">
        <v>106</v>
      </c>
      <c r="B212" s="93" t="s">
        <v>107</v>
      </c>
      <c r="C212" s="12">
        <v>1</v>
      </c>
      <c r="D212" s="98">
        <v>5116.2131147540986</v>
      </c>
      <c r="E212" s="98">
        <f t="shared" si="3"/>
        <v>5116.2131147540986</v>
      </c>
    </row>
    <row r="213" spans="1:5" s="13" customFormat="1" ht="225" x14ac:dyDescent="0.2">
      <c r="A213" s="92"/>
      <c r="B213" s="94" t="s">
        <v>288</v>
      </c>
      <c r="C213" s="12"/>
      <c r="D213" s="98"/>
      <c r="E213" s="98"/>
    </row>
    <row r="214" spans="1:5" s="13" customFormat="1" ht="12.75" x14ac:dyDescent="0.2">
      <c r="A214" s="92"/>
      <c r="B214" s="93"/>
      <c r="C214" s="12"/>
      <c r="D214" s="98"/>
      <c r="E214" s="98"/>
    </row>
    <row r="215" spans="1:5" s="13" customFormat="1" ht="12.75" x14ac:dyDescent="0.2">
      <c r="A215" s="106" t="s">
        <v>108</v>
      </c>
      <c r="B215" s="93" t="s">
        <v>137</v>
      </c>
      <c r="C215" s="12">
        <v>30</v>
      </c>
      <c r="D215" s="98">
        <v>47.704918032786885</v>
      </c>
      <c r="E215" s="98">
        <f t="shared" si="3"/>
        <v>1431.1475409836066</v>
      </c>
    </row>
    <row r="216" spans="1:5" s="13" customFormat="1" ht="22.5" x14ac:dyDescent="0.2">
      <c r="A216" s="92"/>
      <c r="B216" s="95" t="s">
        <v>289</v>
      </c>
      <c r="C216" s="12"/>
      <c r="D216" s="98"/>
      <c r="E216" s="98"/>
    </row>
    <row r="217" spans="1:5" s="13" customFormat="1" ht="12.75" x14ac:dyDescent="0.2">
      <c r="A217" s="92"/>
      <c r="B217" s="93"/>
      <c r="C217" s="12"/>
      <c r="D217" s="98"/>
      <c r="E217" s="98"/>
    </row>
    <row r="218" spans="1:5" s="13" customFormat="1" ht="12.75" x14ac:dyDescent="0.2">
      <c r="A218" s="92" t="s">
        <v>109</v>
      </c>
      <c r="B218" s="93" t="s">
        <v>110</v>
      </c>
      <c r="C218" s="12">
        <v>20</v>
      </c>
      <c r="D218" s="98">
        <v>24.229508196721312</v>
      </c>
      <c r="E218" s="98">
        <f t="shared" ref="E218" si="4">D218*C218</f>
        <v>484.59016393442624</v>
      </c>
    </row>
    <row r="219" spans="1:5" s="13" customFormat="1" ht="22.5" x14ac:dyDescent="0.2">
      <c r="A219" s="70"/>
      <c r="B219" s="102" t="s">
        <v>34</v>
      </c>
      <c r="C219" s="12"/>
      <c r="D219" s="98"/>
      <c r="E219" s="98"/>
    </row>
    <row r="220" spans="1:5" s="13" customFormat="1" ht="12.75" x14ac:dyDescent="0.2">
      <c r="A220" s="70"/>
      <c r="B220" s="55"/>
      <c r="C220" s="12"/>
      <c r="D220" s="98"/>
      <c r="E220" s="98"/>
    </row>
    <row r="221" spans="1:5" s="13" customFormat="1" ht="12.75" x14ac:dyDescent="0.2">
      <c r="A221" s="58"/>
      <c r="B221" s="59"/>
      <c r="C221" s="12"/>
      <c r="D221" s="98"/>
      <c r="E221" s="98"/>
    </row>
    <row r="222" spans="1:5" s="13" customFormat="1" ht="12.75" x14ac:dyDescent="0.2">
      <c r="A222" s="33"/>
      <c r="B222" s="61"/>
      <c r="C222" s="12"/>
      <c r="D222" s="98"/>
      <c r="E222" s="98"/>
    </row>
    <row r="223" spans="1:5" s="66" customFormat="1" ht="24.75" customHeight="1" thickBot="1" x14ac:dyDescent="0.25">
      <c r="A223" s="63">
        <f>A93</f>
        <v>500</v>
      </c>
      <c r="B223" s="64" t="str">
        <f>B93</f>
        <v>REFREDADORES</v>
      </c>
      <c r="C223" s="65" t="s">
        <v>3</v>
      </c>
      <c r="D223" s="123"/>
      <c r="E223" s="101">
        <f>SUM(E93:E222)</f>
        <v>93487.516393442624</v>
      </c>
    </row>
    <row r="224" spans="1:5" s="13" customFormat="1" ht="13.5" thickTop="1" x14ac:dyDescent="0.2">
      <c r="A224" s="29"/>
      <c r="C224" s="12"/>
      <c r="D224" s="98"/>
      <c r="E224" s="98"/>
    </row>
    <row r="225" spans="1:5" s="32" customFormat="1" ht="12.75" x14ac:dyDescent="0.2">
      <c r="A225" s="30">
        <v>510</v>
      </c>
      <c r="B225" s="31" t="s">
        <v>374</v>
      </c>
      <c r="C225" s="57"/>
      <c r="D225" s="100"/>
      <c r="E225" s="99"/>
    </row>
    <row r="226" spans="1:5" s="13" customFormat="1" ht="12.75" x14ac:dyDescent="0.2">
      <c r="A226" s="33"/>
      <c r="C226" s="12"/>
      <c r="D226" s="98"/>
      <c r="E226" s="98"/>
    </row>
    <row r="227" spans="1:5" s="32" customFormat="1" ht="12.75" x14ac:dyDescent="0.2">
      <c r="B227" s="69"/>
      <c r="D227" s="100"/>
      <c r="E227" s="100"/>
    </row>
    <row r="228" spans="1:5" s="13" customFormat="1" ht="12.75" x14ac:dyDescent="0.2">
      <c r="A228" s="105" t="s">
        <v>173</v>
      </c>
      <c r="B228" s="93" t="s">
        <v>373</v>
      </c>
      <c r="C228" s="12">
        <v>1</v>
      </c>
      <c r="D228" s="98">
        <v>549.18032786885249</v>
      </c>
      <c r="E228" s="98">
        <f t="shared" ref="E228" si="5">D228*C228</f>
        <v>549.18032786885249</v>
      </c>
    </row>
    <row r="229" spans="1:5" s="13" customFormat="1" ht="12.75" x14ac:dyDescent="0.2">
      <c r="A229" s="105"/>
      <c r="B229" s="93"/>
      <c r="C229" s="12"/>
      <c r="D229" s="98"/>
      <c r="E229" s="98"/>
    </row>
    <row r="230" spans="1:5" s="13" customFormat="1" ht="146.25" x14ac:dyDescent="0.2">
      <c r="A230" s="70"/>
      <c r="B230" s="102" t="s">
        <v>138</v>
      </c>
      <c r="C230" s="12"/>
      <c r="D230" s="98"/>
      <c r="E230" s="98"/>
    </row>
    <row r="231" spans="1:5" s="13" customFormat="1" ht="12.75" x14ac:dyDescent="0.2">
      <c r="A231" s="70"/>
      <c r="B231" s="55"/>
      <c r="C231" s="12"/>
      <c r="D231" s="98"/>
      <c r="E231" s="98"/>
    </row>
    <row r="232" spans="1:5" s="13" customFormat="1" ht="12.75" x14ac:dyDescent="0.2">
      <c r="A232" s="105" t="s">
        <v>292</v>
      </c>
      <c r="B232" s="93" t="s">
        <v>174</v>
      </c>
      <c r="C232" s="12">
        <v>1</v>
      </c>
      <c r="D232" s="98">
        <v>2112</v>
      </c>
      <c r="E232" s="98">
        <f t="shared" ref="E232" si="6">D232*C232</f>
        <v>2112</v>
      </c>
    </row>
    <row r="233" spans="1:5" s="13" customFormat="1" ht="12.75" x14ac:dyDescent="0.2">
      <c r="A233" s="105"/>
      <c r="B233" s="93"/>
      <c r="C233" s="12"/>
      <c r="D233" s="98"/>
      <c r="E233" s="98"/>
    </row>
    <row r="234" spans="1:5" s="13" customFormat="1" ht="12.75" x14ac:dyDescent="0.2">
      <c r="A234" s="70"/>
      <c r="B234" s="102" t="s">
        <v>290</v>
      </c>
      <c r="C234" s="12"/>
      <c r="D234" s="98"/>
      <c r="E234" s="98"/>
    </row>
    <row r="235" spans="1:5" s="13" customFormat="1" ht="135" x14ac:dyDescent="0.2">
      <c r="A235" s="33"/>
      <c r="B235" s="102" t="s">
        <v>291</v>
      </c>
      <c r="C235" s="12"/>
      <c r="D235" s="98"/>
      <c r="E235" s="98"/>
    </row>
    <row r="236" spans="1:5" s="13" customFormat="1" ht="12.75" x14ac:dyDescent="0.2">
      <c r="A236" s="33"/>
      <c r="B236" s="103"/>
      <c r="C236" s="12"/>
      <c r="D236" s="98"/>
      <c r="E236" s="98"/>
    </row>
    <row r="237" spans="1:5" s="13" customFormat="1" ht="12.75" x14ac:dyDescent="0.2">
      <c r="A237" s="105" t="s">
        <v>175</v>
      </c>
      <c r="B237" s="92" t="s">
        <v>176</v>
      </c>
      <c r="C237" s="12"/>
      <c r="D237" s="98"/>
      <c r="E237" s="98"/>
    </row>
    <row r="238" spans="1:5" s="13" customFormat="1" ht="12.75" x14ac:dyDescent="0.2">
      <c r="A238" s="33"/>
      <c r="B238" s="103"/>
      <c r="C238" s="12"/>
      <c r="D238" s="98"/>
      <c r="E238" s="98"/>
    </row>
    <row r="239" spans="1:5" s="13" customFormat="1" ht="12.75" x14ac:dyDescent="0.2">
      <c r="A239" s="105" t="s">
        <v>177</v>
      </c>
      <c r="B239" s="93" t="s">
        <v>178</v>
      </c>
      <c r="C239" s="12">
        <v>148</v>
      </c>
      <c r="D239" s="98">
        <v>116.7704918032787</v>
      </c>
      <c r="E239" s="98">
        <f t="shared" ref="E239" si="7">D239*C239</f>
        <v>17282.032786885247</v>
      </c>
    </row>
    <row r="240" spans="1:5" s="13" customFormat="1" ht="12.75" x14ac:dyDescent="0.2">
      <c r="A240" s="105"/>
      <c r="B240" s="93"/>
      <c r="C240" s="12"/>
      <c r="D240" s="98"/>
      <c r="E240" s="98"/>
    </row>
    <row r="241" spans="1:5" s="13" customFormat="1" ht="33.75" x14ac:dyDescent="0.2">
      <c r="A241" s="70"/>
      <c r="B241" s="102" t="s">
        <v>293</v>
      </c>
      <c r="C241" s="12"/>
      <c r="D241" s="98"/>
      <c r="E241" s="98"/>
    </row>
    <row r="242" spans="1:5" s="13" customFormat="1" ht="12.75" x14ac:dyDescent="0.2">
      <c r="A242" s="33"/>
      <c r="B242" s="102"/>
      <c r="C242" s="12"/>
      <c r="D242" s="98"/>
      <c r="E242" s="98"/>
    </row>
    <row r="243" spans="1:5" s="13" customFormat="1" ht="12.75" x14ac:dyDescent="0.2">
      <c r="A243" s="105" t="s">
        <v>179</v>
      </c>
      <c r="B243" s="93" t="s">
        <v>295</v>
      </c>
      <c r="C243" s="12">
        <v>148</v>
      </c>
      <c r="D243" s="98">
        <v>102</v>
      </c>
      <c r="E243" s="98">
        <f t="shared" ref="E243" si="8">D243*C243</f>
        <v>15096</v>
      </c>
    </row>
    <row r="244" spans="1:5" s="13" customFormat="1" ht="12.75" x14ac:dyDescent="0.2">
      <c r="A244" s="105"/>
      <c r="B244" s="93"/>
      <c r="C244" s="12"/>
      <c r="D244" s="98"/>
      <c r="E244" s="98"/>
    </row>
    <row r="245" spans="1:5" s="13" customFormat="1" ht="225" x14ac:dyDescent="0.2">
      <c r="A245" s="70"/>
      <c r="B245" s="102" t="s">
        <v>294</v>
      </c>
      <c r="C245" s="12"/>
      <c r="D245" s="98"/>
      <c r="E245" s="98"/>
    </row>
    <row r="246" spans="1:5" s="13" customFormat="1" ht="12.75" x14ac:dyDescent="0.2">
      <c r="A246" s="33"/>
      <c r="B246" s="103"/>
      <c r="C246" s="12"/>
      <c r="D246" s="98"/>
      <c r="E246" s="98"/>
    </row>
    <row r="247" spans="1:5" s="13" customFormat="1" ht="12.75" x14ac:dyDescent="0.2">
      <c r="A247" s="105" t="s">
        <v>180</v>
      </c>
      <c r="B247" s="93" t="s">
        <v>296</v>
      </c>
      <c r="C247" s="12">
        <v>148</v>
      </c>
      <c r="D247" s="98">
        <v>43</v>
      </c>
      <c r="E247" s="98">
        <f t="shared" ref="E247" si="9">D247*C247</f>
        <v>6364</v>
      </c>
    </row>
    <row r="248" spans="1:5" s="13" customFormat="1" ht="12.75" x14ac:dyDescent="0.2">
      <c r="A248" s="105"/>
      <c r="B248" s="93"/>
      <c r="C248" s="12"/>
      <c r="D248" s="98"/>
      <c r="E248" s="98"/>
    </row>
    <row r="249" spans="1:5" s="13" customFormat="1" ht="33.75" x14ac:dyDescent="0.2">
      <c r="A249" s="70"/>
      <c r="B249" s="102" t="s">
        <v>297</v>
      </c>
      <c r="C249" s="12"/>
      <c r="D249" s="98"/>
      <c r="E249" s="98"/>
    </row>
    <row r="250" spans="1:5" s="13" customFormat="1" ht="12.75" x14ac:dyDescent="0.2">
      <c r="A250" s="33"/>
      <c r="B250" s="103"/>
      <c r="C250" s="12"/>
      <c r="D250" s="98"/>
      <c r="E250" s="98"/>
    </row>
    <row r="251" spans="1:5" s="13" customFormat="1" ht="12.75" x14ac:dyDescent="0.2">
      <c r="A251" s="105" t="s">
        <v>181</v>
      </c>
      <c r="B251" s="93" t="s">
        <v>298</v>
      </c>
      <c r="C251" s="12">
        <v>148</v>
      </c>
      <c r="D251" s="98">
        <v>52.122950819672134</v>
      </c>
      <c r="E251" s="98">
        <f t="shared" ref="E251" si="10">D251*C251</f>
        <v>7714.1967213114758</v>
      </c>
    </row>
    <row r="252" spans="1:5" s="13" customFormat="1" ht="12.75" x14ac:dyDescent="0.2">
      <c r="A252" s="105"/>
      <c r="B252" s="93"/>
      <c r="C252" s="12"/>
      <c r="D252" s="98"/>
      <c r="E252" s="98"/>
    </row>
    <row r="253" spans="1:5" s="13" customFormat="1" ht="225" x14ac:dyDescent="0.2">
      <c r="A253" s="70"/>
      <c r="B253" s="102" t="s">
        <v>299</v>
      </c>
      <c r="C253" s="12"/>
      <c r="D253" s="98"/>
      <c r="E253" s="98"/>
    </row>
    <row r="254" spans="1:5" s="13" customFormat="1" ht="12.75" x14ac:dyDescent="0.2">
      <c r="A254" s="33"/>
      <c r="B254" s="103"/>
      <c r="C254" s="12"/>
      <c r="D254" s="98"/>
      <c r="E254" s="98"/>
    </row>
    <row r="255" spans="1:5" s="13" customFormat="1" ht="12.75" x14ac:dyDescent="0.2">
      <c r="A255" s="105" t="s">
        <v>182</v>
      </c>
      <c r="B255" s="92" t="s">
        <v>300</v>
      </c>
      <c r="C255" s="12"/>
      <c r="D255" s="98"/>
      <c r="E255" s="98"/>
    </row>
    <row r="256" spans="1:5" s="13" customFormat="1" ht="12.75" x14ac:dyDescent="0.2">
      <c r="A256" s="33"/>
      <c r="B256" s="103"/>
      <c r="C256" s="12"/>
      <c r="D256" s="98"/>
      <c r="E256" s="98"/>
    </row>
    <row r="257" spans="1:5" s="13" customFormat="1" ht="12.75" x14ac:dyDescent="0.2">
      <c r="A257" s="105" t="s">
        <v>305</v>
      </c>
      <c r="B257" s="93" t="s">
        <v>298</v>
      </c>
      <c r="C257" s="12">
        <v>3</v>
      </c>
      <c r="D257" s="98">
        <v>672.95081967213116</v>
      </c>
      <c r="E257" s="98">
        <f t="shared" ref="E257" si="11">D257*C257</f>
        <v>2018.8524590163934</v>
      </c>
    </row>
    <row r="258" spans="1:5" s="13" customFormat="1" ht="12.75" x14ac:dyDescent="0.2">
      <c r="A258" s="105"/>
      <c r="B258" s="93"/>
      <c r="C258" s="12"/>
      <c r="D258" s="98"/>
      <c r="E258" s="98"/>
    </row>
    <row r="259" spans="1:5" s="13" customFormat="1" ht="191.25" x14ac:dyDescent="0.2">
      <c r="A259" s="70"/>
      <c r="B259" s="102" t="s">
        <v>139</v>
      </c>
      <c r="C259" s="12"/>
      <c r="D259" s="98"/>
      <c r="E259" s="98"/>
    </row>
    <row r="260" spans="1:5" s="13" customFormat="1" ht="12.75" x14ac:dyDescent="0.2">
      <c r="A260" s="33"/>
      <c r="B260" s="103"/>
      <c r="C260" s="12"/>
      <c r="D260" s="98"/>
      <c r="E260" s="98"/>
    </row>
    <row r="261" spans="1:5" s="13" customFormat="1" ht="12.75" x14ac:dyDescent="0.2">
      <c r="A261" s="105" t="s">
        <v>183</v>
      </c>
      <c r="B261" s="92" t="s">
        <v>302</v>
      </c>
      <c r="C261" s="12"/>
      <c r="D261" s="98"/>
      <c r="E261" s="98"/>
    </row>
    <row r="262" spans="1:5" s="13" customFormat="1" ht="12.75" x14ac:dyDescent="0.2">
      <c r="A262" s="33"/>
      <c r="B262" s="103"/>
      <c r="C262" s="12"/>
      <c r="D262" s="98"/>
      <c r="E262" s="98"/>
    </row>
    <row r="263" spans="1:5" s="13" customFormat="1" ht="12.75" x14ac:dyDescent="0.2">
      <c r="A263" s="105" t="s">
        <v>301</v>
      </c>
      <c r="B263" s="93" t="s">
        <v>303</v>
      </c>
      <c r="C263" s="12">
        <v>8</v>
      </c>
      <c r="D263" s="98">
        <v>271.26229508196724</v>
      </c>
      <c r="E263" s="98">
        <f t="shared" ref="E263" si="12">D263*C263</f>
        <v>2170.0983606557379</v>
      </c>
    </row>
    <row r="264" spans="1:5" s="13" customFormat="1" ht="12.75" x14ac:dyDescent="0.2">
      <c r="A264" s="105"/>
      <c r="B264" s="93"/>
      <c r="C264" s="12"/>
      <c r="D264" s="98"/>
      <c r="E264" s="98"/>
    </row>
    <row r="265" spans="1:5" s="13" customFormat="1" ht="168.75" x14ac:dyDescent="0.2">
      <c r="A265" s="70"/>
      <c r="B265" s="102" t="s">
        <v>304</v>
      </c>
      <c r="C265" s="12"/>
      <c r="D265" s="98"/>
      <c r="E265" s="98"/>
    </row>
    <row r="266" spans="1:5" s="13" customFormat="1" ht="12.75" x14ac:dyDescent="0.2">
      <c r="A266" s="33"/>
      <c r="B266" s="103"/>
      <c r="C266" s="12"/>
      <c r="D266" s="98"/>
      <c r="E266" s="98"/>
    </row>
    <row r="267" spans="1:5" s="13" customFormat="1" ht="12.75" x14ac:dyDescent="0.2">
      <c r="A267" s="105" t="s">
        <v>184</v>
      </c>
      <c r="B267" s="92" t="s">
        <v>185</v>
      </c>
      <c r="C267" s="12"/>
      <c r="D267" s="98"/>
      <c r="E267" s="98"/>
    </row>
    <row r="268" spans="1:5" s="13" customFormat="1" ht="12.75" x14ac:dyDescent="0.2">
      <c r="A268" s="33"/>
      <c r="B268" s="103"/>
      <c r="C268" s="12"/>
      <c r="D268" s="98"/>
      <c r="E268" s="98"/>
    </row>
    <row r="269" spans="1:5" s="13" customFormat="1" ht="12.75" x14ac:dyDescent="0.2">
      <c r="A269" s="105" t="s">
        <v>306</v>
      </c>
      <c r="B269" s="93" t="s">
        <v>309</v>
      </c>
      <c r="C269" s="12">
        <v>8</v>
      </c>
      <c r="D269" s="98">
        <v>173.85245901639345</v>
      </c>
      <c r="E269" s="98">
        <f t="shared" ref="E269" si="13">D269*C269</f>
        <v>1390.8196721311476</v>
      </c>
    </row>
    <row r="270" spans="1:5" s="13" customFormat="1" ht="12.75" x14ac:dyDescent="0.2">
      <c r="A270" s="105"/>
      <c r="B270" s="93"/>
      <c r="C270" s="12"/>
      <c r="D270" s="98"/>
      <c r="E270" s="98"/>
    </row>
    <row r="271" spans="1:5" s="13" customFormat="1" ht="135" x14ac:dyDescent="0.2">
      <c r="A271" s="70"/>
      <c r="B271" s="102" t="s">
        <v>307</v>
      </c>
      <c r="C271" s="12"/>
      <c r="D271" s="98"/>
      <c r="E271" s="98"/>
    </row>
    <row r="272" spans="1:5" s="13" customFormat="1" ht="12.75" x14ac:dyDescent="0.2">
      <c r="A272" s="33"/>
      <c r="B272" s="103"/>
      <c r="C272" s="12"/>
      <c r="D272" s="98"/>
      <c r="E272" s="98"/>
    </row>
    <row r="273" spans="1:5" s="13" customFormat="1" ht="12.75" x14ac:dyDescent="0.2">
      <c r="A273" s="105" t="s">
        <v>308</v>
      </c>
      <c r="B273" s="93" t="s">
        <v>186</v>
      </c>
      <c r="C273" s="12">
        <v>1</v>
      </c>
      <c r="D273" s="98">
        <v>175.58196721311475</v>
      </c>
      <c r="E273" s="98">
        <f t="shared" ref="E273" si="14">D273*C273</f>
        <v>175.58196721311475</v>
      </c>
    </row>
    <row r="274" spans="1:5" s="13" customFormat="1" ht="12.75" x14ac:dyDescent="0.2">
      <c r="A274" s="105"/>
      <c r="B274" s="93"/>
      <c r="C274" s="12"/>
      <c r="D274" s="98"/>
      <c r="E274" s="98"/>
    </row>
    <row r="275" spans="1:5" s="13" customFormat="1" ht="56.25" x14ac:dyDescent="0.2">
      <c r="A275" s="70"/>
      <c r="B275" s="102" t="s">
        <v>310</v>
      </c>
      <c r="C275" s="12"/>
      <c r="D275" s="98"/>
      <c r="E275" s="98"/>
    </row>
    <row r="276" spans="1:5" s="13" customFormat="1" ht="12.75" x14ac:dyDescent="0.2">
      <c r="A276" s="33"/>
      <c r="B276" s="103"/>
      <c r="C276" s="12"/>
      <c r="D276" s="98"/>
      <c r="E276" s="98"/>
    </row>
    <row r="277" spans="1:5" s="13" customFormat="1" ht="12.75" x14ac:dyDescent="0.2">
      <c r="A277" s="105" t="s">
        <v>311</v>
      </c>
      <c r="B277" s="93" t="s">
        <v>312</v>
      </c>
      <c r="C277" s="12">
        <v>1</v>
      </c>
      <c r="D277" s="98">
        <v>2183.6147540983611</v>
      </c>
      <c r="E277" s="98">
        <f t="shared" ref="E277" si="15">D277*C277</f>
        <v>2183.6147540983611</v>
      </c>
    </row>
    <row r="278" spans="1:5" s="13" customFormat="1" ht="12.75" x14ac:dyDescent="0.2">
      <c r="A278" s="105"/>
      <c r="B278" s="93"/>
      <c r="C278" s="12"/>
      <c r="D278" s="98"/>
      <c r="E278" s="98"/>
    </row>
    <row r="279" spans="1:5" s="13" customFormat="1" ht="90" x14ac:dyDescent="0.2">
      <c r="A279" s="70"/>
      <c r="B279" s="102" t="s">
        <v>313</v>
      </c>
      <c r="C279" s="12"/>
      <c r="D279" s="98"/>
      <c r="E279" s="98"/>
    </row>
    <row r="280" spans="1:5" s="13" customFormat="1" ht="12.75" x14ac:dyDescent="0.2">
      <c r="A280" s="33"/>
      <c r="B280" s="103"/>
      <c r="C280" s="12"/>
      <c r="D280" s="98"/>
      <c r="E280" s="98"/>
    </row>
    <row r="281" spans="1:5" s="13" customFormat="1" ht="12.75" x14ac:dyDescent="0.2">
      <c r="A281" s="105" t="s">
        <v>314</v>
      </c>
      <c r="B281" s="93" t="s">
        <v>187</v>
      </c>
      <c r="C281" s="12">
        <v>1</v>
      </c>
      <c r="D281" s="98">
        <v>731.11475409836066</v>
      </c>
      <c r="E281" s="98">
        <f t="shared" ref="E281" si="16">D281*C281</f>
        <v>731.11475409836066</v>
      </c>
    </row>
    <row r="282" spans="1:5" s="13" customFormat="1" ht="12.75" x14ac:dyDescent="0.2">
      <c r="A282" s="105"/>
      <c r="B282" s="93"/>
      <c r="C282" s="12"/>
      <c r="D282" s="98"/>
      <c r="E282" s="98"/>
    </row>
    <row r="283" spans="1:5" s="13" customFormat="1" ht="157.5" x14ac:dyDescent="0.2">
      <c r="A283" s="70"/>
      <c r="B283" s="102" t="s">
        <v>315</v>
      </c>
      <c r="C283" s="12"/>
      <c r="D283" s="98"/>
      <c r="E283" s="98"/>
    </row>
    <row r="284" spans="1:5" s="13" customFormat="1" ht="12.75" x14ac:dyDescent="0.2">
      <c r="A284" s="33"/>
      <c r="B284" s="103"/>
      <c r="C284" s="12"/>
      <c r="D284" s="98"/>
      <c r="E284" s="98"/>
    </row>
    <row r="285" spans="1:5" s="13" customFormat="1" ht="12.75" x14ac:dyDescent="0.2">
      <c r="A285" s="105" t="s">
        <v>316</v>
      </c>
      <c r="B285" s="93" t="s">
        <v>188</v>
      </c>
      <c r="C285" s="12">
        <v>2</v>
      </c>
      <c r="D285" s="98">
        <v>191.74590163934428</v>
      </c>
      <c r="E285" s="98">
        <f t="shared" ref="E285" si="17">D285*C285</f>
        <v>383.49180327868856</v>
      </c>
    </row>
    <row r="286" spans="1:5" s="13" customFormat="1" ht="12.75" x14ac:dyDescent="0.2">
      <c r="A286" s="105"/>
      <c r="B286" s="93"/>
      <c r="C286" s="12"/>
      <c r="D286" s="98"/>
      <c r="E286" s="98"/>
    </row>
    <row r="287" spans="1:5" s="13" customFormat="1" ht="135" x14ac:dyDescent="0.2">
      <c r="A287" s="70"/>
      <c r="B287" s="102" t="s">
        <v>317</v>
      </c>
      <c r="C287" s="12"/>
      <c r="D287" s="98"/>
      <c r="E287" s="98"/>
    </row>
    <row r="288" spans="1:5" s="13" customFormat="1" ht="12.75" x14ac:dyDescent="0.2">
      <c r="A288" s="33"/>
      <c r="B288" s="103"/>
      <c r="C288" s="12"/>
      <c r="D288" s="98"/>
      <c r="E288" s="98"/>
    </row>
    <row r="289" spans="1:5" s="13" customFormat="1" ht="12.75" x14ac:dyDescent="0.2">
      <c r="A289" s="105" t="s">
        <v>318</v>
      </c>
      <c r="B289" s="93" t="s">
        <v>189</v>
      </c>
      <c r="C289" s="12">
        <v>1</v>
      </c>
      <c r="D289" s="98">
        <v>513.1639344262295</v>
      </c>
      <c r="E289" s="98">
        <f t="shared" ref="E289" si="18">D289*C289</f>
        <v>513.1639344262295</v>
      </c>
    </row>
    <row r="290" spans="1:5" s="13" customFormat="1" ht="12.75" x14ac:dyDescent="0.2">
      <c r="A290" s="105"/>
      <c r="B290" s="93"/>
      <c r="C290" s="12"/>
      <c r="D290" s="98"/>
      <c r="E290" s="98"/>
    </row>
    <row r="291" spans="1:5" s="13" customFormat="1" ht="180" x14ac:dyDescent="0.2">
      <c r="A291" s="70"/>
      <c r="B291" s="102" t="s">
        <v>319</v>
      </c>
      <c r="C291" s="12"/>
      <c r="D291" s="98"/>
      <c r="E291" s="98"/>
    </row>
    <row r="292" spans="1:5" s="13" customFormat="1" ht="12.75" x14ac:dyDescent="0.2">
      <c r="A292" s="33"/>
      <c r="B292" s="103"/>
      <c r="C292" s="12"/>
      <c r="D292" s="98"/>
      <c r="E292" s="98"/>
    </row>
    <row r="293" spans="1:5" s="13" customFormat="1" ht="12.75" x14ac:dyDescent="0.2">
      <c r="A293" s="105" t="s">
        <v>321</v>
      </c>
      <c r="B293" s="93" t="s">
        <v>320</v>
      </c>
      <c r="C293" s="12">
        <v>1</v>
      </c>
      <c r="D293" s="98">
        <v>1833.0163934426232</v>
      </c>
      <c r="E293" s="98">
        <f t="shared" ref="E293" si="19">D293*C293</f>
        <v>1833.0163934426232</v>
      </c>
    </row>
    <row r="294" spans="1:5" s="13" customFormat="1" ht="12.75" x14ac:dyDescent="0.2">
      <c r="A294" s="105"/>
      <c r="B294" s="93"/>
      <c r="C294" s="12"/>
      <c r="D294" s="98"/>
      <c r="E294" s="98"/>
    </row>
    <row r="295" spans="1:5" s="13" customFormat="1" ht="67.5" x14ac:dyDescent="0.2">
      <c r="A295" s="70"/>
      <c r="B295" s="102" t="s">
        <v>322</v>
      </c>
      <c r="C295" s="12"/>
      <c r="D295" s="98"/>
      <c r="E295" s="98"/>
    </row>
    <row r="296" spans="1:5" s="13" customFormat="1" ht="12.75" x14ac:dyDescent="0.2">
      <c r="A296" s="33"/>
      <c r="B296" s="103"/>
      <c r="C296" s="12"/>
      <c r="D296" s="98"/>
      <c r="E296" s="98"/>
    </row>
    <row r="297" spans="1:5" s="13" customFormat="1" ht="12.75" x14ac:dyDescent="0.2">
      <c r="A297" s="105" t="s">
        <v>323</v>
      </c>
      <c r="B297" s="93" t="s">
        <v>190</v>
      </c>
      <c r="C297" s="12">
        <v>1</v>
      </c>
      <c r="D297" s="98">
        <v>783.75409836065569</v>
      </c>
      <c r="E297" s="98">
        <f t="shared" ref="E297" si="20">D297*C297</f>
        <v>783.75409836065569</v>
      </c>
    </row>
    <row r="298" spans="1:5" s="13" customFormat="1" ht="12.75" x14ac:dyDescent="0.2">
      <c r="A298" s="105"/>
      <c r="B298" s="93"/>
      <c r="C298" s="12"/>
      <c r="D298" s="98"/>
      <c r="E298" s="98"/>
    </row>
    <row r="299" spans="1:5" s="13" customFormat="1" ht="168.75" x14ac:dyDescent="0.2">
      <c r="A299" s="70"/>
      <c r="B299" s="102" t="s">
        <v>324</v>
      </c>
      <c r="C299" s="12"/>
      <c r="D299" s="98"/>
      <c r="E299" s="98"/>
    </row>
    <row r="300" spans="1:5" s="13" customFormat="1" ht="12.75" x14ac:dyDescent="0.2">
      <c r="A300" s="33"/>
      <c r="B300" s="103"/>
      <c r="C300" s="12"/>
      <c r="D300" s="98"/>
      <c r="E300" s="98"/>
    </row>
    <row r="301" spans="1:5" s="13" customFormat="1" ht="12.75" x14ac:dyDescent="0.2">
      <c r="A301" s="105" t="s">
        <v>325</v>
      </c>
      <c r="B301" s="93" t="s">
        <v>191</v>
      </c>
      <c r="C301" s="12">
        <v>12</v>
      </c>
      <c r="D301" s="98">
        <v>157.17213114754099</v>
      </c>
      <c r="E301" s="98">
        <f t="shared" ref="E301" si="21">D301*C301</f>
        <v>1886.0655737704919</v>
      </c>
    </row>
    <row r="302" spans="1:5" s="13" customFormat="1" ht="12.75" x14ac:dyDescent="0.2">
      <c r="A302" s="105"/>
      <c r="B302" s="93"/>
      <c r="C302" s="12"/>
      <c r="D302" s="98"/>
      <c r="E302" s="98"/>
    </row>
    <row r="303" spans="1:5" s="13" customFormat="1" ht="45" x14ac:dyDescent="0.2">
      <c r="A303" s="70"/>
      <c r="B303" s="102" t="s">
        <v>329</v>
      </c>
      <c r="C303" s="12"/>
      <c r="D303" s="98"/>
      <c r="E303" s="98"/>
    </row>
    <row r="304" spans="1:5" s="13" customFormat="1" ht="12.75" x14ac:dyDescent="0.2">
      <c r="A304" s="33"/>
      <c r="B304" s="103"/>
      <c r="C304" s="12"/>
      <c r="D304" s="98"/>
      <c r="E304" s="98"/>
    </row>
    <row r="305" spans="1:5" s="13" customFormat="1" ht="12.75" x14ac:dyDescent="0.2">
      <c r="A305" s="105" t="s">
        <v>326</v>
      </c>
      <c r="B305" s="93" t="s">
        <v>192</v>
      </c>
      <c r="C305" s="12">
        <v>3</v>
      </c>
      <c r="D305" s="98">
        <v>82.327868852459019</v>
      </c>
      <c r="E305" s="98">
        <f t="shared" ref="E305" si="22">D305*C305</f>
        <v>246.98360655737707</v>
      </c>
    </row>
    <row r="306" spans="1:5" s="13" customFormat="1" ht="12.75" x14ac:dyDescent="0.2">
      <c r="A306" s="105"/>
      <c r="B306" s="93"/>
      <c r="C306" s="12"/>
      <c r="D306" s="98"/>
      <c r="E306" s="98"/>
    </row>
    <row r="307" spans="1:5" s="13" customFormat="1" ht="33.75" x14ac:dyDescent="0.2">
      <c r="A307" s="70"/>
      <c r="B307" s="102" t="s">
        <v>258</v>
      </c>
      <c r="C307" s="12"/>
      <c r="D307" s="98"/>
      <c r="E307" s="98"/>
    </row>
    <row r="308" spans="1:5" s="13" customFormat="1" ht="12.75" x14ac:dyDescent="0.2">
      <c r="A308" s="33"/>
      <c r="B308" s="103"/>
      <c r="C308" s="12"/>
      <c r="D308" s="98"/>
      <c r="E308" s="98"/>
    </row>
    <row r="309" spans="1:5" s="13" customFormat="1" ht="12.75" x14ac:dyDescent="0.2">
      <c r="A309" s="105" t="s">
        <v>327</v>
      </c>
      <c r="B309" s="93" t="s">
        <v>193</v>
      </c>
      <c r="C309" s="12">
        <v>2</v>
      </c>
      <c r="D309" s="98">
        <v>365.42622950819674</v>
      </c>
      <c r="E309" s="98">
        <f t="shared" ref="E309" si="23">D309*C309</f>
        <v>730.85245901639348</v>
      </c>
    </row>
    <row r="310" spans="1:5" s="13" customFormat="1" ht="12.75" x14ac:dyDescent="0.2">
      <c r="A310" s="105"/>
      <c r="B310" s="93"/>
      <c r="C310" s="12"/>
      <c r="D310" s="98"/>
      <c r="E310" s="98"/>
    </row>
    <row r="311" spans="1:5" s="13" customFormat="1" ht="45" x14ac:dyDescent="0.2">
      <c r="A311" s="105"/>
      <c r="B311" s="94" t="s">
        <v>330</v>
      </c>
      <c r="C311" s="12"/>
      <c r="D311" s="98"/>
      <c r="E311" s="98"/>
    </row>
    <row r="312" spans="1:5" s="13" customFormat="1" ht="12.75" x14ac:dyDescent="0.2">
      <c r="A312" s="70"/>
      <c r="B312" s="102"/>
      <c r="C312" s="12"/>
      <c r="D312" s="98"/>
      <c r="E312" s="98"/>
    </row>
    <row r="313" spans="1:5" s="13" customFormat="1" ht="12.75" x14ac:dyDescent="0.2">
      <c r="A313" s="105" t="s">
        <v>328</v>
      </c>
      <c r="B313" s="93" t="s">
        <v>194</v>
      </c>
      <c r="C313" s="12">
        <v>16</v>
      </c>
      <c r="D313" s="98">
        <v>59.508196721311471</v>
      </c>
      <c r="E313" s="98">
        <f t="shared" ref="E313" si="24">D313*C313</f>
        <v>952.13114754098353</v>
      </c>
    </row>
    <row r="314" spans="1:5" s="13" customFormat="1" ht="12.75" x14ac:dyDescent="0.2">
      <c r="A314" s="105"/>
      <c r="B314" s="93"/>
      <c r="C314" s="12"/>
      <c r="D314" s="98"/>
      <c r="E314" s="98"/>
    </row>
    <row r="315" spans="1:5" s="13" customFormat="1" ht="67.5" x14ac:dyDescent="0.2">
      <c r="A315" s="105"/>
      <c r="B315" s="95" t="s">
        <v>282</v>
      </c>
      <c r="C315" s="12"/>
      <c r="D315" s="98"/>
      <c r="E315" s="98"/>
    </row>
    <row r="316" spans="1:5" s="13" customFormat="1" ht="12.75" x14ac:dyDescent="0.2">
      <c r="A316" s="70"/>
      <c r="B316" s="102"/>
      <c r="C316" s="12"/>
      <c r="D316" s="98"/>
      <c r="E316" s="98"/>
    </row>
    <row r="317" spans="1:5" s="13" customFormat="1" ht="12.75" x14ac:dyDescent="0.2">
      <c r="A317" s="105" t="s">
        <v>195</v>
      </c>
      <c r="B317" s="92" t="s">
        <v>196</v>
      </c>
      <c r="C317" s="12"/>
      <c r="D317" s="98"/>
      <c r="E317" s="98"/>
    </row>
    <row r="318" spans="1:5" s="13" customFormat="1" ht="12.75" x14ac:dyDescent="0.2">
      <c r="A318" s="105"/>
      <c r="B318" s="93"/>
      <c r="C318" s="12"/>
      <c r="D318" s="98"/>
      <c r="E318" s="98"/>
    </row>
    <row r="319" spans="1:5" s="13" customFormat="1" ht="12.75" x14ac:dyDescent="0.2">
      <c r="A319" s="105" t="s">
        <v>197</v>
      </c>
      <c r="B319" s="93" t="s">
        <v>198</v>
      </c>
      <c r="C319" s="12">
        <v>1</v>
      </c>
      <c r="D319" s="98">
        <v>165.36885245901641</v>
      </c>
      <c r="E319" s="98">
        <f t="shared" ref="E319" si="25">D319*C319</f>
        <v>165.36885245901641</v>
      </c>
    </row>
    <row r="320" spans="1:5" s="13" customFormat="1" ht="157.5" x14ac:dyDescent="0.2">
      <c r="A320" s="105"/>
      <c r="B320" s="94" t="s">
        <v>331</v>
      </c>
      <c r="C320" s="12"/>
      <c r="D320" s="98"/>
      <c r="E320" s="98"/>
    </row>
    <row r="321" spans="1:5" s="13" customFormat="1" ht="12.75" x14ac:dyDescent="0.2">
      <c r="A321" s="70"/>
      <c r="B321" s="102"/>
      <c r="C321" s="12"/>
      <c r="D321" s="98"/>
      <c r="E321" s="98"/>
    </row>
    <row r="322" spans="1:5" s="13" customFormat="1" ht="12.75" x14ac:dyDescent="0.2">
      <c r="A322" s="105" t="s">
        <v>199</v>
      </c>
      <c r="B322" s="93" t="s">
        <v>332</v>
      </c>
      <c r="C322" s="12">
        <v>15</v>
      </c>
      <c r="D322" s="98">
        <v>2.5081967213114753</v>
      </c>
      <c r="E322" s="98">
        <f t="shared" ref="E322" si="26">D322*C322</f>
        <v>37.622950819672127</v>
      </c>
    </row>
    <row r="323" spans="1:5" s="13" customFormat="1" ht="12.75" x14ac:dyDescent="0.2">
      <c r="A323" s="105"/>
      <c r="B323" s="93"/>
      <c r="C323" s="12"/>
      <c r="D323" s="98"/>
      <c r="E323" s="98"/>
    </row>
    <row r="324" spans="1:5" s="13" customFormat="1" ht="45" x14ac:dyDescent="0.2">
      <c r="A324" s="70"/>
      <c r="B324" s="102" t="s">
        <v>31</v>
      </c>
      <c r="C324" s="12"/>
      <c r="D324" s="98"/>
      <c r="E324" s="98"/>
    </row>
    <row r="325" spans="1:5" s="13" customFormat="1" ht="12.75" x14ac:dyDescent="0.2">
      <c r="A325" s="33"/>
      <c r="B325" s="103"/>
      <c r="C325" s="12"/>
      <c r="D325" s="98"/>
      <c r="E325" s="98"/>
    </row>
    <row r="326" spans="1:5" s="13" customFormat="1" ht="12.75" x14ac:dyDescent="0.2">
      <c r="A326" s="105" t="s">
        <v>200</v>
      </c>
      <c r="B326" s="93" t="s">
        <v>155</v>
      </c>
      <c r="C326" s="12">
        <v>10</v>
      </c>
      <c r="D326" s="98">
        <v>5.6557377049180335</v>
      </c>
      <c r="E326" s="98">
        <f t="shared" ref="E326" si="27">D326*C326</f>
        <v>56.557377049180332</v>
      </c>
    </row>
    <row r="327" spans="1:5" s="13" customFormat="1" ht="12.75" x14ac:dyDescent="0.2">
      <c r="A327" s="105"/>
      <c r="B327" s="93"/>
      <c r="C327" s="12"/>
      <c r="D327" s="98"/>
      <c r="E327" s="98"/>
    </row>
    <row r="328" spans="1:5" s="13" customFormat="1" ht="33.75" x14ac:dyDescent="0.2">
      <c r="A328" s="70"/>
      <c r="B328" s="102" t="s">
        <v>132</v>
      </c>
      <c r="C328" s="12"/>
      <c r="D328" s="98"/>
      <c r="E328" s="98"/>
    </row>
    <row r="329" spans="1:5" s="13" customFormat="1" ht="12.75" x14ac:dyDescent="0.2">
      <c r="A329" s="33"/>
      <c r="B329" s="103"/>
      <c r="C329" s="12"/>
      <c r="D329" s="98"/>
      <c r="E329" s="98"/>
    </row>
    <row r="330" spans="1:5" s="13" customFormat="1" ht="12.75" x14ac:dyDescent="0.2">
      <c r="A330" s="105" t="s">
        <v>201</v>
      </c>
      <c r="B330" s="93" t="s">
        <v>334</v>
      </c>
      <c r="C330" s="12">
        <v>2</v>
      </c>
      <c r="D330" s="98">
        <v>10.475409836065573</v>
      </c>
      <c r="E330" s="98">
        <f t="shared" ref="E330" si="28">D330*C330</f>
        <v>20.950819672131146</v>
      </c>
    </row>
    <row r="331" spans="1:5" s="13" customFormat="1" ht="12.75" x14ac:dyDescent="0.2">
      <c r="A331" s="105"/>
      <c r="B331" s="93"/>
      <c r="C331" s="12"/>
      <c r="D331" s="98"/>
      <c r="E331" s="98"/>
    </row>
    <row r="332" spans="1:5" s="13" customFormat="1" ht="45" x14ac:dyDescent="0.2">
      <c r="A332" s="70"/>
      <c r="B332" s="102" t="s">
        <v>335</v>
      </c>
      <c r="C332" s="12"/>
      <c r="D332" s="98"/>
      <c r="E332" s="98"/>
    </row>
    <row r="333" spans="1:5" s="13" customFormat="1" ht="12.75" x14ac:dyDescent="0.2">
      <c r="A333" s="33"/>
      <c r="B333" s="103"/>
      <c r="C333" s="12"/>
      <c r="D333" s="98"/>
      <c r="E333" s="98"/>
    </row>
    <row r="334" spans="1:5" s="13" customFormat="1" ht="12.75" x14ac:dyDescent="0.2">
      <c r="A334" s="105" t="s">
        <v>202</v>
      </c>
      <c r="B334" s="92" t="s">
        <v>203</v>
      </c>
      <c r="C334" s="12"/>
      <c r="D334" s="98"/>
      <c r="E334" s="98"/>
    </row>
    <row r="335" spans="1:5" s="13" customFormat="1" ht="12.75" x14ac:dyDescent="0.2">
      <c r="A335" s="105"/>
      <c r="B335" s="93"/>
      <c r="C335" s="12"/>
      <c r="D335" s="98"/>
      <c r="E335" s="98"/>
    </row>
    <row r="336" spans="1:5" s="13" customFormat="1" ht="12.75" x14ac:dyDescent="0.2">
      <c r="A336" s="105" t="s">
        <v>204</v>
      </c>
      <c r="B336" s="93" t="s">
        <v>336</v>
      </c>
      <c r="C336" s="12">
        <v>100</v>
      </c>
      <c r="D336" s="98">
        <v>7.5409836065573765</v>
      </c>
      <c r="E336" s="98">
        <f t="shared" ref="E336" si="29">D336*C336</f>
        <v>754.09836065573768</v>
      </c>
    </row>
    <row r="337" spans="1:5" s="13" customFormat="1" ht="123.75" x14ac:dyDescent="0.2">
      <c r="A337" s="105"/>
      <c r="B337" s="94" t="s">
        <v>140</v>
      </c>
      <c r="C337" s="12"/>
      <c r="D337" s="98"/>
      <c r="E337" s="98"/>
    </row>
    <row r="338" spans="1:5" s="13" customFormat="1" ht="12.75" x14ac:dyDescent="0.2">
      <c r="A338" s="33"/>
      <c r="B338" s="103"/>
      <c r="C338" s="12"/>
      <c r="D338" s="98"/>
      <c r="E338" s="98"/>
    </row>
    <row r="339" spans="1:5" s="13" customFormat="1" ht="12.75" x14ac:dyDescent="0.2">
      <c r="A339" s="105" t="s">
        <v>205</v>
      </c>
      <c r="B339" s="92" t="s">
        <v>86</v>
      </c>
      <c r="C339" s="12"/>
      <c r="D339" s="98"/>
      <c r="E339" s="98"/>
    </row>
    <row r="340" spans="1:5" s="13" customFormat="1" ht="12.75" x14ac:dyDescent="0.2">
      <c r="A340" s="105"/>
      <c r="B340" s="93"/>
      <c r="C340" s="12"/>
      <c r="D340" s="98"/>
      <c r="E340" s="98"/>
    </row>
    <row r="341" spans="1:5" s="13" customFormat="1" ht="12.75" x14ac:dyDescent="0.2">
      <c r="A341" s="105" t="s">
        <v>206</v>
      </c>
      <c r="B341" s="93" t="s">
        <v>88</v>
      </c>
      <c r="C341" s="12">
        <v>1</v>
      </c>
      <c r="D341" s="98">
        <v>1322.9590163934427</v>
      </c>
      <c r="E341" s="98">
        <f t="shared" ref="E341" si="30">D341*C341</f>
        <v>1322.9590163934427</v>
      </c>
    </row>
    <row r="342" spans="1:5" s="13" customFormat="1" ht="90" x14ac:dyDescent="0.2">
      <c r="A342" s="105"/>
      <c r="B342" s="94" t="s">
        <v>337</v>
      </c>
      <c r="C342" s="12"/>
      <c r="D342" s="98"/>
      <c r="E342" s="98"/>
    </row>
    <row r="343" spans="1:5" s="13" customFormat="1" ht="12.75" x14ac:dyDescent="0.2">
      <c r="A343" s="33"/>
      <c r="B343" s="103"/>
      <c r="C343" s="12"/>
      <c r="D343" s="98"/>
      <c r="E343" s="98"/>
    </row>
    <row r="344" spans="1:5" s="13" customFormat="1" ht="12.75" x14ac:dyDescent="0.2">
      <c r="A344" s="105" t="s">
        <v>207</v>
      </c>
      <c r="B344" s="93" t="s">
        <v>285</v>
      </c>
      <c r="C344" s="12">
        <v>1</v>
      </c>
      <c r="D344" s="98">
        <v>395.0409836065574</v>
      </c>
      <c r="E344" s="98">
        <f t="shared" ref="E344" si="31">D344*C344</f>
        <v>395.0409836065574</v>
      </c>
    </row>
    <row r="345" spans="1:5" s="13" customFormat="1" ht="180" x14ac:dyDescent="0.2">
      <c r="A345" s="105"/>
      <c r="B345" s="94" t="s">
        <v>338</v>
      </c>
      <c r="C345" s="12"/>
      <c r="D345" s="98"/>
      <c r="E345" s="98"/>
    </row>
    <row r="346" spans="1:5" s="13" customFormat="1" ht="12.75" x14ac:dyDescent="0.2">
      <c r="A346" s="33"/>
      <c r="B346" s="103"/>
      <c r="C346" s="12"/>
      <c r="D346" s="98"/>
      <c r="E346" s="98"/>
    </row>
    <row r="347" spans="1:5" s="13" customFormat="1" ht="12.75" x14ac:dyDescent="0.2">
      <c r="A347" s="105" t="s">
        <v>208</v>
      </c>
      <c r="B347" s="93" t="s">
        <v>339</v>
      </c>
      <c r="C347" s="12">
        <v>1</v>
      </c>
      <c r="D347" s="98">
        <v>491.80327868852459</v>
      </c>
      <c r="E347" s="98">
        <f t="shared" ref="E347" si="32">D347*C347</f>
        <v>491.80327868852459</v>
      </c>
    </row>
    <row r="348" spans="1:5" s="13" customFormat="1" ht="112.5" x14ac:dyDescent="0.2">
      <c r="A348" s="105"/>
      <c r="B348" s="109" t="s">
        <v>340</v>
      </c>
      <c r="C348" s="12"/>
      <c r="D348" s="98"/>
      <c r="E348" s="98"/>
    </row>
    <row r="349" spans="1:5" s="13" customFormat="1" ht="12.75" x14ac:dyDescent="0.2">
      <c r="A349" s="33"/>
      <c r="B349" s="103"/>
      <c r="C349" s="12"/>
      <c r="D349" s="98"/>
      <c r="E349" s="98"/>
    </row>
    <row r="350" spans="1:5" s="13" customFormat="1" ht="12.75" x14ac:dyDescent="0.2">
      <c r="A350" s="105" t="s">
        <v>341</v>
      </c>
      <c r="B350" s="93" t="s">
        <v>156</v>
      </c>
      <c r="C350" s="12">
        <v>20</v>
      </c>
      <c r="D350" s="98">
        <v>7.0327868852459021</v>
      </c>
      <c r="E350" s="98">
        <f t="shared" ref="E350" si="33">D350*C350</f>
        <v>140.65573770491804</v>
      </c>
    </row>
    <row r="351" spans="1:5" s="13" customFormat="1" ht="12.75" x14ac:dyDescent="0.2">
      <c r="A351" s="105"/>
      <c r="B351" s="93"/>
      <c r="C351" s="12"/>
      <c r="D351" s="98"/>
      <c r="E351" s="98"/>
    </row>
    <row r="352" spans="1:5" s="13" customFormat="1" ht="33.75" x14ac:dyDescent="0.2">
      <c r="A352" s="70"/>
      <c r="B352" s="102" t="s">
        <v>133</v>
      </c>
      <c r="C352" s="12"/>
      <c r="D352" s="98"/>
      <c r="E352" s="98"/>
    </row>
    <row r="353" spans="1:5" s="13" customFormat="1" ht="12.75" x14ac:dyDescent="0.2">
      <c r="A353" s="33"/>
      <c r="B353" s="103"/>
      <c r="C353" s="12"/>
      <c r="D353" s="98"/>
      <c r="E353" s="98"/>
    </row>
    <row r="354" spans="1:5" s="13" customFormat="1" ht="12.75" x14ac:dyDescent="0.2">
      <c r="A354" s="105" t="s">
        <v>209</v>
      </c>
      <c r="B354" s="93" t="s">
        <v>332</v>
      </c>
      <c r="C354" s="12">
        <v>45</v>
      </c>
      <c r="D354" s="98">
        <v>2.5081967213114753</v>
      </c>
      <c r="E354" s="98">
        <f t="shared" ref="E354" si="34">D354*C354</f>
        <v>112.8688524590164</v>
      </c>
    </row>
    <row r="355" spans="1:5" s="13" customFormat="1" ht="12.75" x14ac:dyDescent="0.2">
      <c r="A355" s="105"/>
      <c r="B355" s="93"/>
      <c r="C355" s="12"/>
      <c r="D355" s="98"/>
      <c r="E355" s="98"/>
    </row>
    <row r="356" spans="1:5" s="13" customFormat="1" ht="45" x14ac:dyDescent="0.2">
      <c r="A356" s="33"/>
      <c r="B356" s="102" t="s">
        <v>14</v>
      </c>
      <c r="C356" s="12"/>
      <c r="D356" s="98"/>
      <c r="E356" s="98"/>
    </row>
    <row r="357" spans="1:5" s="13" customFormat="1" ht="12.75" x14ac:dyDescent="0.2">
      <c r="A357" s="33"/>
      <c r="B357" s="103"/>
      <c r="C357" s="12"/>
      <c r="D357" s="98"/>
      <c r="E357" s="98"/>
    </row>
    <row r="358" spans="1:5" s="13" customFormat="1" ht="12.75" x14ac:dyDescent="0.2">
      <c r="A358" s="105" t="s">
        <v>210</v>
      </c>
      <c r="B358" s="93" t="s">
        <v>342</v>
      </c>
      <c r="C358" s="12">
        <v>100</v>
      </c>
      <c r="D358" s="98">
        <v>3.6803278688524594</v>
      </c>
      <c r="E358" s="98">
        <f t="shared" ref="E358" si="35">D358*C358</f>
        <v>368.03278688524597</v>
      </c>
    </row>
    <row r="359" spans="1:5" s="13" customFormat="1" ht="12.75" x14ac:dyDescent="0.2">
      <c r="A359" s="105"/>
      <c r="B359" s="93"/>
      <c r="C359" s="12"/>
      <c r="D359" s="98"/>
      <c r="E359" s="98"/>
    </row>
    <row r="360" spans="1:5" s="13" customFormat="1" ht="33.75" x14ac:dyDescent="0.2">
      <c r="A360" s="33"/>
      <c r="B360" s="102" t="s">
        <v>33</v>
      </c>
      <c r="C360" s="12"/>
      <c r="D360" s="98"/>
      <c r="E360" s="98"/>
    </row>
    <row r="361" spans="1:5" s="13" customFormat="1" ht="12.75" x14ac:dyDescent="0.2">
      <c r="A361" s="33"/>
      <c r="B361" s="103"/>
      <c r="C361" s="12"/>
      <c r="D361" s="98"/>
      <c r="E361" s="98"/>
    </row>
    <row r="362" spans="1:5" s="13" customFormat="1" ht="12.75" x14ac:dyDescent="0.2">
      <c r="A362" s="105" t="s">
        <v>211</v>
      </c>
      <c r="B362" s="93" t="s">
        <v>212</v>
      </c>
      <c r="C362" s="12">
        <v>100</v>
      </c>
      <c r="D362" s="98">
        <v>0.8606557377049181</v>
      </c>
      <c r="E362" s="98">
        <f t="shared" ref="E362" si="36">D362*C362</f>
        <v>86.06557377049181</v>
      </c>
    </row>
    <row r="363" spans="1:5" s="13" customFormat="1" ht="12.75" x14ac:dyDescent="0.2">
      <c r="A363" s="105"/>
      <c r="B363" s="93"/>
      <c r="C363" s="12"/>
      <c r="D363" s="98"/>
      <c r="E363" s="98"/>
    </row>
    <row r="364" spans="1:5" s="13" customFormat="1" ht="22.5" x14ac:dyDescent="0.2">
      <c r="A364" s="33"/>
      <c r="B364" s="102" t="s">
        <v>343</v>
      </c>
      <c r="C364" s="12"/>
      <c r="D364" s="98"/>
      <c r="E364" s="98"/>
    </row>
    <row r="365" spans="1:5" s="13" customFormat="1" ht="12.75" x14ac:dyDescent="0.2">
      <c r="A365" s="33"/>
      <c r="B365" s="103"/>
      <c r="C365" s="12"/>
      <c r="D365" s="98"/>
      <c r="E365" s="98"/>
    </row>
    <row r="366" spans="1:5" s="112" customFormat="1" ht="12" customHeight="1" x14ac:dyDescent="0.2">
      <c r="A366" s="113">
        <v>510220</v>
      </c>
      <c r="B366" s="114" t="s">
        <v>101</v>
      </c>
      <c r="C366" s="110"/>
      <c r="D366" s="111"/>
      <c r="E366" s="111"/>
    </row>
    <row r="367" spans="1:5" s="13" customFormat="1" ht="12.75" x14ac:dyDescent="0.2">
      <c r="A367" s="33"/>
      <c r="B367" s="103"/>
      <c r="C367" s="12"/>
      <c r="D367" s="98"/>
      <c r="E367" s="98"/>
    </row>
    <row r="368" spans="1:5" s="120" customFormat="1" ht="12.75" x14ac:dyDescent="0.2">
      <c r="A368" s="116" t="s">
        <v>344</v>
      </c>
      <c r="B368" s="117" t="s">
        <v>213</v>
      </c>
      <c r="C368" s="118"/>
      <c r="D368" s="119"/>
      <c r="E368" s="119"/>
    </row>
    <row r="369" spans="1:5" s="13" customFormat="1" ht="12.75" x14ac:dyDescent="0.2">
      <c r="A369" s="115"/>
      <c r="B369" s="103"/>
      <c r="C369" s="12"/>
      <c r="D369" s="98"/>
      <c r="E369" s="98"/>
    </row>
    <row r="370" spans="1:5" s="13" customFormat="1" ht="12.75" x14ac:dyDescent="0.2">
      <c r="A370" s="105" t="s">
        <v>347</v>
      </c>
      <c r="B370" s="93" t="s">
        <v>345</v>
      </c>
      <c r="C370" s="12">
        <v>90</v>
      </c>
      <c r="D370" s="98">
        <v>10.336065573770492</v>
      </c>
      <c r="E370" s="98">
        <f t="shared" ref="E370" si="37">D370*C370</f>
        <v>930.24590163934431</v>
      </c>
    </row>
    <row r="371" spans="1:5" s="13" customFormat="1" ht="22.5" x14ac:dyDescent="0.2">
      <c r="A371" s="33"/>
      <c r="B371" s="102" t="s">
        <v>346</v>
      </c>
      <c r="C371" s="12"/>
      <c r="D371" s="98"/>
      <c r="E371" s="98"/>
    </row>
    <row r="372" spans="1:5" s="13" customFormat="1" ht="12.75" x14ac:dyDescent="0.2">
      <c r="A372" s="33"/>
      <c r="B372" s="103"/>
      <c r="C372" s="12"/>
      <c r="D372" s="98"/>
      <c r="E372" s="98"/>
    </row>
    <row r="373" spans="1:5" s="13" customFormat="1" ht="12.75" x14ac:dyDescent="0.2">
      <c r="A373" s="105" t="s">
        <v>348</v>
      </c>
      <c r="B373" s="93" t="s">
        <v>349</v>
      </c>
      <c r="C373" s="12">
        <v>80</v>
      </c>
      <c r="D373" s="98">
        <v>14.016393442622952</v>
      </c>
      <c r="E373" s="98">
        <f t="shared" ref="E373" si="38">D373*C373</f>
        <v>1121.3114754098362</v>
      </c>
    </row>
    <row r="374" spans="1:5" s="13" customFormat="1" ht="22.5" x14ac:dyDescent="0.2">
      <c r="A374" s="33"/>
      <c r="B374" s="102" t="s">
        <v>141</v>
      </c>
      <c r="C374" s="12"/>
      <c r="D374" s="98"/>
      <c r="E374" s="98"/>
    </row>
    <row r="375" spans="1:5" s="13" customFormat="1" ht="12.75" x14ac:dyDescent="0.2">
      <c r="A375" s="33"/>
      <c r="B375" s="103"/>
      <c r="C375" s="12"/>
      <c r="D375" s="98"/>
      <c r="E375" s="98"/>
    </row>
    <row r="376" spans="1:5" s="120" customFormat="1" ht="12.75" x14ac:dyDescent="0.2">
      <c r="A376" s="116" t="s">
        <v>350</v>
      </c>
      <c r="B376" s="117" t="s">
        <v>351</v>
      </c>
      <c r="C376" s="12">
        <v>1</v>
      </c>
      <c r="D376" s="119">
        <v>845.59836065573779</v>
      </c>
      <c r="E376" s="98">
        <f t="shared" ref="E376" si="39">D376*C376</f>
        <v>845.59836065573779</v>
      </c>
    </row>
    <row r="377" spans="1:5" s="13" customFormat="1" ht="12.75" x14ac:dyDescent="0.2">
      <c r="A377" s="33"/>
      <c r="B377" s="103"/>
      <c r="C377" s="12"/>
      <c r="D377" s="98"/>
      <c r="E377" s="98"/>
    </row>
    <row r="378" spans="1:5" s="13" customFormat="1" ht="258.75" x14ac:dyDescent="0.2">
      <c r="A378" s="33"/>
      <c r="B378" s="103" t="s">
        <v>352</v>
      </c>
      <c r="C378" s="12"/>
      <c r="D378" s="98"/>
      <c r="E378" s="98"/>
    </row>
    <row r="379" spans="1:5" s="13" customFormat="1" ht="12.75" x14ac:dyDescent="0.2">
      <c r="A379" s="33"/>
      <c r="B379" s="103"/>
      <c r="C379" s="12"/>
      <c r="D379" s="98"/>
      <c r="E379" s="98"/>
    </row>
    <row r="380" spans="1:5" s="13" customFormat="1" ht="12.75" x14ac:dyDescent="0.2">
      <c r="A380" s="33"/>
      <c r="B380" s="103"/>
      <c r="C380" s="12"/>
      <c r="D380" s="98"/>
      <c r="E380" s="98"/>
    </row>
    <row r="381" spans="1:5" s="120" customFormat="1" ht="12.75" x14ac:dyDescent="0.2">
      <c r="A381" s="116" t="s">
        <v>353</v>
      </c>
      <c r="B381" s="117" t="s">
        <v>214</v>
      </c>
      <c r="C381" s="12"/>
      <c r="D381" s="119"/>
      <c r="E381" s="98"/>
    </row>
    <row r="382" spans="1:5" s="13" customFormat="1" ht="12.75" x14ac:dyDescent="0.2">
      <c r="A382" s="33"/>
      <c r="B382" s="103"/>
      <c r="C382" s="12"/>
      <c r="D382" s="98"/>
      <c r="E382" s="98"/>
    </row>
    <row r="383" spans="1:5" s="13" customFormat="1" ht="12.75" x14ac:dyDescent="0.2">
      <c r="A383" s="105" t="s">
        <v>215</v>
      </c>
      <c r="B383" s="93" t="s">
        <v>349</v>
      </c>
      <c r="C383" s="12">
        <v>20</v>
      </c>
      <c r="D383" s="98">
        <v>14.016393442622952</v>
      </c>
      <c r="E383" s="98">
        <f t="shared" ref="E383" si="40">D383*C383</f>
        <v>280.32786885245906</v>
      </c>
    </row>
    <row r="384" spans="1:5" s="13" customFormat="1" ht="22.5" x14ac:dyDescent="0.2">
      <c r="A384" s="33"/>
      <c r="B384" s="102" t="s">
        <v>141</v>
      </c>
      <c r="C384" s="12"/>
      <c r="D384" s="98"/>
      <c r="E384" s="98"/>
    </row>
    <row r="385" spans="1:5" s="13" customFormat="1" ht="12.75" x14ac:dyDescent="0.2">
      <c r="A385" s="33"/>
      <c r="B385" s="103"/>
      <c r="C385" s="12"/>
      <c r="D385" s="98"/>
      <c r="E385" s="98"/>
    </row>
    <row r="386" spans="1:5" s="13" customFormat="1" ht="12.75" x14ac:dyDescent="0.2">
      <c r="A386" s="105" t="s">
        <v>216</v>
      </c>
      <c r="B386" s="93" t="s">
        <v>156</v>
      </c>
      <c r="C386" s="12">
        <v>30</v>
      </c>
      <c r="D386" s="98">
        <v>7.0327868852459021</v>
      </c>
      <c r="E386" s="98">
        <f t="shared" ref="E386" si="41">D386*C386</f>
        <v>210.98360655737707</v>
      </c>
    </row>
    <row r="387" spans="1:5" s="13" customFormat="1" ht="12.75" x14ac:dyDescent="0.2">
      <c r="A387" s="105"/>
      <c r="B387" s="93"/>
      <c r="C387" s="12"/>
      <c r="D387" s="98"/>
      <c r="E387" s="98"/>
    </row>
    <row r="388" spans="1:5" s="13" customFormat="1" ht="33.75" x14ac:dyDescent="0.2">
      <c r="A388" s="70"/>
      <c r="B388" s="102" t="s">
        <v>133</v>
      </c>
      <c r="C388" s="12"/>
      <c r="D388" s="98"/>
      <c r="E388" s="98"/>
    </row>
    <row r="389" spans="1:5" s="13" customFormat="1" ht="12.75" x14ac:dyDescent="0.2">
      <c r="A389" s="33"/>
      <c r="B389" s="103"/>
      <c r="C389" s="12"/>
      <c r="D389" s="98"/>
      <c r="E389" s="98"/>
    </row>
    <row r="390" spans="1:5" s="13" customFormat="1" ht="12.75" x14ac:dyDescent="0.2">
      <c r="A390" s="105" t="s">
        <v>217</v>
      </c>
      <c r="B390" s="93" t="s">
        <v>333</v>
      </c>
      <c r="C390" s="12">
        <v>10</v>
      </c>
      <c r="D390" s="98">
        <v>2.7950819672131151</v>
      </c>
      <c r="E390" s="98">
        <f t="shared" ref="E390" si="42">D390*C390</f>
        <v>27.95081967213115</v>
      </c>
    </row>
    <row r="391" spans="1:5" s="13" customFormat="1" ht="12.75" x14ac:dyDescent="0.2">
      <c r="A391" s="105"/>
      <c r="B391" s="93"/>
      <c r="C391" s="12"/>
      <c r="D391" s="98"/>
      <c r="E391" s="98"/>
    </row>
    <row r="392" spans="1:5" s="13" customFormat="1" ht="45" x14ac:dyDescent="0.2">
      <c r="A392" s="33"/>
      <c r="B392" s="102" t="s">
        <v>355</v>
      </c>
      <c r="C392" s="12"/>
      <c r="D392" s="98"/>
      <c r="E392" s="98"/>
    </row>
    <row r="393" spans="1:5" s="13" customFormat="1" ht="12.75" x14ac:dyDescent="0.2">
      <c r="A393" s="33"/>
      <c r="B393" s="103"/>
      <c r="C393" s="12"/>
      <c r="D393" s="98"/>
      <c r="E393" s="98"/>
    </row>
    <row r="394" spans="1:5" s="13" customFormat="1" ht="12.75" x14ac:dyDescent="0.2">
      <c r="A394" s="105" t="s">
        <v>354</v>
      </c>
      <c r="B394" s="93" t="s">
        <v>332</v>
      </c>
      <c r="C394" s="12">
        <v>80</v>
      </c>
      <c r="D394" s="98">
        <v>2.5081967213114753</v>
      </c>
      <c r="E394" s="98">
        <f t="shared" ref="E394" si="43">D394*C394</f>
        <v>200.65573770491801</v>
      </c>
    </row>
    <row r="395" spans="1:5" s="13" customFormat="1" ht="12.75" x14ac:dyDescent="0.2">
      <c r="A395" s="105"/>
      <c r="B395" s="93"/>
      <c r="C395" s="12"/>
      <c r="D395" s="98"/>
      <c r="E395" s="98"/>
    </row>
    <row r="396" spans="1:5" s="13" customFormat="1" ht="45" x14ac:dyDescent="0.2">
      <c r="A396" s="33"/>
      <c r="B396" s="102" t="s">
        <v>14</v>
      </c>
      <c r="C396" s="12"/>
      <c r="D396" s="98"/>
      <c r="E396" s="98"/>
    </row>
    <row r="397" spans="1:5" s="13" customFormat="1" ht="12.75" x14ac:dyDescent="0.2">
      <c r="A397" s="33"/>
      <c r="B397" s="103"/>
      <c r="C397" s="12"/>
      <c r="D397" s="98"/>
      <c r="E397" s="98"/>
    </row>
    <row r="398" spans="1:5" s="13" customFormat="1" ht="12.75" x14ac:dyDescent="0.2">
      <c r="A398" s="105" t="s">
        <v>218</v>
      </c>
      <c r="B398" s="93" t="s">
        <v>57</v>
      </c>
      <c r="C398" s="12">
        <v>9</v>
      </c>
      <c r="D398" s="98">
        <v>14.647540983606559</v>
      </c>
      <c r="E398" s="98">
        <f>D398*C398</f>
        <v>131.82786885245903</v>
      </c>
    </row>
    <row r="399" spans="1:5" s="13" customFormat="1" ht="22.5" x14ac:dyDescent="0.2">
      <c r="A399" s="92"/>
      <c r="B399" s="95" t="s">
        <v>32</v>
      </c>
      <c r="C399" s="62"/>
      <c r="D399" s="98"/>
      <c r="E399" s="98"/>
    </row>
    <row r="400" spans="1:5" s="13" customFormat="1" ht="12.75" x14ac:dyDescent="0.2">
      <c r="A400" s="33"/>
      <c r="B400" s="103"/>
      <c r="C400" s="12"/>
      <c r="D400" s="98"/>
      <c r="E400" s="98"/>
    </row>
    <row r="401" spans="1:5" s="13" customFormat="1" ht="12.75" x14ac:dyDescent="0.2">
      <c r="A401" s="33"/>
      <c r="B401" s="103"/>
      <c r="C401" s="12"/>
      <c r="D401" s="98"/>
      <c r="E401" s="98"/>
    </row>
    <row r="402" spans="1:5" s="120" customFormat="1" ht="12.75" x14ac:dyDescent="0.2">
      <c r="A402" s="116" t="s">
        <v>219</v>
      </c>
      <c r="B402" s="117" t="s">
        <v>220</v>
      </c>
      <c r="C402" s="12"/>
      <c r="D402" s="119"/>
      <c r="E402" s="98"/>
    </row>
    <row r="403" spans="1:5" s="13" customFormat="1" ht="12.75" x14ac:dyDescent="0.2">
      <c r="A403" s="33"/>
      <c r="B403" s="103"/>
      <c r="C403" s="12"/>
      <c r="D403" s="98"/>
      <c r="E403" s="98"/>
    </row>
    <row r="404" spans="1:5" s="13" customFormat="1" ht="12.75" x14ac:dyDescent="0.2">
      <c r="A404" s="105" t="s">
        <v>221</v>
      </c>
      <c r="B404" s="93" t="s">
        <v>222</v>
      </c>
      <c r="C404" s="12">
        <v>1</v>
      </c>
      <c r="D404" s="98">
        <v>820.09836065573768</v>
      </c>
      <c r="E404" s="98">
        <f t="shared" ref="E404" si="44">D404*C404</f>
        <v>820.09836065573768</v>
      </c>
    </row>
    <row r="405" spans="1:5" s="13" customFormat="1" ht="101.25" x14ac:dyDescent="0.2">
      <c r="A405" s="33"/>
      <c r="B405" s="102" t="s">
        <v>356</v>
      </c>
      <c r="C405" s="12"/>
      <c r="D405" s="98"/>
      <c r="E405" s="98"/>
    </row>
    <row r="406" spans="1:5" s="13" customFormat="1" ht="12.75" x14ac:dyDescent="0.2">
      <c r="A406" s="33"/>
      <c r="B406" s="103"/>
      <c r="C406" s="12"/>
      <c r="D406" s="98"/>
      <c r="E406" s="98"/>
    </row>
    <row r="407" spans="1:5" s="13" customFormat="1" ht="12.75" x14ac:dyDescent="0.2">
      <c r="A407" s="105" t="s">
        <v>223</v>
      </c>
      <c r="B407" s="93" t="s">
        <v>357</v>
      </c>
      <c r="C407" s="12">
        <v>15</v>
      </c>
      <c r="D407" s="98">
        <v>67.901639344262293</v>
      </c>
      <c r="E407" s="98">
        <f t="shared" ref="E407" si="45">D407*C407</f>
        <v>1018.5245901639344</v>
      </c>
    </row>
    <row r="408" spans="1:5" s="13" customFormat="1" ht="33.75" x14ac:dyDescent="0.2">
      <c r="A408" s="33"/>
      <c r="B408" s="102" t="s">
        <v>358</v>
      </c>
      <c r="C408" s="12"/>
      <c r="D408" s="98"/>
      <c r="E408" s="98"/>
    </row>
    <row r="409" spans="1:5" s="13" customFormat="1" ht="12.75" x14ac:dyDescent="0.2">
      <c r="A409" s="33"/>
      <c r="B409" s="103"/>
      <c r="C409" s="12"/>
      <c r="D409" s="98"/>
      <c r="E409" s="98"/>
    </row>
    <row r="410" spans="1:5" s="13" customFormat="1" ht="12.75" x14ac:dyDescent="0.2">
      <c r="A410" s="105" t="s">
        <v>224</v>
      </c>
      <c r="B410" s="93" t="s">
        <v>359</v>
      </c>
      <c r="C410" s="12">
        <v>5</v>
      </c>
      <c r="D410" s="98">
        <v>40.696721311475407</v>
      </c>
      <c r="E410" s="98">
        <f t="shared" ref="E410" si="46">D410*C410</f>
        <v>203.48360655737704</v>
      </c>
    </row>
    <row r="411" spans="1:5" s="13" customFormat="1" ht="33.75" x14ac:dyDescent="0.2">
      <c r="A411" s="33"/>
      <c r="B411" s="102" t="s">
        <v>360</v>
      </c>
      <c r="C411" s="12"/>
      <c r="D411" s="98"/>
      <c r="E411" s="98"/>
    </row>
    <row r="412" spans="1:5" s="13" customFormat="1" ht="12.75" x14ac:dyDescent="0.2">
      <c r="A412" s="33"/>
      <c r="B412" s="103"/>
      <c r="C412" s="12"/>
      <c r="D412" s="98"/>
      <c r="E412" s="98"/>
    </row>
    <row r="413" spans="1:5" s="13" customFormat="1" ht="12.75" x14ac:dyDescent="0.2">
      <c r="A413" s="105" t="s">
        <v>225</v>
      </c>
      <c r="B413" s="93" t="s">
        <v>361</v>
      </c>
      <c r="C413" s="12">
        <v>10</v>
      </c>
      <c r="D413" s="98">
        <v>32.434426229508198</v>
      </c>
      <c r="E413" s="98">
        <f t="shared" ref="E413" si="47">D413*C413</f>
        <v>324.34426229508199</v>
      </c>
    </row>
    <row r="414" spans="1:5" s="13" customFormat="1" ht="33.75" x14ac:dyDescent="0.2">
      <c r="A414" s="33"/>
      <c r="B414" s="102" t="s">
        <v>362</v>
      </c>
      <c r="C414" s="12"/>
      <c r="D414" s="98"/>
      <c r="E414" s="98"/>
    </row>
    <row r="415" spans="1:5" s="13" customFormat="1" ht="12.75" x14ac:dyDescent="0.2">
      <c r="A415" s="33"/>
      <c r="B415" s="103"/>
      <c r="C415" s="12"/>
      <c r="D415" s="98"/>
      <c r="E415" s="98"/>
    </row>
    <row r="416" spans="1:5" s="13" customFormat="1" ht="12.75" x14ac:dyDescent="0.2">
      <c r="A416" s="105" t="s">
        <v>226</v>
      </c>
      <c r="B416" s="93" t="s">
        <v>227</v>
      </c>
      <c r="C416" s="12">
        <v>1</v>
      </c>
      <c r="D416" s="98">
        <v>185.04098360655738</v>
      </c>
      <c r="E416" s="98">
        <f t="shared" ref="E416" si="48">D416*C416</f>
        <v>185.04098360655738</v>
      </c>
    </row>
    <row r="417" spans="1:5" s="13" customFormat="1" ht="67.5" x14ac:dyDescent="0.2">
      <c r="A417" s="33"/>
      <c r="B417" s="102" t="s">
        <v>363</v>
      </c>
      <c r="C417" s="12"/>
      <c r="D417" s="98"/>
      <c r="E417" s="98"/>
    </row>
    <row r="418" spans="1:5" s="13" customFormat="1" ht="12.75" x14ac:dyDescent="0.2">
      <c r="A418" s="33"/>
      <c r="B418" s="103"/>
      <c r="C418" s="12"/>
      <c r="D418" s="98"/>
      <c r="E418" s="98"/>
    </row>
    <row r="419" spans="1:5" s="13" customFormat="1" ht="12.75" x14ac:dyDescent="0.2">
      <c r="A419" s="105" t="s">
        <v>228</v>
      </c>
      <c r="B419" s="93" t="s">
        <v>229</v>
      </c>
      <c r="C419" s="12">
        <v>3</v>
      </c>
      <c r="D419" s="98">
        <v>89.016393442622942</v>
      </c>
      <c r="E419" s="98">
        <f t="shared" ref="E419" si="49">D419*C419</f>
        <v>267.04918032786884</v>
      </c>
    </row>
    <row r="420" spans="1:5" s="13" customFormat="1" ht="112.5" x14ac:dyDescent="0.2">
      <c r="A420" s="33"/>
      <c r="B420" s="102" t="s">
        <v>142</v>
      </c>
      <c r="C420" s="12"/>
      <c r="D420" s="98"/>
      <c r="E420" s="98"/>
    </row>
    <row r="421" spans="1:5" s="13" customFormat="1" ht="12.75" x14ac:dyDescent="0.2">
      <c r="C421" s="62"/>
      <c r="D421" s="98"/>
      <c r="E421" s="98"/>
    </row>
    <row r="422" spans="1:5" s="66" customFormat="1" ht="24.75" customHeight="1" thickBot="1" x14ac:dyDescent="0.25">
      <c r="A422" s="63">
        <f>A225</f>
        <v>510</v>
      </c>
      <c r="B422" s="64" t="str">
        <f>B225</f>
        <v>MODIFICACIÓ D'INSTAL·LACIONS AFECTADES</v>
      </c>
      <c r="C422" s="65" t="s">
        <v>3</v>
      </c>
      <c r="D422" s="123"/>
      <c r="E422" s="101">
        <f>SUM(E225:E421)</f>
        <v>75636.418032786882</v>
      </c>
    </row>
    <row r="423" spans="1:5" s="66" customFormat="1" ht="24.75" customHeight="1" thickTop="1" x14ac:dyDescent="0.2">
      <c r="A423" s="30"/>
      <c r="B423" s="67"/>
      <c r="C423" s="107"/>
      <c r="D423" s="123"/>
      <c r="E423" s="108"/>
    </row>
    <row r="424" spans="1:5" s="32" customFormat="1" ht="12.75" x14ac:dyDescent="0.2">
      <c r="A424" s="30">
        <v>520</v>
      </c>
      <c r="B424" s="31" t="s">
        <v>17</v>
      </c>
      <c r="C424" s="57"/>
      <c r="D424" s="100"/>
      <c r="E424" s="99"/>
    </row>
    <row r="425" spans="1:5" s="13" customFormat="1" ht="12.75" x14ac:dyDescent="0.2">
      <c r="A425" s="33"/>
      <c r="C425" s="12"/>
      <c r="D425" s="98"/>
      <c r="E425" s="98"/>
    </row>
    <row r="426" spans="1:5" s="32" customFormat="1" ht="12.75" x14ac:dyDescent="0.2">
      <c r="B426" s="69"/>
      <c r="D426" s="100"/>
      <c r="E426" s="100"/>
    </row>
    <row r="427" spans="1:5" s="13" customFormat="1" ht="12.75" x14ac:dyDescent="0.2">
      <c r="A427" s="105" t="s">
        <v>364</v>
      </c>
      <c r="B427" s="93" t="s">
        <v>117</v>
      </c>
      <c r="C427" s="12">
        <v>1</v>
      </c>
      <c r="D427" s="98">
        <v>1024.5901639344263</v>
      </c>
      <c r="E427" s="98">
        <f t="shared" ref="E427" si="50">D427*C427</f>
        <v>1024.5901639344263</v>
      </c>
    </row>
    <row r="428" spans="1:5" s="13" customFormat="1" ht="45" x14ac:dyDescent="0.2">
      <c r="A428" s="70"/>
      <c r="B428" s="102" t="s">
        <v>120</v>
      </c>
      <c r="C428" s="12"/>
      <c r="D428" s="98"/>
      <c r="E428" s="98"/>
    </row>
    <row r="429" spans="1:5" s="13" customFormat="1" ht="12.75" x14ac:dyDescent="0.2">
      <c r="A429" s="70"/>
      <c r="B429" s="55"/>
      <c r="C429" s="12"/>
      <c r="D429" s="98"/>
      <c r="E429" s="98"/>
    </row>
    <row r="430" spans="1:5" s="13" customFormat="1" ht="12.75" x14ac:dyDescent="0.2">
      <c r="A430" s="105" t="s">
        <v>365</v>
      </c>
      <c r="B430" s="93" t="s">
        <v>118</v>
      </c>
      <c r="C430" s="12">
        <v>1</v>
      </c>
      <c r="D430" s="98">
        <v>655.73770491803282</v>
      </c>
      <c r="E430" s="98">
        <f t="shared" ref="E430" si="51">D430*C430</f>
        <v>655.73770491803282</v>
      </c>
    </row>
    <row r="431" spans="1:5" s="13" customFormat="1" ht="67.5" x14ac:dyDescent="0.2">
      <c r="A431" s="70"/>
      <c r="B431" s="102" t="s">
        <v>119</v>
      </c>
      <c r="C431" s="12"/>
      <c r="D431" s="98"/>
      <c r="E431" s="98"/>
    </row>
    <row r="432" spans="1:5" s="13" customFormat="1" ht="12.75" x14ac:dyDescent="0.2">
      <c r="A432" s="33"/>
      <c r="B432" s="69"/>
      <c r="C432" s="12"/>
      <c r="D432" s="98"/>
      <c r="E432" s="98"/>
    </row>
    <row r="433" spans="1:5" s="13" customFormat="1" ht="12.75" x14ac:dyDescent="0.2">
      <c r="A433" s="33"/>
      <c r="B433" s="103"/>
      <c r="C433" s="12"/>
      <c r="D433" s="98"/>
      <c r="E433" s="98"/>
    </row>
    <row r="434" spans="1:5" s="13" customFormat="1" ht="12.75" x14ac:dyDescent="0.2">
      <c r="A434" s="33"/>
      <c r="B434" s="55"/>
      <c r="C434" s="12"/>
      <c r="D434" s="98"/>
      <c r="E434" s="98"/>
    </row>
    <row r="435" spans="1:5" s="13" customFormat="1" ht="12.75" x14ac:dyDescent="0.2">
      <c r="C435" s="62"/>
      <c r="D435" s="98"/>
      <c r="E435" s="98"/>
    </row>
    <row r="436" spans="1:5" s="66" customFormat="1" ht="24.75" customHeight="1" thickBot="1" x14ac:dyDescent="0.25">
      <c r="A436" s="63">
        <f>A424</f>
        <v>520</v>
      </c>
      <c r="B436" s="64" t="str">
        <f>B424</f>
        <v>LEGALITZACIONS</v>
      </c>
      <c r="C436" s="65" t="s">
        <v>3</v>
      </c>
      <c r="D436" s="101"/>
      <c r="E436" s="101">
        <f>SUM(E424:E435)</f>
        <v>1680.3278688524592</v>
      </c>
    </row>
    <row r="437" spans="1:5" s="13" customFormat="1" ht="13.5" thickTop="1" x14ac:dyDescent="0.2">
      <c r="C437" s="12"/>
      <c r="D437" s="98"/>
      <c r="E437" s="98"/>
    </row>
    <row r="438" spans="1:5" s="13" customFormat="1" ht="12.75" x14ac:dyDescent="0.2">
      <c r="C438" s="12"/>
      <c r="D438" s="98"/>
      <c r="E438" s="98"/>
    </row>
    <row r="439" spans="1:5" s="13" customFormat="1" ht="12.75" x14ac:dyDescent="0.2">
      <c r="C439" s="12"/>
      <c r="D439" s="98"/>
      <c r="E439" s="98"/>
    </row>
    <row r="440" spans="1:5" s="13" customFormat="1" ht="12.75" x14ac:dyDescent="0.2">
      <c r="C440" s="12"/>
      <c r="D440" s="98"/>
      <c r="E440" s="98"/>
    </row>
    <row r="441" spans="1:5" s="13" customFormat="1" ht="12.75" x14ac:dyDescent="0.2">
      <c r="C441" s="12"/>
      <c r="D441" s="98"/>
      <c r="E441" s="98"/>
    </row>
    <row r="442" spans="1:5" s="13" customFormat="1" ht="12.75" x14ac:dyDescent="0.2">
      <c r="C442" s="12"/>
      <c r="D442" s="98"/>
      <c r="E442" s="98"/>
    </row>
    <row r="443" spans="1:5" s="13" customFormat="1" ht="12.75" x14ac:dyDescent="0.2">
      <c r="C443" s="12"/>
      <c r="D443" s="98"/>
      <c r="E443" s="98"/>
    </row>
    <row r="444" spans="1:5" s="13" customFormat="1" ht="12.75" x14ac:dyDescent="0.2">
      <c r="C444" s="12"/>
      <c r="D444" s="98"/>
      <c r="E444" s="98"/>
    </row>
    <row r="445" spans="1:5" s="13" customFormat="1" ht="12.75" x14ac:dyDescent="0.2">
      <c r="C445" s="12"/>
      <c r="D445" s="98"/>
      <c r="E445" s="98"/>
    </row>
    <row r="446" spans="1:5" s="13" customFormat="1" ht="12.75" x14ac:dyDescent="0.2">
      <c r="C446" s="12"/>
      <c r="D446" s="98"/>
      <c r="E446" s="98"/>
    </row>
    <row r="447" spans="1:5" s="13" customFormat="1" ht="12.75" x14ac:dyDescent="0.2">
      <c r="C447" s="12"/>
      <c r="D447" s="98"/>
      <c r="E447" s="98"/>
    </row>
    <row r="448" spans="1:5" s="13" customFormat="1" ht="12.75" x14ac:dyDescent="0.2">
      <c r="C448" s="12"/>
      <c r="D448" s="98"/>
      <c r="E448" s="98"/>
    </row>
    <row r="449" spans="3:5" s="13" customFormat="1" ht="12.75" x14ac:dyDescent="0.2">
      <c r="C449" s="12"/>
      <c r="D449" s="98"/>
      <c r="E449" s="98"/>
    </row>
    <row r="450" spans="3:5" s="13" customFormat="1" ht="12.75" x14ac:dyDescent="0.2">
      <c r="C450" s="12"/>
      <c r="D450" s="98"/>
      <c r="E450" s="98"/>
    </row>
    <row r="451" spans="3:5" s="13" customFormat="1" ht="12.75" x14ac:dyDescent="0.2">
      <c r="C451" s="12"/>
      <c r="D451" s="98"/>
      <c r="E451" s="98"/>
    </row>
    <row r="452" spans="3:5" s="13" customFormat="1" ht="12.75" x14ac:dyDescent="0.2">
      <c r="C452" s="12"/>
      <c r="D452" s="98"/>
      <c r="E452" s="98"/>
    </row>
    <row r="453" spans="3:5" s="13" customFormat="1" ht="12.75" x14ac:dyDescent="0.2">
      <c r="C453" s="12"/>
      <c r="D453" s="98"/>
      <c r="E453" s="98"/>
    </row>
    <row r="454" spans="3:5" s="13" customFormat="1" ht="12.75" x14ac:dyDescent="0.2">
      <c r="C454" s="12"/>
      <c r="D454" s="98"/>
      <c r="E454" s="98"/>
    </row>
    <row r="455" spans="3:5" s="13" customFormat="1" ht="12.75" x14ac:dyDescent="0.2">
      <c r="C455" s="12"/>
      <c r="D455" s="98"/>
      <c r="E455" s="98"/>
    </row>
    <row r="456" spans="3:5" s="13" customFormat="1" ht="12.75" x14ac:dyDescent="0.2">
      <c r="C456" s="12"/>
      <c r="D456" s="98"/>
      <c r="E456" s="98"/>
    </row>
    <row r="457" spans="3:5" s="13" customFormat="1" ht="12.75" x14ac:dyDescent="0.2">
      <c r="C457" s="12"/>
      <c r="D457" s="98"/>
      <c r="E457" s="98"/>
    </row>
    <row r="458" spans="3:5" s="13" customFormat="1" ht="12.75" x14ac:dyDescent="0.2">
      <c r="C458" s="12"/>
      <c r="D458" s="98"/>
      <c r="E458" s="98"/>
    </row>
    <row r="459" spans="3:5" s="13" customFormat="1" ht="12.75" x14ac:dyDescent="0.2">
      <c r="C459" s="12"/>
      <c r="D459" s="98"/>
      <c r="E459" s="98"/>
    </row>
    <row r="460" spans="3:5" s="13" customFormat="1" ht="12.75" x14ac:dyDescent="0.2">
      <c r="C460" s="12"/>
      <c r="D460" s="98"/>
      <c r="E460" s="98"/>
    </row>
    <row r="461" spans="3:5" s="13" customFormat="1" ht="12.75" x14ac:dyDescent="0.2">
      <c r="C461" s="12"/>
      <c r="D461" s="98"/>
      <c r="E461" s="98"/>
    </row>
    <row r="462" spans="3:5" s="13" customFormat="1" ht="12.75" x14ac:dyDescent="0.2">
      <c r="C462" s="12"/>
      <c r="D462" s="98"/>
      <c r="E462" s="98"/>
    </row>
    <row r="463" spans="3:5" s="13" customFormat="1" ht="12.75" x14ac:dyDescent="0.2">
      <c r="C463" s="12"/>
      <c r="D463" s="98"/>
      <c r="E463" s="98"/>
    </row>
    <row r="464" spans="3:5" s="13" customFormat="1" ht="12.75" x14ac:dyDescent="0.2">
      <c r="C464" s="12"/>
      <c r="D464" s="98"/>
      <c r="E464" s="98"/>
    </row>
    <row r="465" spans="3:5" s="13" customFormat="1" ht="12.75" x14ac:dyDescent="0.2">
      <c r="C465" s="12"/>
      <c r="D465" s="98"/>
      <c r="E465" s="98"/>
    </row>
    <row r="466" spans="3:5" s="13" customFormat="1" ht="12.75" x14ac:dyDescent="0.2">
      <c r="C466" s="12"/>
      <c r="D466" s="98"/>
      <c r="E466" s="98"/>
    </row>
    <row r="467" spans="3:5" s="13" customFormat="1" ht="12.75" x14ac:dyDescent="0.2">
      <c r="C467" s="12"/>
      <c r="D467" s="98"/>
      <c r="E467" s="98"/>
    </row>
    <row r="468" spans="3:5" s="13" customFormat="1" ht="12.75" x14ac:dyDescent="0.2">
      <c r="C468" s="12"/>
      <c r="D468" s="98"/>
      <c r="E468" s="98"/>
    </row>
    <row r="469" spans="3:5" s="13" customFormat="1" ht="12.75" x14ac:dyDescent="0.2">
      <c r="C469" s="12"/>
      <c r="D469" s="98"/>
      <c r="E469" s="98"/>
    </row>
    <row r="470" spans="3:5" s="13" customFormat="1" ht="12.75" x14ac:dyDescent="0.2">
      <c r="C470" s="12"/>
      <c r="D470" s="98"/>
      <c r="E470" s="98"/>
    </row>
    <row r="471" spans="3:5" s="13" customFormat="1" ht="12.75" x14ac:dyDescent="0.2">
      <c r="C471" s="12"/>
      <c r="D471" s="98"/>
      <c r="E471" s="98"/>
    </row>
    <row r="472" spans="3:5" s="13" customFormat="1" ht="12.75" x14ac:dyDescent="0.2">
      <c r="C472" s="12"/>
      <c r="D472" s="98"/>
      <c r="E472" s="98"/>
    </row>
    <row r="473" spans="3:5" s="13" customFormat="1" ht="12.75" x14ac:dyDescent="0.2">
      <c r="C473" s="12"/>
      <c r="D473" s="98"/>
      <c r="E473" s="98"/>
    </row>
    <row r="474" spans="3:5" s="13" customFormat="1" ht="12.75" x14ac:dyDescent="0.2">
      <c r="C474" s="12"/>
      <c r="D474" s="98"/>
      <c r="E474" s="98"/>
    </row>
    <row r="475" spans="3:5" s="13" customFormat="1" ht="12.75" x14ac:dyDescent="0.2">
      <c r="C475" s="12"/>
      <c r="D475" s="98"/>
      <c r="E475" s="98"/>
    </row>
    <row r="476" spans="3:5" s="13" customFormat="1" ht="12.75" x14ac:dyDescent="0.2">
      <c r="C476" s="12"/>
      <c r="D476" s="98"/>
      <c r="E476" s="98"/>
    </row>
    <row r="477" spans="3:5" s="13" customFormat="1" ht="12.75" x14ac:dyDescent="0.2">
      <c r="C477" s="12"/>
      <c r="D477" s="98"/>
      <c r="E477" s="98"/>
    </row>
    <row r="478" spans="3:5" s="13" customFormat="1" ht="12.75" x14ac:dyDescent="0.2">
      <c r="C478" s="12"/>
      <c r="D478" s="98"/>
      <c r="E478" s="98"/>
    </row>
    <row r="479" spans="3:5" s="13" customFormat="1" ht="12.75" x14ac:dyDescent="0.2">
      <c r="C479" s="12"/>
      <c r="D479" s="98"/>
      <c r="E479" s="98"/>
    </row>
    <row r="480" spans="3:5" s="13" customFormat="1" ht="12.75" x14ac:dyDescent="0.2">
      <c r="C480" s="12"/>
      <c r="D480" s="98"/>
      <c r="E480" s="98"/>
    </row>
    <row r="481" spans="3:5" s="13" customFormat="1" ht="12.75" x14ac:dyDescent="0.2">
      <c r="C481" s="12"/>
      <c r="D481" s="98"/>
      <c r="E481" s="98"/>
    </row>
    <row r="482" spans="3:5" s="13" customFormat="1" ht="12.75" x14ac:dyDescent="0.2">
      <c r="C482" s="12"/>
      <c r="D482" s="98"/>
      <c r="E482" s="98"/>
    </row>
    <row r="483" spans="3:5" s="13" customFormat="1" ht="12.75" x14ac:dyDescent="0.2">
      <c r="C483" s="12"/>
      <c r="D483" s="98"/>
      <c r="E483" s="98"/>
    </row>
    <row r="484" spans="3:5" s="13" customFormat="1" ht="12.75" x14ac:dyDescent="0.2">
      <c r="C484" s="12"/>
      <c r="D484" s="98"/>
      <c r="E484" s="98"/>
    </row>
    <row r="485" spans="3:5" s="13" customFormat="1" ht="12.75" x14ac:dyDescent="0.2">
      <c r="C485" s="12"/>
      <c r="D485" s="98"/>
      <c r="E485" s="98"/>
    </row>
    <row r="486" spans="3:5" s="13" customFormat="1" ht="12.75" x14ac:dyDescent="0.2">
      <c r="C486" s="12"/>
      <c r="D486" s="98"/>
      <c r="E486" s="98"/>
    </row>
    <row r="487" spans="3:5" s="13" customFormat="1" ht="12.75" x14ac:dyDescent="0.2">
      <c r="C487" s="12"/>
      <c r="D487" s="98"/>
      <c r="E487" s="98"/>
    </row>
    <row r="488" spans="3:5" s="13" customFormat="1" ht="12.75" x14ac:dyDescent="0.2">
      <c r="C488" s="12"/>
      <c r="D488" s="98"/>
      <c r="E488" s="98"/>
    </row>
    <row r="489" spans="3:5" s="13" customFormat="1" ht="12.75" x14ac:dyDescent="0.2">
      <c r="C489" s="12"/>
      <c r="D489" s="98"/>
      <c r="E489" s="98"/>
    </row>
    <row r="490" spans="3:5" s="13" customFormat="1" ht="12.75" x14ac:dyDescent="0.2">
      <c r="C490" s="12"/>
      <c r="D490" s="98"/>
      <c r="E490" s="98"/>
    </row>
    <row r="491" spans="3:5" s="13" customFormat="1" ht="12.75" x14ac:dyDescent="0.2">
      <c r="C491" s="12"/>
      <c r="D491" s="98"/>
      <c r="E491" s="98"/>
    </row>
    <row r="492" spans="3:5" s="13" customFormat="1" ht="12.75" x14ac:dyDescent="0.2">
      <c r="C492" s="12"/>
      <c r="D492" s="98"/>
      <c r="E492" s="98"/>
    </row>
    <row r="493" spans="3:5" s="13" customFormat="1" ht="12.75" x14ac:dyDescent="0.2">
      <c r="C493" s="12"/>
      <c r="D493" s="98"/>
      <c r="E493" s="98"/>
    </row>
    <row r="494" spans="3:5" s="13" customFormat="1" ht="12.75" x14ac:dyDescent="0.2">
      <c r="C494" s="12"/>
      <c r="D494" s="98"/>
      <c r="E494" s="98"/>
    </row>
    <row r="495" spans="3:5" s="13" customFormat="1" ht="12.75" x14ac:dyDescent="0.2">
      <c r="C495" s="12"/>
      <c r="D495" s="98"/>
      <c r="E495" s="98"/>
    </row>
    <row r="496" spans="3:5" s="13" customFormat="1" ht="12.75" x14ac:dyDescent="0.2">
      <c r="C496" s="12"/>
      <c r="D496" s="98"/>
      <c r="E496" s="98"/>
    </row>
    <row r="497" spans="3:5" s="13" customFormat="1" ht="12.75" x14ac:dyDescent="0.2">
      <c r="C497" s="12"/>
      <c r="D497" s="98"/>
      <c r="E497" s="98"/>
    </row>
    <row r="498" spans="3:5" s="13" customFormat="1" ht="12.75" x14ac:dyDescent="0.2">
      <c r="C498" s="12"/>
      <c r="D498" s="98"/>
      <c r="E498" s="98"/>
    </row>
    <row r="499" spans="3:5" s="13" customFormat="1" ht="12.75" x14ac:dyDescent="0.2">
      <c r="C499" s="12"/>
      <c r="D499" s="98"/>
      <c r="E499" s="98"/>
    </row>
    <row r="500" spans="3:5" s="13" customFormat="1" ht="12.75" x14ac:dyDescent="0.2">
      <c r="C500" s="12"/>
      <c r="D500" s="98"/>
      <c r="E500" s="98"/>
    </row>
    <row r="501" spans="3:5" s="13" customFormat="1" ht="12.75" x14ac:dyDescent="0.2">
      <c r="C501" s="12"/>
      <c r="D501" s="98"/>
      <c r="E501" s="98"/>
    </row>
    <row r="502" spans="3:5" s="13" customFormat="1" ht="12.75" x14ac:dyDescent="0.2">
      <c r="C502" s="12"/>
      <c r="D502" s="98"/>
      <c r="E502" s="98"/>
    </row>
    <row r="503" spans="3:5" s="13" customFormat="1" ht="12.75" x14ac:dyDescent="0.2">
      <c r="C503" s="12"/>
      <c r="D503" s="98"/>
      <c r="E503" s="98"/>
    </row>
    <row r="504" spans="3:5" s="13" customFormat="1" ht="12.75" x14ac:dyDescent="0.2">
      <c r="C504" s="12"/>
      <c r="D504" s="98"/>
      <c r="E504" s="98"/>
    </row>
    <row r="505" spans="3:5" s="13" customFormat="1" ht="12.75" x14ac:dyDescent="0.2">
      <c r="C505" s="12"/>
      <c r="D505" s="98"/>
      <c r="E505" s="98"/>
    </row>
    <row r="506" spans="3:5" s="13" customFormat="1" ht="12.75" x14ac:dyDescent="0.2">
      <c r="C506" s="12"/>
      <c r="D506" s="98"/>
      <c r="E506" s="98"/>
    </row>
    <row r="507" spans="3:5" s="13" customFormat="1" ht="12.75" x14ac:dyDescent="0.2">
      <c r="C507" s="12"/>
      <c r="D507" s="98"/>
      <c r="E507" s="98"/>
    </row>
    <row r="508" spans="3:5" s="13" customFormat="1" ht="12.75" x14ac:dyDescent="0.2">
      <c r="C508" s="12"/>
      <c r="D508" s="98"/>
      <c r="E508" s="98"/>
    </row>
    <row r="509" spans="3:5" s="13" customFormat="1" ht="12.75" x14ac:dyDescent="0.2">
      <c r="C509" s="12"/>
      <c r="D509" s="98"/>
      <c r="E509" s="98"/>
    </row>
    <row r="510" spans="3:5" s="13" customFormat="1" ht="12.75" x14ac:dyDescent="0.2">
      <c r="C510" s="12"/>
      <c r="D510" s="98"/>
      <c r="E510" s="98"/>
    </row>
    <row r="511" spans="3:5" s="13" customFormat="1" ht="12.75" x14ac:dyDescent="0.2">
      <c r="C511" s="12"/>
      <c r="D511" s="98"/>
      <c r="E511" s="98"/>
    </row>
    <row r="512" spans="3:5" s="13" customFormat="1" ht="12.75" x14ac:dyDescent="0.2">
      <c r="C512" s="12"/>
      <c r="D512" s="98"/>
      <c r="E512" s="98"/>
    </row>
    <row r="513" spans="3:5" s="13" customFormat="1" ht="12.75" x14ac:dyDescent="0.2">
      <c r="C513" s="12"/>
      <c r="D513" s="98"/>
      <c r="E513" s="98"/>
    </row>
    <row r="514" spans="3:5" s="13" customFormat="1" ht="12.75" x14ac:dyDescent="0.2">
      <c r="C514" s="12"/>
      <c r="D514" s="98"/>
      <c r="E514" s="98"/>
    </row>
    <row r="515" spans="3:5" s="13" customFormat="1" ht="12.75" x14ac:dyDescent="0.2">
      <c r="C515" s="12"/>
      <c r="D515" s="98"/>
      <c r="E515" s="98"/>
    </row>
    <row r="516" spans="3:5" s="13" customFormat="1" ht="12.75" x14ac:dyDescent="0.2">
      <c r="C516" s="12"/>
      <c r="D516" s="98"/>
      <c r="E516" s="98"/>
    </row>
    <row r="517" spans="3:5" s="13" customFormat="1" ht="12.75" x14ac:dyDescent="0.2">
      <c r="C517" s="12"/>
      <c r="D517" s="98"/>
      <c r="E517" s="98"/>
    </row>
    <row r="518" spans="3:5" s="13" customFormat="1" ht="12.75" x14ac:dyDescent="0.2">
      <c r="C518" s="12"/>
      <c r="D518" s="98"/>
      <c r="E518" s="98"/>
    </row>
    <row r="519" spans="3:5" s="13" customFormat="1" ht="12.75" x14ac:dyDescent="0.2">
      <c r="C519" s="12"/>
      <c r="D519" s="98"/>
      <c r="E519" s="98"/>
    </row>
    <row r="520" spans="3:5" s="13" customFormat="1" ht="12.75" x14ac:dyDescent="0.2">
      <c r="C520" s="12"/>
      <c r="D520" s="98"/>
      <c r="E520" s="98"/>
    </row>
    <row r="521" spans="3:5" s="13" customFormat="1" ht="12.75" x14ac:dyDescent="0.2">
      <c r="C521" s="12"/>
      <c r="D521" s="98"/>
      <c r="E521" s="98"/>
    </row>
    <row r="522" spans="3:5" s="13" customFormat="1" ht="12.75" x14ac:dyDescent="0.2">
      <c r="C522" s="12"/>
      <c r="D522" s="98"/>
      <c r="E522" s="98"/>
    </row>
    <row r="523" spans="3:5" s="13" customFormat="1" ht="12.75" x14ac:dyDescent="0.2">
      <c r="C523" s="12"/>
      <c r="D523" s="98"/>
      <c r="E523" s="98"/>
    </row>
    <row r="524" spans="3:5" s="13" customFormat="1" ht="12.75" x14ac:dyDescent="0.2">
      <c r="C524" s="12"/>
      <c r="D524" s="98"/>
      <c r="E524" s="98"/>
    </row>
    <row r="525" spans="3:5" s="13" customFormat="1" ht="12.75" x14ac:dyDescent="0.2">
      <c r="C525" s="12"/>
      <c r="D525" s="98"/>
      <c r="E525" s="98"/>
    </row>
    <row r="526" spans="3:5" s="13" customFormat="1" ht="12.75" x14ac:dyDescent="0.2">
      <c r="C526" s="12"/>
      <c r="D526" s="98"/>
      <c r="E526" s="98"/>
    </row>
    <row r="527" spans="3:5" s="13" customFormat="1" ht="12.75" x14ac:dyDescent="0.2">
      <c r="C527" s="12"/>
      <c r="D527" s="98"/>
      <c r="E527" s="98"/>
    </row>
    <row r="528" spans="3:5" s="13" customFormat="1" ht="12.75" x14ac:dyDescent="0.2">
      <c r="C528" s="12"/>
      <c r="D528" s="98"/>
      <c r="E528" s="98"/>
    </row>
    <row r="529" spans="3:5" s="13" customFormat="1" ht="12.75" x14ac:dyDescent="0.2">
      <c r="C529" s="12"/>
      <c r="D529" s="98"/>
      <c r="E529" s="98"/>
    </row>
    <row r="530" spans="3:5" s="13" customFormat="1" ht="12.75" x14ac:dyDescent="0.2">
      <c r="C530" s="12"/>
      <c r="D530" s="98"/>
      <c r="E530" s="98"/>
    </row>
    <row r="531" spans="3:5" s="13" customFormat="1" ht="12.75" x14ac:dyDescent="0.2">
      <c r="C531" s="12"/>
      <c r="D531" s="98"/>
      <c r="E531" s="98"/>
    </row>
    <row r="532" spans="3:5" s="13" customFormat="1" ht="12.75" x14ac:dyDescent="0.2">
      <c r="C532" s="12"/>
      <c r="D532" s="98"/>
      <c r="E532" s="98"/>
    </row>
    <row r="533" spans="3:5" s="13" customFormat="1" ht="12.75" x14ac:dyDescent="0.2">
      <c r="C533" s="12"/>
      <c r="D533" s="98"/>
      <c r="E533" s="98"/>
    </row>
    <row r="534" spans="3:5" s="13" customFormat="1" ht="12.75" x14ac:dyDescent="0.2">
      <c r="C534" s="12"/>
      <c r="D534" s="98"/>
      <c r="E534" s="98"/>
    </row>
    <row r="535" spans="3:5" s="13" customFormat="1" ht="12.75" x14ac:dyDescent="0.2">
      <c r="C535" s="12"/>
      <c r="D535" s="98"/>
      <c r="E535" s="98"/>
    </row>
    <row r="536" spans="3:5" s="13" customFormat="1" ht="12.75" x14ac:dyDescent="0.2">
      <c r="C536" s="12"/>
      <c r="D536" s="98"/>
      <c r="E536" s="98"/>
    </row>
    <row r="537" spans="3:5" s="13" customFormat="1" ht="12.75" x14ac:dyDescent="0.2">
      <c r="C537" s="12"/>
      <c r="D537" s="98"/>
      <c r="E537" s="98"/>
    </row>
    <row r="538" spans="3:5" s="13" customFormat="1" ht="12.75" x14ac:dyDescent="0.2">
      <c r="C538" s="12"/>
      <c r="D538" s="98"/>
      <c r="E538" s="98"/>
    </row>
    <row r="539" spans="3:5" s="13" customFormat="1" ht="12.75" x14ac:dyDescent="0.2">
      <c r="C539" s="12"/>
      <c r="D539" s="98"/>
      <c r="E539" s="98"/>
    </row>
    <row r="540" spans="3:5" s="13" customFormat="1" ht="12.75" x14ac:dyDescent="0.2">
      <c r="C540" s="12"/>
      <c r="D540" s="98"/>
      <c r="E540" s="98"/>
    </row>
    <row r="541" spans="3:5" s="13" customFormat="1" ht="12.75" x14ac:dyDescent="0.2">
      <c r="C541" s="12"/>
      <c r="D541" s="98"/>
      <c r="E541" s="98"/>
    </row>
    <row r="542" spans="3:5" s="13" customFormat="1" ht="12.75" x14ac:dyDescent="0.2">
      <c r="C542" s="12"/>
      <c r="D542" s="98"/>
      <c r="E542" s="98"/>
    </row>
    <row r="543" spans="3:5" s="13" customFormat="1" ht="12.75" x14ac:dyDescent="0.2">
      <c r="C543" s="12"/>
      <c r="D543" s="98"/>
      <c r="E543" s="98"/>
    </row>
    <row r="544" spans="3:5" s="13" customFormat="1" ht="12.75" x14ac:dyDescent="0.2">
      <c r="C544" s="12"/>
      <c r="D544" s="98"/>
      <c r="E544" s="98"/>
    </row>
    <row r="545" spans="3:5" s="13" customFormat="1" ht="12.75" x14ac:dyDescent="0.2">
      <c r="C545" s="12"/>
      <c r="D545" s="98"/>
      <c r="E545" s="98"/>
    </row>
    <row r="546" spans="3:5" s="13" customFormat="1" ht="12.75" x14ac:dyDescent="0.2">
      <c r="C546" s="12"/>
      <c r="D546" s="98"/>
      <c r="E546" s="98"/>
    </row>
    <row r="547" spans="3:5" s="13" customFormat="1" ht="12.75" x14ac:dyDescent="0.2">
      <c r="C547" s="12"/>
      <c r="D547" s="98"/>
      <c r="E547" s="98"/>
    </row>
    <row r="548" spans="3:5" s="13" customFormat="1" ht="12.75" x14ac:dyDescent="0.2">
      <c r="C548" s="12"/>
      <c r="D548" s="98"/>
      <c r="E548" s="98"/>
    </row>
    <row r="549" spans="3:5" s="13" customFormat="1" ht="12.75" x14ac:dyDescent="0.2">
      <c r="C549" s="12"/>
      <c r="D549" s="98"/>
      <c r="E549" s="98"/>
    </row>
    <row r="550" spans="3:5" s="13" customFormat="1" ht="12.75" x14ac:dyDescent="0.2">
      <c r="C550" s="12"/>
      <c r="D550" s="98"/>
      <c r="E550" s="98"/>
    </row>
    <row r="551" spans="3:5" s="13" customFormat="1" ht="12.75" x14ac:dyDescent="0.2">
      <c r="C551" s="12"/>
      <c r="D551" s="98"/>
      <c r="E551" s="98"/>
    </row>
    <row r="552" spans="3:5" s="13" customFormat="1" ht="12.75" x14ac:dyDescent="0.2">
      <c r="C552" s="12"/>
      <c r="D552" s="98"/>
      <c r="E552" s="98"/>
    </row>
    <row r="553" spans="3:5" s="13" customFormat="1" ht="12.75" x14ac:dyDescent="0.2">
      <c r="C553" s="12"/>
      <c r="D553" s="98"/>
      <c r="E553" s="98"/>
    </row>
    <row r="554" spans="3:5" s="13" customFormat="1" ht="12.75" x14ac:dyDescent="0.2">
      <c r="C554" s="12"/>
      <c r="D554" s="98"/>
      <c r="E554" s="98"/>
    </row>
    <row r="555" spans="3:5" s="13" customFormat="1" ht="12.75" x14ac:dyDescent="0.2">
      <c r="C555" s="12"/>
      <c r="D555" s="98"/>
      <c r="E555" s="98"/>
    </row>
    <row r="556" spans="3:5" s="13" customFormat="1" ht="12.75" x14ac:dyDescent="0.2">
      <c r="C556" s="12"/>
      <c r="D556" s="98"/>
      <c r="E556" s="98"/>
    </row>
    <row r="557" spans="3:5" s="13" customFormat="1" ht="12.75" x14ac:dyDescent="0.2">
      <c r="C557" s="12"/>
      <c r="D557" s="98"/>
      <c r="E557" s="98"/>
    </row>
    <row r="558" spans="3:5" s="13" customFormat="1" ht="12.75" x14ac:dyDescent="0.2">
      <c r="C558" s="12"/>
      <c r="D558" s="98"/>
      <c r="E558" s="98"/>
    </row>
    <row r="559" spans="3:5" s="13" customFormat="1" ht="12.75" x14ac:dyDescent="0.2">
      <c r="C559" s="12"/>
      <c r="D559" s="98"/>
      <c r="E559" s="98"/>
    </row>
    <row r="560" spans="3:5" s="13" customFormat="1" ht="12.75" x14ac:dyDescent="0.2">
      <c r="C560" s="12"/>
      <c r="D560" s="98"/>
      <c r="E560" s="98"/>
    </row>
    <row r="561" spans="3:5" s="13" customFormat="1" ht="12.75" x14ac:dyDescent="0.2">
      <c r="C561" s="12"/>
      <c r="D561" s="98"/>
      <c r="E561" s="98"/>
    </row>
    <row r="562" spans="3:5" s="13" customFormat="1" ht="12.75" x14ac:dyDescent="0.2">
      <c r="C562" s="12"/>
      <c r="D562" s="98"/>
      <c r="E562" s="98"/>
    </row>
    <row r="563" spans="3:5" s="13" customFormat="1" ht="12.75" x14ac:dyDescent="0.2">
      <c r="C563" s="12"/>
      <c r="D563" s="98"/>
      <c r="E563" s="98"/>
    </row>
    <row r="564" spans="3:5" s="13" customFormat="1" ht="12.75" x14ac:dyDescent="0.2">
      <c r="C564" s="12"/>
      <c r="D564" s="98"/>
      <c r="E564" s="98"/>
    </row>
    <row r="565" spans="3:5" s="13" customFormat="1" ht="12.75" x14ac:dyDescent="0.2">
      <c r="C565" s="12"/>
      <c r="D565" s="98"/>
      <c r="E565" s="98"/>
    </row>
    <row r="566" spans="3:5" s="13" customFormat="1" ht="12.75" x14ac:dyDescent="0.2">
      <c r="C566" s="12"/>
      <c r="D566" s="98"/>
      <c r="E566" s="98"/>
    </row>
    <row r="567" spans="3:5" s="13" customFormat="1" ht="12.75" x14ac:dyDescent="0.2">
      <c r="C567" s="12"/>
      <c r="D567" s="98"/>
      <c r="E567" s="98"/>
    </row>
    <row r="568" spans="3:5" s="13" customFormat="1" ht="12.75" x14ac:dyDescent="0.2">
      <c r="C568" s="12"/>
      <c r="D568" s="98"/>
      <c r="E568" s="98"/>
    </row>
    <row r="569" spans="3:5" s="13" customFormat="1" ht="12.75" x14ac:dyDescent="0.2">
      <c r="C569" s="12"/>
      <c r="D569" s="98"/>
      <c r="E569" s="98"/>
    </row>
    <row r="570" spans="3:5" s="13" customFormat="1" ht="12.75" x14ac:dyDescent="0.2">
      <c r="C570" s="12"/>
      <c r="D570" s="98"/>
      <c r="E570" s="98"/>
    </row>
    <row r="571" spans="3:5" s="13" customFormat="1" ht="12.75" x14ac:dyDescent="0.2">
      <c r="C571" s="12"/>
      <c r="D571" s="98"/>
      <c r="E571" s="98"/>
    </row>
    <row r="572" spans="3:5" s="13" customFormat="1" ht="12.75" x14ac:dyDescent="0.2">
      <c r="C572" s="12"/>
      <c r="D572" s="98"/>
      <c r="E572" s="98"/>
    </row>
    <row r="573" spans="3:5" s="13" customFormat="1" ht="12.75" x14ac:dyDescent="0.2">
      <c r="C573" s="12"/>
      <c r="D573" s="98"/>
      <c r="E573" s="98"/>
    </row>
    <row r="574" spans="3:5" s="13" customFormat="1" ht="12.75" x14ac:dyDescent="0.2">
      <c r="C574" s="12"/>
      <c r="D574" s="98"/>
      <c r="E574" s="98"/>
    </row>
    <row r="575" spans="3:5" s="13" customFormat="1" ht="12.75" x14ac:dyDescent="0.2">
      <c r="C575" s="12"/>
      <c r="D575" s="98"/>
      <c r="E575" s="98"/>
    </row>
    <row r="576" spans="3:5" s="13" customFormat="1" ht="12.75" x14ac:dyDescent="0.2">
      <c r="C576" s="12"/>
      <c r="D576" s="98"/>
      <c r="E576" s="98"/>
    </row>
    <row r="577" spans="3:5" s="13" customFormat="1" ht="12.75" x14ac:dyDescent="0.2">
      <c r="C577" s="12"/>
      <c r="D577" s="98"/>
      <c r="E577" s="98"/>
    </row>
    <row r="578" spans="3:5" s="13" customFormat="1" ht="12.75" x14ac:dyDescent="0.2">
      <c r="C578" s="12"/>
      <c r="D578" s="98"/>
      <c r="E578" s="98"/>
    </row>
    <row r="579" spans="3:5" s="13" customFormat="1" ht="12.75" x14ac:dyDescent="0.2">
      <c r="C579" s="12"/>
      <c r="D579" s="98"/>
      <c r="E579" s="98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 alignWithMargins="0">
    <oddFooter xml:space="preserve">&amp;C&amp;"Comic Sans MS,Normal"&amp;6        </oddFooter>
  </headerFooter>
  <rowBreaks count="3" manualBreakCount="3">
    <brk id="91" max="16383" man="1"/>
    <brk id="223" max="16383" man="1"/>
    <brk id="4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EAE2-F920-43C9-9DAE-ACA66219686F}">
  <sheetPr>
    <pageSetUpPr fitToPage="1"/>
  </sheetPr>
  <dimension ref="A2:Z271"/>
  <sheetViews>
    <sheetView zoomScaleNormal="100" zoomScalePageLayoutView="90" workbookViewId="0">
      <selection activeCell="B31" sqref="B31"/>
    </sheetView>
  </sheetViews>
  <sheetFormatPr defaultColWidth="11.42578125" defaultRowHeight="15" x14ac:dyDescent="0.3"/>
  <cols>
    <col min="1" max="1" width="11.42578125" style="1"/>
    <col min="2" max="2" width="71.7109375" style="1" customWidth="1"/>
    <col min="3" max="3" width="11.5703125" style="9" customWidth="1"/>
    <col min="4" max="4" width="6.85546875" style="3" customWidth="1"/>
    <col min="5" max="5" width="14.42578125" style="3" customWidth="1"/>
    <col min="6" max="6" width="16" style="3" customWidth="1"/>
    <col min="7" max="16384" width="11.42578125" style="1"/>
  </cols>
  <sheetData>
    <row r="2" spans="1:6" ht="15.75" x14ac:dyDescent="0.3">
      <c r="A2" s="121" t="s">
        <v>28</v>
      </c>
    </row>
    <row r="3" spans="1:6" x14ac:dyDescent="0.3">
      <c r="A3" s="122" t="s">
        <v>126</v>
      </c>
    </row>
    <row r="5" spans="1:6" s="26" customFormat="1" ht="20.25" customHeight="1" x14ac:dyDescent="0.2">
      <c r="A5" s="67" t="s">
        <v>16</v>
      </c>
      <c r="B5" s="23"/>
      <c r="C5" s="24"/>
      <c r="D5" s="25"/>
      <c r="E5" s="25"/>
    </row>
    <row r="6" spans="1:6" s="26" customFormat="1" ht="23.25" customHeight="1" x14ac:dyDescent="0.2">
      <c r="A6" s="23"/>
      <c r="B6" s="23"/>
      <c r="C6" s="24"/>
      <c r="D6" s="25"/>
      <c r="E6" s="25"/>
    </row>
    <row r="8" spans="1:6" s="37" customFormat="1" ht="22.5" customHeight="1" x14ac:dyDescent="0.2">
      <c r="A8" s="34" t="s">
        <v>11</v>
      </c>
      <c r="B8" s="34" t="s">
        <v>12</v>
      </c>
      <c r="C8" s="35"/>
      <c r="D8" s="36"/>
      <c r="E8" s="36"/>
      <c r="F8" s="36" t="s">
        <v>15</v>
      </c>
    </row>
    <row r="9" spans="1:6" s="16" customFormat="1" ht="14.25" x14ac:dyDescent="0.2">
      <c r="A9" s="18"/>
      <c r="C9" s="38"/>
      <c r="D9" s="15"/>
      <c r="E9" s="15"/>
      <c r="F9" s="15"/>
    </row>
    <row r="10" spans="1:6" s="17" customFormat="1" x14ac:dyDescent="0.2">
      <c r="A10" s="39"/>
      <c r="B10" s="26" t="s">
        <v>23</v>
      </c>
      <c r="C10" s="40"/>
      <c r="D10" s="41"/>
      <c r="E10" s="41"/>
      <c r="F10" s="41"/>
    </row>
    <row r="11" spans="1:6" s="16" customFormat="1" ht="14.25" x14ac:dyDescent="0.2">
      <c r="A11" s="42"/>
      <c r="B11" s="14"/>
      <c r="C11" s="53"/>
      <c r="D11" s="54"/>
      <c r="E11" s="15"/>
      <c r="F11" s="15"/>
    </row>
    <row r="12" spans="1:6" s="16" customFormat="1" ht="14.25" x14ac:dyDescent="0.2">
      <c r="A12" s="42">
        <f>PRESSUPOST!A91</f>
        <v>490</v>
      </c>
      <c r="B12" s="44" t="str">
        <f>PRESSUPOST!B91</f>
        <v xml:space="preserve">ADEQUACIÓ SALA TÈCNICA </v>
      </c>
      <c r="C12" s="44" t="s">
        <v>10</v>
      </c>
      <c r="D12" s="44"/>
      <c r="E12" s="43"/>
      <c r="F12" s="74">
        <f>PRESSUPOST!E91</f>
        <v>11220.535527868849</v>
      </c>
    </row>
    <row r="13" spans="1:6" s="16" customFormat="1" ht="14.25" x14ac:dyDescent="0.2">
      <c r="A13" s="42">
        <f>PRESSUPOST!A223</f>
        <v>500</v>
      </c>
      <c r="B13" s="44" t="str">
        <f>PRESSUPOST!B223</f>
        <v>REFREDADORES</v>
      </c>
      <c r="C13" s="44" t="s">
        <v>10</v>
      </c>
      <c r="D13" s="44"/>
      <c r="E13" s="42"/>
      <c r="F13" s="75">
        <f>PRESSUPOST!E223</f>
        <v>93487.516393442624</v>
      </c>
    </row>
    <row r="14" spans="1:6" s="16" customFormat="1" ht="14.25" x14ac:dyDescent="0.2">
      <c r="A14" s="42">
        <f>PRESSUPOST!A422</f>
        <v>510</v>
      </c>
      <c r="B14" s="44" t="str">
        <f>PRESSUPOST!B422</f>
        <v>MODIFICACIÓ D'INSTAL·LACIONS AFECTADES</v>
      </c>
      <c r="C14" s="44" t="s">
        <v>10</v>
      </c>
      <c r="D14" s="44"/>
      <c r="E14" s="42"/>
      <c r="F14" s="75">
        <f>PRESSUPOST!E422</f>
        <v>75636.418032786882</v>
      </c>
    </row>
    <row r="15" spans="1:6" s="16" customFormat="1" ht="14.25" x14ac:dyDescent="0.2">
      <c r="A15" s="42">
        <f>PRESSUPOST!A436</f>
        <v>520</v>
      </c>
      <c r="B15" s="44" t="str">
        <f>PRESSUPOST!B436</f>
        <v>LEGALITZACIONS</v>
      </c>
      <c r="C15" s="44" t="s">
        <v>10</v>
      </c>
      <c r="D15" s="44"/>
      <c r="E15" s="42"/>
      <c r="F15" s="75">
        <f>PRESSUPOST!E436</f>
        <v>1680.3278688524592</v>
      </c>
    </row>
    <row r="16" spans="1:6" s="16" customFormat="1" ht="14.25" x14ac:dyDescent="0.2">
      <c r="A16" s="42"/>
      <c r="B16" s="45"/>
      <c r="C16" s="38"/>
      <c r="D16" s="15"/>
      <c r="E16" s="15"/>
      <c r="F16" s="15"/>
    </row>
    <row r="17" spans="1:6" s="26" customFormat="1" ht="30" customHeight="1" x14ac:dyDescent="0.2">
      <c r="A17" s="39"/>
      <c r="B17" s="23" t="s">
        <v>24</v>
      </c>
      <c r="C17" s="85"/>
      <c r="D17" s="25"/>
      <c r="E17" s="25"/>
      <c r="F17" s="86">
        <f>SUM(F12:F15)</f>
        <v>182024.79782295082</v>
      </c>
    </row>
    <row r="18" spans="1:6" s="16" customFormat="1" ht="14.25" x14ac:dyDescent="0.2">
      <c r="A18" s="42"/>
      <c r="B18" s="45"/>
      <c r="C18" s="38"/>
      <c r="D18" s="15"/>
      <c r="E18" s="15"/>
      <c r="F18" s="15"/>
    </row>
    <row r="19" spans="1:6" s="16" customFormat="1" ht="14.25" hidden="1" x14ac:dyDescent="0.2">
      <c r="A19" s="42"/>
      <c r="B19" s="45" t="s">
        <v>20</v>
      </c>
      <c r="C19" s="47">
        <v>0</v>
      </c>
      <c r="D19" s="15" t="s">
        <v>5</v>
      </c>
      <c r="E19" s="15">
        <f>$F$17</f>
        <v>182024.79782295082</v>
      </c>
      <c r="F19" s="77">
        <f>(C19/100)*E19</f>
        <v>0</v>
      </c>
    </row>
    <row r="20" spans="1:6" s="16" customFormat="1" ht="14.25" x14ac:dyDescent="0.2">
      <c r="A20" s="42"/>
      <c r="B20" s="45" t="s">
        <v>9</v>
      </c>
      <c r="C20" s="47">
        <v>2</v>
      </c>
      <c r="D20" s="15" t="s">
        <v>5</v>
      </c>
      <c r="E20" s="15">
        <f>$F$17</f>
        <v>182024.79782295082</v>
      </c>
      <c r="F20" s="77">
        <f>ROUND((C20/100)*E20,2)</f>
        <v>3640.5</v>
      </c>
    </row>
    <row r="21" spans="1:6" s="16" customFormat="1" ht="14.25" hidden="1" x14ac:dyDescent="0.2">
      <c r="A21" s="42"/>
      <c r="B21" s="45" t="s">
        <v>21</v>
      </c>
      <c r="C21" s="47">
        <v>0</v>
      </c>
      <c r="D21" s="15" t="s">
        <v>5</v>
      </c>
      <c r="E21" s="15">
        <f>$F$17</f>
        <v>182024.79782295082</v>
      </c>
      <c r="F21" s="77">
        <f>(C21/100)*E21</f>
        <v>0</v>
      </c>
    </row>
    <row r="22" spans="1:6" s="16" customFormat="1" ht="14.25" x14ac:dyDescent="0.2">
      <c r="A22" s="42"/>
      <c r="B22" s="45" t="s">
        <v>27</v>
      </c>
      <c r="C22" s="47"/>
      <c r="D22" s="15"/>
      <c r="E22" s="15"/>
      <c r="F22" s="77"/>
    </row>
    <row r="23" spans="1:6" s="16" customFormat="1" thickBot="1" x14ac:dyDescent="0.25">
      <c r="A23" s="42"/>
      <c r="B23" s="45"/>
      <c r="C23" s="47"/>
      <c r="D23" s="15"/>
      <c r="E23" s="15"/>
      <c r="F23" s="46"/>
    </row>
    <row r="24" spans="1:6" s="16" customFormat="1" ht="14.25" x14ac:dyDescent="0.2">
      <c r="A24" s="42"/>
      <c r="B24" s="45"/>
      <c r="C24" s="38"/>
      <c r="D24" s="15"/>
      <c r="E24" s="15"/>
      <c r="F24" s="15"/>
    </row>
    <row r="25" spans="1:6" s="22" customFormat="1" x14ac:dyDescent="0.25">
      <c r="A25" s="87"/>
      <c r="B25" s="88" t="s">
        <v>22</v>
      </c>
      <c r="C25" s="89"/>
      <c r="D25" s="21"/>
      <c r="E25" s="21"/>
      <c r="F25" s="84">
        <f>SUM(F17:F21)</f>
        <v>185665.29782295082</v>
      </c>
    </row>
    <row r="26" spans="1:6" s="16" customFormat="1" ht="14.25" x14ac:dyDescent="0.2">
      <c r="A26" s="42"/>
      <c r="B26" s="45"/>
      <c r="C26" s="38"/>
      <c r="D26" s="15"/>
      <c r="E26" s="15"/>
      <c r="F26" s="73"/>
    </row>
    <row r="27" spans="1:6" s="16" customFormat="1" ht="14.25" x14ac:dyDescent="0.2">
      <c r="A27" s="42"/>
      <c r="B27" s="45"/>
      <c r="C27" s="38"/>
      <c r="D27" s="15"/>
      <c r="E27" s="15"/>
      <c r="F27" s="73"/>
    </row>
    <row r="28" spans="1:6" s="16" customFormat="1" ht="14.25" x14ac:dyDescent="0.2">
      <c r="A28" s="42"/>
      <c r="B28" s="45" t="s">
        <v>6</v>
      </c>
      <c r="C28" s="47">
        <v>13</v>
      </c>
      <c r="D28" s="15" t="s">
        <v>5</v>
      </c>
      <c r="E28" s="15">
        <f>$F$25</f>
        <v>185665.29782295082</v>
      </c>
      <c r="F28" s="77">
        <f>ROUND((C28/100)*E28,2)</f>
        <v>24136.49</v>
      </c>
    </row>
    <row r="29" spans="1:6" s="16" customFormat="1" ht="14.25" x14ac:dyDescent="0.2">
      <c r="A29" s="42"/>
      <c r="B29" s="45" t="s">
        <v>7</v>
      </c>
      <c r="C29" s="47">
        <v>6</v>
      </c>
      <c r="D29" s="15" t="s">
        <v>5</v>
      </c>
      <c r="E29" s="15">
        <f>$F$25</f>
        <v>185665.29782295082</v>
      </c>
      <c r="F29" s="83">
        <f>ROUND((C29/100)*E29,2)</f>
        <v>11139.92</v>
      </c>
    </row>
    <row r="30" spans="1:6" s="16" customFormat="1" ht="36.75" customHeight="1" x14ac:dyDescent="0.2">
      <c r="A30" s="42"/>
      <c r="B30" s="23" t="s">
        <v>25</v>
      </c>
      <c r="C30" s="47"/>
      <c r="D30" s="15"/>
      <c r="E30" s="15"/>
      <c r="F30" s="86">
        <f>ROUND(SUM(F24:F29),2)</f>
        <v>220941.71</v>
      </c>
    </row>
    <row r="31" spans="1:6" s="26" customFormat="1" ht="30" customHeight="1" x14ac:dyDescent="0.2">
      <c r="A31" s="39"/>
      <c r="B31" s="23"/>
      <c r="C31" s="85"/>
      <c r="D31" s="25"/>
      <c r="E31" s="25"/>
    </row>
    <row r="32" spans="1:6" s="16" customFormat="1" ht="14.25" x14ac:dyDescent="0.2">
      <c r="A32" s="42"/>
      <c r="B32" s="45"/>
      <c r="C32" s="38"/>
      <c r="D32" s="15"/>
      <c r="E32" s="15"/>
      <c r="F32" s="73"/>
    </row>
    <row r="33" spans="1:6" s="16" customFormat="1" ht="14.25" x14ac:dyDescent="0.2">
      <c r="A33" s="42"/>
      <c r="B33" s="48" t="s">
        <v>8</v>
      </c>
      <c r="C33" s="38">
        <v>21</v>
      </c>
      <c r="D33" s="15" t="s">
        <v>5</v>
      </c>
      <c r="E33" s="15"/>
      <c r="F33" s="73">
        <f>ROUND((C33/100)*F30,2)</f>
        <v>46397.760000000002</v>
      </c>
    </row>
    <row r="34" spans="1:6" s="16" customFormat="1" thickBot="1" x14ac:dyDescent="0.25">
      <c r="A34" s="42"/>
      <c r="B34" s="45"/>
      <c r="C34" s="38"/>
      <c r="D34" s="15"/>
      <c r="E34" s="46"/>
      <c r="F34" s="76"/>
    </row>
    <row r="35" spans="1:6" s="16" customFormat="1" ht="14.25" x14ac:dyDescent="0.2">
      <c r="A35" s="42"/>
      <c r="B35" s="45"/>
      <c r="C35" s="38"/>
      <c r="D35" s="15"/>
      <c r="E35" s="15"/>
      <c r="F35" s="73"/>
    </row>
    <row r="36" spans="1:6" s="16" customFormat="1" x14ac:dyDescent="0.25">
      <c r="A36" s="42"/>
      <c r="B36" s="26" t="s">
        <v>26</v>
      </c>
      <c r="C36" s="38"/>
      <c r="D36" s="15"/>
      <c r="E36" s="15"/>
      <c r="F36" s="84">
        <f>SUM(F30:F34)</f>
        <v>267339.46999999997</v>
      </c>
    </row>
    <row r="37" spans="1:6" s="16" customFormat="1" thickBot="1" x14ac:dyDescent="0.25">
      <c r="A37" s="49"/>
      <c r="B37" s="50"/>
      <c r="C37" s="51"/>
      <c r="D37" s="52"/>
      <c r="E37" s="52"/>
      <c r="F37" s="52"/>
    </row>
    <row r="38" spans="1:6" s="16" customFormat="1" thickTop="1" x14ac:dyDescent="0.2">
      <c r="A38" s="42"/>
      <c r="B38" s="45"/>
      <c r="C38" s="38"/>
      <c r="D38" s="15"/>
      <c r="E38" s="15"/>
      <c r="F38" s="15"/>
    </row>
    <row r="39" spans="1:6" s="16" customFormat="1" ht="14.25" hidden="1" x14ac:dyDescent="0.2">
      <c r="A39" s="42"/>
      <c r="B39" s="45"/>
      <c r="C39" s="38"/>
      <c r="D39" s="15"/>
      <c r="E39" s="15"/>
      <c r="F39" s="15">
        <v>267</v>
      </c>
    </row>
    <row r="40" spans="1:6" s="16" customFormat="1" ht="14.25" hidden="1" x14ac:dyDescent="0.2">
      <c r="A40" s="42"/>
      <c r="B40" s="45"/>
      <c r="C40" s="38"/>
      <c r="D40" s="15"/>
      <c r="E40" s="15"/>
      <c r="F40" s="15"/>
    </row>
    <row r="41" spans="1:6" s="16" customFormat="1" ht="14.25" hidden="1" x14ac:dyDescent="0.2">
      <c r="A41" s="42"/>
      <c r="B41" s="45"/>
      <c r="C41" s="38"/>
      <c r="D41" s="15"/>
      <c r="E41" s="15"/>
      <c r="F41" s="15"/>
    </row>
    <row r="42" spans="1:6" s="16" customFormat="1" ht="14.25" hidden="1" x14ac:dyDescent="0.2">
      <c r="A42" s="42"/>
      <c r="B42" s="45"/>
      <c r="C42" s="38"/>
      <c r="D42" s="15"/>
      <c r="E42" s="15"/>
      <c r="F42" s="15">
        <f>F36/F39</f>
        <v>1001.2714232209737</v>
      </c>
    </row>
    <row r="43" spans="1:6" s="16" customFormat="1" ht="14.25" hidden="1" x14ac:dyDescent="0.2">
      <c r="A43" s="42"/>
      <c r="B43" s="45"/>
      <c r="C43" s="38"/>
      <c r="D43" s="15"/>
      <c r="E43" s="15"/>
      <c r="F43" s="15"/>
    </row>
    <row r="44" spans="1:6" s="16" customFormat="1" ht="14.25" hidden="1" x14ac:dyDescent="0.2">
      <c r="A44" s="42"/>
      <c r="B44" s="45"/>
      <c r="C44" s="38"/>
      <c r="D44" s="15"/>
      <c r="E44" s="15"/>
      <c r="F44" s="15">
        <f>(F12+F13)/F39</f>
        <v>392.16498846933138</v>
      </c>
    </row>
    <row r="45" spans="1:6" hidden="1" x14ac:dyDescent="0.3">
      <c r="A45" s="8"/>
      <c r="B45" s="10"/>
    </row>
    <row r="46" spans="1:6" hidden="1" x14ac:dyDescent="0.3">
      <c r="A46" s="8"/>
      <c r="B46" s="10"/>
    </row>
    <row r="47" spans="1:6" hidden="1" x14ac:dyDescent="0.3">
      <c r="A47" s="8"/>
      <c r="B47" s="10"/>
    </row>
    <row r="48" spans="1:6" x14ac:dyDescent="0.3">
      <c r="A48" s="8"/>
      <c r="B48" s="10"/>
    </row>
    <row r="49" spans="1:6" hidden="1" x14ac:dyDescent="0.3">
      <c r="A49" s="8"/>
      <c r="B49" s="10"/>
    </row>
    <row r="50" spans="1:6" hidden="1" x14ac:dyDescent="0.3">
      <c r="A50" s="8"/>
      <c r="B50" s="10"/>
      <c r="F50" s="78">
        <f>ROUND(F36,2)</f>
        <v>267339.46999999997</v>
      </c>
    </row>
    <row r="51" spans="1:6" hidden="1" x14ac:dyDescent="0.3">
      <c r="A51" s="8"/>
      <c r="B51" s="10"/>
    </row>
    <row r="52" spans="1:6" ht="15.75" hidden="1" x14ac:dyDescent="0.3">
      <c r="A52" s="8"/>
      <c r="B52" s="79" t="s">
        <v>19</v>
      </c>
      <c r="C52" s="47">
        <v>7</v>
      </c>
      <c r="D52" s="15" t="s">
        <v>5</v>
      </c>
      <c r="E52" s="15">
        <f>F50</f>
        <v>267339.46999999997</v>
      </c>
      <c r="F52" s="83">
        <f>ROUND((C52/100)*E52,2)</f>
        <v>18713.759999999998</v>
      </c>
    </row>
    <row r="53" spans="1:6" hidden="1" x14ac:dyDescent="0.3">
      <c r="A53" s="8"/>
      <c r="B53" s="10"/>
      <c r="F53" s="80"/>
    </row>
    <row r="54" spans="1:6" hidden="1" x14ac:dyDescent="0.3">
      <c r="A54" s="8"/>
      <c r="B54" s="79" t="s">
        <v>18</v>
      </c>
      <c r="F54" s="82">
        <f>SUM(F50:F52)</f>
        <v>286053.23</v>
      </c>
    </row>
    <row r="55" spans="1:6" hidden="1" x14ac:dyDescent="0.3">
      <c r="A55" s="8"/>
      <c r="B55" s="10"/>
      <c r="F55" s="81"/>
    </row>
    <row r="56" spans="1:6" x14ac:dyDescent="0.3">
      <c r="A56" s="8"/>
      <c r="B56" s="10"/>
    </row>
    <row r="57" spans="1:6" x14ac:dyDescent="0.3">
      <c r="A57" s="8"/>
      <c r="B57" s="10"/>
    </row>
    <row r="58" spans="1:6" x14ac:dyDescent="0.3">
      <c r="A58" s="8"/>
      <c r="B58" s="10"/>
    </row>
    <row r="59" spans="1:6" x14ac:dyDescent="0.3">
      <c r="A59" s="8"/>
      <c r="B59" s="10"/>
    </row>
    <row r="60" spans="1:6" x14ac:dyDescent="0.3">
      <c r="A60" s="8"/>
      <c r="B60" s="10"/>
    </row>
    <row r="61" spans="1:6" x14ac:dyDescent="0.3">
      <c r="A61" s="8"/>
      <c r="B61" s="10"/>
    </row>
    <row r="62" spans="1:6" x14ac:dyDescent="0.3">
      <c r="A62" s="8"/>
      <c r="B62" s="10"/>
    </row>
    <row r="63" spans="1:6" x14ac:dyDescent="0.3">
      <c r="A63" s="8"/>
      <c r="B63" s="10"/>
    </row>
    <row r="64" spans="1:6" x14ac:dyDescent="0.3">
      <c r="A64" s="8"/>
      <c r="B64" s="10"/>
    </row>
    <row r="65" spans="1:2" x14ac:dyDescent="0.3">
      <c r="A65" s="8"/>
      <c r="B65" s="10"/>
    </row>
    <row r="66" spans="1:2" x14ac:dyDescent="0.3">
      <c r="A66" s="8"/>
      <c r="B66" s="10"/>
    </row>
    <row r="67" spans="1:2" x14ac:dyDescent="0.3">
      <c r="A67" s="8"/>
      <c r="B67" s="10"/>
    </row>
    <row r="68" spans="1:2" x14ac:dyDescent="0.3">
      <c r="A68" s="8"/>
      <c r="B68" s="10"/>
    </row>
    <row r="69" spans="1:2" x14ac:dyDescent="0.3">
      <c r="A69" s="8"/>
      <c r="B69" s="10"/>
    </row>
    <row r="70" spans="1:2" x14ac:dyDescent="0.3">
      <c r="A70" s="8"/>
      <c r="B70" s="10"/>
    </row>
    <row r="71" spans="1:2" x14ac:dyDescent="0.3">
      <c r="A71" s="8"/>
      <c r="B71" s="10"/>
    </row>
    <row r="72" spans="1:2" x14ac:dyDescent="0.3">
      <c r="A72" s="8"/>
      <c r="B72" s="10"/>
    </row>
    <row r="73" spans="1:2" x14ac:dyDescent="0.3">
      <c r="A73" s="8"/>
      <c r="B73" s="10"/>
    </row>
    <row r="74" spans="1:2" x14ac:dyDescent="0.3">
      <c r="A74" s="8"/>
      <c r="B74" s="10"/>
    </row>
    <row r="75" spans="1:2" x14ac:dyDescent="0.3">
      <c r="A75" s="8"/>
      <c r="B75" s="10"/>
    </row>
    <row r="76" spans="1:2" x14ac:dyDescent="0.3">
      <c r="A76" s="8"/>
      <c r="B76" s="10"/>
    </row>
    <row r="77" spans="1:2" x14ac:dyDescent="0.3">
      <c r="A77" s="8"/>
      <c r="B77" s="10"/>
    </row>
    <row r="78" spans="1:2" x14ac:dyDescent="0.3">
      <c r="A78" s="8"/>
      <c r="B78" s="10"/>
    </row>
    <row r="79" spans="1:2" x14ac:dyDescent="0.3">
      <c r="A79" s="8"/>
      <c r="B79" s="10"/>
    </row>
    <row r="80" spans="1:2" x14ac:dyDescent="0.3">
      <c r="A80" s="8"/>
      <c r="B80" s="10"/>
    </row>
    <row r="81" spans="1:2" x14ac:dyDescent="0.3">
      <c r="A81" s="8"/>
      <c r="B81" s="10"/>
    </row>
    <row r="82" spans="1:2" x14ac:dyDescent="0.3">
      <c r="A82" s="8"/>
      <c r="B82" s="10"/>
    </row>
    <row r="83" spans="1:2" x14ac:dyDescent="0.3">
      <c r="A83" s="8"/>
      <c r="B83" s="10"/>
    </row>
    <row r="84" spans="1:2" x14ac:dyDescent="0.3">
      <c r="A84" s="8"/>
      <c r="B84" s="10"/>
    </row>
    <row r="85" spans="1:2" x14ac:dyDescent="0.3">
      <c r="A85" s="8"/>
      <c r="B85" s="10"/>
    </row>
    <row r="86" spans="1:2" x14ac:dyDescent="0.3">
      <c r="A86" s="8"/>
      <c r="B86" s="10"/>
    </row>
    <row r="87" spans="1:2" x14ac:dyDescent="0.3">
      <c r="A87" s="8"/>
      <c r="B87" s="10"/>
    </row>
    <row r="88" spans="1:2" x14ac:dyDescent="0.3">
      <c r="A88" s="8"/>
      <c r="B88" s="10"/>
    </row>
    <row r="89" spans="1:2" x14ac:dyDescent="0.3">
      <c r="A89" s="8"/>
      <c r="B89" s="10"/>
    </row>
    <row r="90" spans="1:2" x14ac:dyDescent="0.3">
      <c r="A90" s="8"/>
      <c r="B90" s="10"/>
    </row>
    <row r="91" spans="1:2" x14ac:dyDescent="0.3">
      <c r="A91" s="8"/>
      <c r="B91" s="10"/>
    </row>
    <row r="92" spans="1:2" x14ac:dyDescent="0.3">
      <c r="A92" s="8"/>
      <c r="B92" s="10"/>
    </row>
    <row r="93" spans="1:2" x14ac:dyDescent="0.3">
      <c r="A93" s="8"/>
      <c r="B93" s="10"/>
    </row>
    <row r="94" spans="1:2" x14ac:dyDescent="0.3">
      <c r="A94" s="8"/>
      <c r="B94" s="10"/>
    </row>
    <row r="95" spans="1:2" x14ac:dyDescent="0.3">
      <c r="A95" s="8"/>
      <c r="B95" s="10"/>
    </row>
    <row r="96" spans="1:2" x14ac:dyDescent="0.3">
      <c r="A96" s="8"/>
      <c r="B96" s="10"/>
    </row>
    <row r="97" spans="1:2" x14ac:dyDescent="0.3">
      <c r="A97" s="8"/>
      <c r="B97" s="10"/>
    </row>
    <row r="98" spans="1:2" x14ac:dyDescent="0.3">
      <c r="A98" s="8"/>
      <c r="B98" s="10"/>
    </row>
    <row r="99" spans="1:2" x14ac:dyDescent="0.3">
      <c r="A99" s="8"/>
      <c r="B99" s="10"/>
    </row>
    <row r="100" spans="1:2" x14ac:dyDescent="0.3">
      <c r="A100" s="8"/>
      <c r="B100" s="10"/>
    </row>
    <row r="101" spans="1:2" x14ac:dyDescent="0.3">
      <c r="A101" s="8"/>
      <c r="B101" s="10"/>
    </row>
    <row r="102" spans="1:2" x14ac:dyDescent="0.3">
      <c r="A102" s="8"/>
      <c r="B102" s="10"/>
    </row>
    <row r="103" spans="1:2" x14ac:dyDescent="0.3">
      <c r="A103" s="8"/>
      <c r="B103" s="10"/>
    </row>
    <row r="104" spans="1:2" x14ac:dyDescent="0.3">
      <c r="A104" s="8"/>
      <c r="B104" s="10"/>
    </row>
    <row r="105" spans="1:2" x14ac:dyDescent="0.3">
      <c r="A105" s="8"/>
      <c r="B105" s="10"/>
    </row>
    <row r="106" spans="1:2" x14ac:dyDescent="0.3">
      <c r="A106" s="8"/>
      <c r="B106" s="10"/>
    </row>
    <row r="107" spans="1:2" x14ac:dyDescent="0.3">
      <c r="A107" s="8"/>
      <c r="B107" s="10"/>
    </row>
    <row r="108" spans="1:2" x14ac:dyDescent="0.3">
      <c r="A108" s="8"/>
      <c r="B108" s="10"/>
    </row>
    <row r="109" spans="1:2" x14ac:dyDescent="0.3">
      <c r="A109" s="8"/>
      <c r="B109" s="10"/>
    </row>
    <row r="110" spans="1:2" x14ac:dyDescent="0.3">
      <c r="A110" s="8"/>
      <c r="B110" s="10"/>
    </row>
    <row r="111" spans="1:2" x14ac:dyDescent="0.3">
      <c r="A111" s="8"/>
      <c r="B111" s="10"/>
    </row>
    <row r="112" spans="1:2" x14ac:dyDescent="0.3">
      <c r="A112" s="8"/>
      <c r="B112" s="10"/>
    </row>
    <row r="113" spans="1:2" x14ac:dyDescent="0.3">
      <c r="A113" s="8"/>
      <c r="B113" s="10"/>
    </row>
    <row r="114" spans="1:2" x14ac:dyDescent="0.3">
      <c r="A114" s="8"/>
      <c r="B114" s="10"/>
    </row>
    <row r="115" spans="1:2" x14ac:dyDescent="0.3">
      <c r="A115" s="8"/>
      <c r="B115" s="10"/>
    </row>
    <row r="116" spans="1:2" x14ac:dyDescent="0.3">
      <c r="A116" s="8"/>
      <c r="B116" s="10"/>
    </row>
    <row r="117" spans="1:2" x14ac:dyDescent="0.3">
      <c r="A117" s="8"/>
      <c r="B117" s="10"/>
    </row>
    <row r="118" spans="1:2" x14ac:dyDescent="0.3">
      <c r="A118" s="8"/>
      <c r="B118" s="10"/>
    </row>
    <row r="119" spans="1:2" x14ac:dyDescent="0.3">
      <c r="A119" s="8"/>
      <c r="B119" s="10"/>
    </row>
    <row r="120" spans="1:2" x14ac:dyDescent="0.3">
      <c r="A120" s="8"/>
      <c r="B120" s="10"/>
    </row>
    <row r="121" spans="1:2" x14ac:dyDescent="0.3">
      <c r="A121" s="8"/>
      <c r="B121" s="10"/>
    </row>
    <row r="122" spans="1:2" x14ac:dyDescent="0.3">
      <c r="A122" s="8"/>
      <c r="B122" s="10"/>
    </row>
    <row r="123" spans="1:2" x14ac:dyDescent="0.3">
      <c r="A123" s="8"/>
      <c r="B123" s="10"/>
    </row>
    <row r="124" spans="1:2" x14ac:dyDescent="0.3">
      <c r="A124" s="8"/>
      <c r="B124" s="10"/>
    </row>
    <row r="125" spans="1:2" x14ac:dyDescent="0.3">
      <c r="A125" s="7"/>
      <c r="B125" s="10"/>
    </row>
    <row r="126" spans="1:2" x14ac:dyDescent="0.3">
      <c r="A126" s="7"/>
      <c r="B126" s="10"/>
    </row>
    <row r="127" spans="1:2" x14ac:dyDescent="0.3">
      <c r="A127" s="7"/>
      <c r="B127" s="10"/>
    </row>
    <row r="128" spans="1:2" x14ac:dyDescent="0.3">
      <c r="A128" s="7"/>
      <c r="B128" s="10"/>
    </row>
    <row r="129" spans="1:2" x14ac:dyDescent="0.3">
      <c r="A129" s="7"/>
      <c r="B129" s="10"/>
    </row>
    <row r="130" spans="1:2" x14ac:dyDescent="0.3">
      <c r="A130" s="7"/>
      <c r="B130" s="10"/>
    </row>
    <row r="131" spans="1:2" x14ac:dyDescent="0.3">
      <c r="A131" s="7"/>
      <c r="B131" s="10"/>
    </row>
    <row r="132" spans="1:2" x14ac:dyDescent="0.3">
      <c r="A132" s="7"/>
      <c r="B132" s="10"/>
    </row>
    <row r="133" spans="1:2" x14ac:dyDescent="0.3">
      <c r="A133" s="7"/>
      <c r="B133" s="10"/>
    </row>
    <row r="134" spans="1:2" x14ac:dyDescent="0.3">
      <c r="A134" s="7"/>
      <c r="B134" s="10"/>
    </row>
    <row r="135" spans="1:2" x14ac:dyDescent="0.3">
      <c r="A135" s="7"/>
      <c r="B135" s="10"/>
    </row>
    <row r="136" spans="1:2" x14ac:dyDescent="0.3">
      <c r="A136" s="7"/>
      <c r="B136" s="10"/>
    </row>
    <row r="137" spans="1:2" x14ac:dyDescent="0.3">
      <c r="A137" s="7"/>
      <c r="B137" s="10"/>
    </row>
    <row r="138" spans="1:2" x14ac:dyDescent="0.3">
      <c r="A138" s="7"/>
      <c r="B138" s="10"/>
    </row>
    <row r="139" spans="1:2" x14ac:dyDescent="0.3">
      <c r="A139" s="7"/>
      <c r="B139" s="10"/>
    </row>
    <row r="140" spans="1:2" x14ac:dyDescent="0.3">
      <c r="A140" s="7"/>
      <c r="B140" s="10"/>
    </row>
    <row r="141" spans="1:2" x14ac:dyDescent="0.3">
      <c r="A141" s="7"/>
      <c r="B141" s="10"/>
    </row>
    <row r="142" spans="1:2" x14ac:dyDescent="0.3">
      <c r="A142" s="7"/>
      <c r="B142" s="10"/>
    </row>
    <row r="143" spans="1:2" x14ac:dyDescent="0.3">
      <c r="A143" s="7"/>
      <c r="B143" s="10"/>
    </row>
    <row r="144" spans="1:2" x14ac:dyDescent="0.3">
      <c r="A144" s="7"/>
      <c r="B144" s="10"/>
    </row>
    <row r="145" spans="1:2" x14ac:dyDescent="0.3">
      <c r="A145" s="7"/>
      <c r="B145" s="10"/>
    </row>
    <row r="146" spans="1:2" x14ac:dyDescent="0.3">
      <c r="A146" s="7"/>
      <c r="B146" s="10"/>
    </row>
    <row r="147" spans="1:2" x14ac:dyDescent="0.3">
      <c r="A147" s="7"/>
      <c r="B147" s="10"/>
    </row>
    <row r="148" spans="1:2" x14ac:dyDescent="0.3">
      <c r="A148" s="7"/>
      <c r="B148" s="10"/>
    </row>
    <row r="149" spans="1:2" x14ac:dyDescent="0.3">
      <c r="A149" s="7"/>
      <c r="B149" s="10"/>
    </row>
    <row r="150" spans="1:2" x14ac:dyDescent="0.3">
      <c r="A150" s="7"/>
      <c r="B150" s="10"/>
    </row>
    <row r="151" spans="1:2" x14ac:dyDescent="0.3">
      <c r="A151" s="7"/>
      <c r="B151" s="10"/>
    </row>
    <row r="152" spans="1:2" x14ac:dyDescent="0.3">
      <c r="A152" s="7"/>
      <c r="B152" s="10"/>
    </row>
    <row r="153" spans="1:2" x14ac:dyDescent="0.3">
      <c r="A153" s="7"/>
      <c r="B153" s="10"/>
    </row>
    <row r="154" spans="1:2" x14ac:dyDescent="0.3">
      <c r="A154" s="7"/>
      <c r="B154" s="10"/>
    </row>
    <row r="155" spans="1:2" x14ac:dyDescent="0.3">
      <c r="A155" s="7"/>
      <c r="B155" s="10"/>
    </row>
    <row r="156" spans="1:2" x14ac:dyDescent="0.3">
      <c r="A156" s="7"/>
      <c r="B156" s="10"/>
    </row>
    <row r="157" spans="1:2" x14ac:dyDescent="0.3">
      <c r="A157" s="7"/>
      <c r="B157" s="10"/>
    </row>
    <row r="158" spans="1:2" x14ac:dyDescent="0.3">
      <c r="A158" s="7"/>
      <c r="B158" s="10"/>
    </row>
    <row r="159" spans="1:2" x14ac:dyDescent="0.3">
      <c r="A159" s="7"/>
      <c r="B159" s="10"/>
    </row>
    <row r="160" spans="1:2" x14ac:dyDescent="0.3">
      <c r="A160" s="7"/>
      <c r="B160" s="10"/>
    </row>
    <row r="161" spans="1:2" x14ac:dyDescent="0.3">
      <c r="A161" s="7"/>
      <c r="B161" s="10"/>
    </row>
    <row r="162" spans="1:2" x14ac:dyDescent="0.3">
      <c r="A162" s="7"/>
      <c r="B162" s="10"/>
    </row>
    <row r="163" spans="1:2" x14ac:dyDescent="0.3">
      <c r="A163" s="7"/>
      <c r="B163" s="10"/>
    </row>
    <row r="164" spans="1:2" x14ac:dyDescent="0.3">
      <c r="A164" s="7"/>
      <c r="B164" s="10"/>
    </row>
    <row r="165" spans="1:2" x14ac:dyDescent="0.3">
      <c r="A165" s="7"/>
      <c r="B165" s="10"/>
    </row>
    <row r="166" spans="1:2" x14ac:dyDescent="0.3">
      <c r="A166" s="7"/>
      <c r="B166" s="10"/>
    </row>
    <row r="167" spans="1:2" x14ac:dyDescent="0.3">
      <c r="A167" s="7"/>
      <c r="B167" s="10"/>
    </row>
    <row r="168" spans="1:2" x14ac:dyDescent="0.3">
      <c r="A168" s="7"/>
      <c r="B168" s="10"/>
    </row>
    <row r="169" spans="1:2" x14ac:dyDescent="0.3">
      <c r="A169" s="7"/>
      <c r="B169" s="10"/>
    </row>
    <row r="170" spans="1:2" x14ac:dyDescent="0.3">
      <c r="A170" s="7"/>
      <c r="B170" s="10"/>
    </row>
    <row r="171" spans="1:2" x14ac:dyDescent="0.3">
      <c r="A171" s="7"/>
      <c r="B171" s="10"/>
    </row>
    <row r="172" spans="1:2" x14ac:dyDescent="0.3">
      <c r="A172" s="7"/>
      <c r="B172" s="10"/>
    </row>
    <row r="173" spans="1:2" x14ac:dyDescent="0.3">
      <c r="A173" s="7"/>
      <c r="B173" s="10"/>
    </row>
    <row r="174" spans="1:2" x14ac:dyDescent="0.3">
      <c r="A174" s="7"/>
      <c r="B174" s="10"/>
    </row>
    <row r="175" spans="1:2" x14ac:dyDescent="0.3">
      <c r="A175" s="7"/>
      <c r="B175" s="10"/>
    </row>
    <row r="176" spans="1:2" x14ac:dyDescent="0.3">
      <c r="A176" s="7"/>
      <c r="B176" s="10"/>
    </row>
    <row r="177" spans="1:2" x14ac:dyDescent="0.3">
      <c r="A177" s="7"/>
      <c r="B177" s="10"/>
    </row>
    <row r="178" spans="1:2" x14ac:dyDescent="0.3">
      <c r="A178" s="7"/>
      <c r="B178" s="10"/>
    </row>
    <row r="179" spans="1:2" x14ac:dyDescent="0.3">
      <c r="A179" s="7"/>
      <c r="B179" s="10"/>
    </row>
    <row r="180" spans="1:2" x14ac:dyDescent="0.3">
      <c r="A180" s="7"/>
      <c r="B180" s="10"/>
    </row>
    <row r="181" spans="1:2" x14ac:dyDescent="0.3">
      <c r="A181" s="7"/>
      <c r="B181" s="10"/>
    </row>
    <row r="182" spans="1:2" x14ac:dyDescent="0.3">
      <c r="A182" s="7"/>
      <c r="B182" s="10"/>
    </row>
    <row r="183" spans="1:2" x14ac:dyDescent="0.3">
      <c r="A183" s="7"/>
      <c r="B183" s="10"/>
    </row>
    <row r="184" spans="1:2" x14ac:dyDescent="0.3">
      <c r="A184" s="7"/>
      <c r="B184" s="10"/>
    </row>
    <row r="185" spans="1:2" x14ac:dyDescent="0.3">
      <c r="A185" s="7"/>
      <c r="B185" s="10"/>
    </row>
    <row r="186" spans="1:2" x14ac:dyDescent="0.3">
      <c r="A186" s="7"/>
      <c r="B186" s="10"/>
    </row>
    <row r="187" spans="1:2" x14ac:dyDescent="0.3">
      <c r="A187" s="7"/>
      <c r="B187" s="10"/>
    </row>
    <row r="188" spans="1:2" x14ac:dyDescent="0.3">
      <c r="A188" s="7"/>
      <c r="B188" s="10"/>
    </row>
    <row r="189" spans="1:2" x14ac:dyDescent="0.3">
      <c r="A189" s="7"/>
      <c r="B189" s="10"/>
    </row>
    <row r="190" spans="1:2" x14ac:dyDescent="0.3">
      <c r="A190" s="7"/>
      <c r="B190" s="10"/>
    </row>
    <row r="191" spans="1:2" x14ac:dyDescent="0.3">
      <c r="A191" s="7"/>
      <c r="B191" s="10"/>
    </row>
    <row r="192" spans="1:2" x14ac:dyDescent="0.3">
      <c r="A192" s="7"/>
      <c r="B192" s="10"/>
    </row>
    <row r="193" spans="1:2" x14ac:dyDescent="0.3">
      <c r="A193" s="7"/>
      <c r="B193" s="10"/>
    </row>
    <row r="194" spans="1:2" x14ac:dyDescent="0.3">
      <c r="A194" s="7"/>
      <c r="B194" s="10"/>
    </row>
    <row r="195" spans="1:2" x14ac:dyDescent="0.3">
      <c r="A195" s="7"/>
      <c r="B195" s="10"/>
    </row>
    <row r="196" spans="1:2" x14ac:dyDescent="0.3">
      <c r="A196" s="7"/>
      <c r="B196" s="10"/>
    </row>
    <row r="197" spans="1:2" x14ac:dyDescent="0.3">
      <c r="A197" s="7"/>
      <c r="B197" s="10"/>
    </row>
    <row r="198" spans="1:2" x14ac:dyDescent="0.3">
      <c r="A198" s="7"/>
      <c r="B198" s="10"/>
    </row>
    <row r="199" spans="1:2" x14ac:dyDescent="0.3">
      <c r="B199" s="10"/>
    </row>
    <row r="200" spans="1:2" x14ac:dyDescent="0.3">
      <c r="B200" s="10"/>
    </row>
    <row r="201" spans="1:2" x14ac:dyDescent="0.3">
      <c r="B201" s="10"/>
    </row>
    <row r="202" spans="1:2" x14ac:dyDescent="0.3">
      <c r="B202" s="10"/>
    </row>
    <row r="203" spans="1:2" x14ac:dyDescent="0.3">
      <c r="B203" s="10"/>
    </row>
    <row r="204" spans="1:2" x14ac:dyDescent="0.3">
      <c r="B204" s="10"/>
    </row>
    <row r="205" spans="1:2" x14ac:dyDescent="0.3">
      <c r="B205" s="10"/>
    </row>
    <row r="206" spans="1:2" x14ac:dyDescent="0.3">
      <c r="B206" s="10"/>
    </row>
    <row r="207" spans="1:2" x14ac:dyDescent="0.3">
      <c r="B207" s="10"/>
    </row>
    <row r="208" spans="1:2" x14ac:dyDescent="0.3">
      <c r="B208" s="10"/>
    </row>
    <row r="209" spans="2:2" x14ac:dyDescent="0.3">
      <c r="B209" s="10"/>
    </row>
    <row r="210" spans="2:2" x14ac:dyDescent="0.3">
      <c r="B210" s="10"/>
    </row>
    <row r="211" spans="2:2" x14ac:dyDescent="0.3">
      <c r="B211" s="10"/>
    </row>
    <row r="212" spans="2:2" x14ac:dyDescent="0.3">
      <c r="B212" s="10"/>
    </row>
    <row r="213" spans="2:2" x14ac:dyDescent="0.3">
      <c r="B213" s="10"/>
    </row>
    <row r="214" spans="2:2" x14ac:dyDescent="0.3">
      <c r="B214" s="10"/>
    </row>
    <row r="215" spans="2:2" x14ac:dyDescent="0.3">
      <c r="B215" s="10"/>
    </row>
    <row r="216" spans="2:2" x14ac:dyDescent="0.3">
      <c r="B216" s="10"/>
    </row>
    <row r="217" spans="2:2" x14ac:dyDescent="0.3">
      <c r="B217" s="10"/>
    </row>
    <row r="218" spans="2:2" x14ac:dyDescent="0.3">
      <c r="B218" s="10"/>
    </row>
    <row r="219" spans="2:2" x14ac:dyDescent="0.3">
      <c r="B219" s="10"/>
    </row>
    <row r="220" spans="2:2" x14ac:dyDescent="0.3">
      <c r="B220" s="10"/>
    </row>
    <row r="221" spans="2:2" x14ac:dyDescent="0.3">
      <c r="B221" s="10"/>
    </row>
    <row r="222" spans="2:2" x14ac:dyDescent="0.3">
      <c r="B222" s="10"/>
    </row>
    <row r="223" spans="2:2" x14ac:dyDescent="0.3">
      <c r="B223" s="10"/>
    </row>
    <row r="224" spans="2:2" x14ac:dyDescent="0.3">
      <c r="B224" s="10"/>
    </row>
    <row r="225" spans="2:2" x14ac:dyDescent="0.3">
      <c r="B225" s="10"/>
    </row>
    <row r="226" spans="2:2" x14ac:dyDescent="0.3">
      <c r="B226" s="10"/>
    </row>
    <row r="227" spans="2:2" x14ac:dyDescent="0.3">
      <c r="B227" s="10"/>
    </row>
    <row r="228" spans="2:2" x14ac:dyDescent="0.3">
      <c r="B228" s="10"/>
    </row>
    <row r="229" spans="2:2" x14ac:dyDescent="0.3">
      <c r="B229" s="10"/>
    </row>
    <row r="230" spans="2:2" x14ac:dyDescent="0.3">
      <c r="B230" s="10"/>
    </row>
    <row r="231" spans="2:2" x14ac:dyDescent="0.3">
      <c r="B231" s="10"/>
    </row>
    <row r="232" spans="2:2" x14ac:dyDescent="0.3">
      <c r="B232" s="10"/>
    </row>
    <row r="233" spans="2:2" x14ac:dyDescent="0.3">
      <c r="B233" s="10"/>
    </row>
    <row r="234" spans="2:2" x14ac:dyDescent="0.3">
      <c r="B234" s="10"/>
    </row>
    <row r="235" spans="2:2" x14ac:dyDescent="0.3">
      <c r="B235" s="10"/>
    </row>
    <row r="236" spans="2:2" x14ac:dyDescent="0.3">
      <c r="B236" s="10"/>
    </row>
    <row r="237" spans="2:2" x14ac:dyDescent="0.3">
      <c r="B237" s="10"/>
    </row>
    <row r="238" spans="2:2" x14ac:dyDescent="0.3">
      <c r="B238" s="10"/>
    </row>
    <row r="239" spans="2:2" x14ac:dyDescent="0.3">
      <c r="B239" s="10"/>
    </row>
    <row r="240" spans="2:2" x14ac:dyDescent="0.3">
      <c r="B240" s="10"/>
    </row>
    <row r="241" spans="2:2" x14ac:dyDescent="0.3">
      <c r="B241" s="10"/>
    </row>
    <row r="242" spans="2:2" x14ac:dyDescent="0.3">
      <c r="B242" s="10"/>
    </row>
    <row r="243" spans="2:2" x14ac:dyDescent="0.3">
      <c r="B243" s="10"/>
    </row>
    <row r="244" spans="2:2" x14ac:dyDescent="0.3">
      <c r="B244" s="10"/>
    </row>
    <row r="245" spans="2:2" x14ac:dyDescent="0.3">
      <c r="B245" s="10"/>
    </row>
    <row r="246" spans="2:2" x14ac:dyDescent="0.3">
      <c r="B246" s="10"/>
    </row>
    <row r="247" spans="2:2" x14ac:dyDescent="0.3">
      <c r="B247" s="10"/>
    </row>
    <row r="248" spans="2:2" x14ac:dyDescent="0.3">
      <c r="B248" s="10"/>
    </row>
    <row r="249" spans="2:2" x14ac:dyDescent="0.3">
      <c r="B249" s="10"/>
    </row>
    <row r="250" spans="2:2" x14ac:dyDescent="0.3">
      <c r="B250" s="10"/>
    </row>
    <row r="251" spans="2:2" x14ac:dyDescent="0.3">
      <c r="B251" s="10"/>
    </row>
    <row r="252" spans="2:2" x14ac:dyDescent="0.3">
      <c r="B252" s="10"/>
    </row>
    <row r="253" spans="2:2" x14ac:dyDescent="0.3">
      <c r="B253" s="10"/>
    </row>
    <row r="254" spans="2:2" x14ac:dyDescent="0.3">
      <c r="B254" s="10"/>
    </row>
    <row r="255" spans="2:2" x14ac:dyDescent="0.3">
      <c r="B255" s="10"/>
    </row>
    <row r="256" spans="2:2" x14ac:dyDescent="0.3">
      <c r="B256" s="10"/>
    </row>
    <row r="257" spans="2:2" x14ac:dyDescent="0.3">
      <c r="B257" s="10"/>
    </row>
    <row r="258" spans="2:2" x14ac:dyDescent="0.3">
      <c r="B258" s="10"/>
    </row>
    <row r="259" spans="2:2" x14ac:dyDescent="0.3">
      <c r="B259" s="10"/>
    </row>
    <row r="260" spans="2:2" x14ac:dyDescent="0.3">
      <c r="B260" s="10"/>
    </row>
    <row r="261" spans="2:2" x14ac:dyDescent="0.3">
      <c r="B261" s="10"/>
    </row>
    <row r="262" spans="2:2" x14ac:dyDescent="0.3">
      <c r="B262" s="10"/>
    </row>
    <row r="263" spans="2:2" x14ac:dyDescent="0.3">
      <c r="B263" s="10"/>
    </row>
    <row r="264" spans="2:2" x14ac:dyDescent="0.3">
      <c r="B264" s="10"/>
    </row>
    <row r="265" spans="2:2" x14ac:dyDescent="0.3">
      <c r="B265" s="10"/>
    </row>
    <row r="266" spans="2:2" x14ac:dyDescent="0.3">
      <c r="B266" s="10"/>
    </row>
    <row r="267" spans="2:2" x14ac:dyDescent="0.3">
      <c r="B267" s="10"/>
    </row>
    <row r="268" spans="2:2" x14ac:dyDescent="0.3">
      <c r="B268" s="10"/>
    </row>
    <row r="269" spans="2:2" x14ac:dyDescent="0.3">
      <c r="B269" s="10"/>
    </row>
    <row r="270" spans="2:2" x14ac:dyDescent="0.3">
      <c r="B270" s="10"/>
    </row>
    <row r="271" spans="2:2" x14ac:dyDescent="0.3">
      <c r="B271" s="10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 xml:space="preserve">&amp;C&amp;"Comic Sans MS,Normal"&amp;6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PRESSUPOST</vt:lpstr>
      <vt:lpstr>RESUM</vt:lpstr>
      <vt:lpstr>PRESSUPOST!Àrea_d'impressió</vt:lpstr>
      <vt:lpstr>RESUM!Àrea_d'impressió</vt:lpstr>
      <vt:lpstr>PRESSUPOST!Títols_per_imprimir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SERVEIS BRUC</cp:lastModifiedBy>
  <cp:lastPrinted>2025-11-06T17:27:37Z</cp:lastPrinted>
  <dcterms:created xsi:type="dcterms:W3CDTF">2017-03-28T11:54:33Z</dcterms:created>
  <dcterms:modified xsi:type="dcterms:W3CDTF">2025-11-17T12:36:22Z</dcterms:modified>
</cp:coreProperties>
</file>