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Laboratoris\OBE 25_842 Subministrament del reactius i equips través de tècniques de seqüenciació massiva\Contractació\Esborranys\"/>
    </mc:Choice>
  </mc:AlternateContent>
  <xr:revisionPtr revIDLastSave="0" documentId="13_ncr:1_{BD8D7BB8-F2B2-4A23-99B7-1D4767B5820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ticles" sheetId="3" r:id="rId1"/>
  </sheets>
  <definedNames>
    <definedName name="_xlnm._FilterDatabase" localSheetId="0" hidden="1">Articles!$A$11:$H$39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3" i="3" l="1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12" i="3" l="1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12" i="3"/>
  <c r="H39" i="3"/>
  <c r="I15" i="3" l="1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K23" i="3" s="1"/>
  <c r="I24" i="3"/>
  <c r="J24" i="3" s="1"/>
  <c r="I25" i="3"/>
  <c r="J25" i="3" s="1"/>
  <c r="I26" i="3"/>
  <c r="J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J38" i="3" s="1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I39" i="3"/>
  <c r="L39" i="3" s="1"/>
  <c r="I14" i="3"/>
  <c r="L14" i="3" s="1"/>
  <c r="H14" i="3"/>
  <c r="I13" i="3"/>
  <c r="L13" i="3" s="1"/>
  <c r="H13" i="3"/>
  <c r="I12" i="3"/>
  <c r="H12" i="3"/>
  <c r="L26" i="3" l="1"/>
  <c r="L25" i="3"/>
  <c r="K35" i="3"/>
  <c r="J34" i="3"/>
  <c r="J22" i="3"/>
  <c r="K34" i="3"/>
  <c r="K22" i="3"/>
  <c r="L38" i="3"/>
  <c r="K36" i="3"/>
  <c r="J23" i="3"/>
  <c r="J33" i="3"/>
  <c r="J21" i="3"/>
  <c r="K33" i="3"/>
  <c r="K21" i="3"/>
  <c r="K26" i="3"/>
  <c r="J37" i="3"/>
  <c r="L24" i="3"/>
  <c r="J35" i="3"/>
  <c r="J32" i="3"/>
  <c r="J20" i="3"/>
  <c r="K32" i="3"/>
  <c r="K20" i="3"/>
  <c r="K38" i="3"/>
  <c r="K37" i="3"/>
  <c r="J36" i="3"/>
  <c r="J31" i="3"/>
  <c r="J19" i="3"/>
  <c r="K31" i="3"/>
  <c r="K19" i="3"/>
  <c r="K25" i="3"/>
  <c r="K24" i="3"/>
  <c r="J30" i="3"/>
  <c r="J18" i="3"/>
  <c r="K30" i="3"/>
  <c r="K18" i="3"/>
  <c r="L23" i="3"/>
  <c r="J29" i="3"/>
  <c r="J17" i="3"/>
  <c r="K29" i="3"/>
  <c r="K17" i="3"/>
  <c r="J28" i="3"/>
  <c r="J16" i="3"/>
  <c r="K28" i="3"/>
  <c r="K16" i="3"/>
  <c r="J27" i="3"/>
  <c r="J15" i="3"/>
  <c r="K27" i="3"/>
  <c r="K15" i="3"/>
  <c r="I41" i="3"/>
  <c r="I44" i="3" s="1"/>
  <c r="J12" i="3"/>
  <c r="J14" i="3"/>
  <c r="J39" i="3"/>
  <c r="K12" i="3"/>
  <c r="K14" i="3"/>
  <c r="K39" i="3"/>
  <c r="L12" i="3"/>
  <c r="J13" i="3"/>
  <c r="K13" i="3"/>
</calcChain>
</file>

<file path=xl/sharedStrings.xml><?xml version="1.0" encoding="utf-8"?>
<sst xmlns="http://schemas.openxmlformats.org/spreadsheetml/2006/main" count="88" uniqueCount="62">
  <si>
    <t>TIPUS IVA</t>
  </si>
  <si>
    <t>TÍTOL DE L´EXPEDIENT:</t>
  </si>
  <si>
    <t>NÚMERO D´EXPEDIENT:</t>
  </si>
  <si>
    <t>ANNEX DISTRIBUCIÓ ARTICLES I LOTS</t>
  </si>
  <si>
    <t xml:space="preserve">DESCRIPCIO LOT I ARTICLE </t>
  </si>
  <si>
    <t>Pressupost base de licitació lot (sense IVA)</t>
  </si>
  <si>
    <t>Pressupost base de licitació lot (amb IVA)</t>
  </si>
  <si>
    <t>VEC lot (inclou pròrrogues i modificacions)  (sense IVA)</t>
  </si>
  <si>
    <t>CODI HSP</t>
  </si>
  <si>
    <t>UNITAT DE MESURA (UM)</t>
  </si>
  <si>
    <t>TOTAL:</t>
  </si>
  <si>
    <t>CONSUM APROX ANUAL</t>
  </si>
  <si>
    <t>BASE IMPOSABLE MÀXIMA PER UM (sense IVA)</t>
  </si>
  <si>
    <t>IMPORT MÀXIM PER UM (amb IVA)</t>
  </si>
  <si>
    <t>BASE IMPOSABLE MÀXIMA TOTAL  ANUAL (sense IVA)</t>
  </si>
  <si>
    <t>IVA</t>
  </si>
  <si>
    <t>IMPORT MÀXIM TOTAL ANUAL (amb IVA)</t>
  </si>
  <si>
    <t>IMPORT PER 4 ANYS:</t>
  </si>
  <si>
    <t>SUBMINISTRAMENT DELS REACTIUS PER L’ANÀLISI MOLECULAR DE DIFERENTS MALALTIES A TRAVÉS DE TÈCNIQUES DE SEQÜENCIACIÓ MASSIVA PER LA FUNDACIÓ DE GESTIÓ SANITÀRIA DE L'HOSPITAL DE LA SANTA CREU I SANT PAU</t>
  </si>
  <si>
    <t>Panell de gens de càncer hereditari</t>
  </si>
  <si>
    <t>Panell de gens d'oncohematologia</t>
  </si>
  <si>
    <t>Panell de gens de disseny propi</t>
  </si>
  <si>
    <t>Reactiu de seqüenciació 30 Gb 200M (300 cicles)</t>
  </si>
  <si>
    <t>Reactiu de seqüenciació 80 Gb 800M (200 cicles)</t>
  </si>
  <si>
    <t>Reactiu de seqüenciació 120 Gb 800M (300 cicles)</t>
  </si>
  <si>
    <t>Reactiu de seqüenciació 240 Gb 2.400M (200 cicles)</t>
  </si>
  <si>
    <t>Reactiu de seqüenciació 360 Gb 2.400M (300 cicles)</t>
  </si>
  <si>
    <t>Reactiu de seqüenciació 360 Gb 3.600M (200 cicles)</t>
  </si>
  <si>
    <t>Reactiu  de seqüenciació 540 Gb 3.600M (300 cicles)</t>
  </si>
  <si>
    <t>Reactiu  de seqüenciació 19 Gb 260M (150 cicles)</t>
  </si>
  <si>
    <t>Reactiu  de seqüenciació 39 Gb 260M (300 cicles)</t>
  </si>
  <si>
    <t>Reactiu  de seqüenciació 120 Gb 800M (300 cicles) Dx</t>
  </si>
  <si>
    <t>Reactiu  de seqüenciació 60 Gb 800M (150 cicles)</t>
  </si>
  <si>
    <t>Reactiu  de seqüenciació 5,1 Gb 30M (300 cicles)</t>
  </si>
  <si>
    <t>Reactiu  de seqüenciació 15 Gb 50M (600 cicles)</t>
  </si>
  <si>
    <t>Reactiu  de seqüenciació 1,2 Gb 8M (300 cicles)</t>
  </si>
  <si>
    <t>Reactiu  de seqüenciació 0,3 Gb 2M (300 cicles)</t>
  </si>
  <si>
    <t>Reactiu  de seqüenciació 0,5 Gb 2M (500 cicles)</t>
  </si>
  <si>
    <t>Reactius d'electroforesi capil·lar d'ARN d'alta sensibilitat: dispositiu, tampó i escala.</t>
  </si>
  <si>
    <t>Reactius d'electroforesi capil·lar d'ADN de mitja sensibilitat: dispositiu i reactius d'ús</t>
  </si>
  <si>
    <t>Reactius d'electroforesi capil·lar d'ADN d'alta sensibilitat: dispositiu i reactius d'ús</t>
  </si>
  <si>
    <t>Reactius d'electroforesi capil·lar d'ADN genòmic: dispositiu i reactius d'ús</t>
  </si>
  <si>
    <t>Tires de tubs de 0,2ml i tapes per a l'analitzador de fragments</t>
  </si>
  <si>
    <t>Pack de puntes per a l'analitzador de fragments</t>
  </si>
  <si>
    <t>Panell de gens de farmacogenètica</t>
  </si>
  <si>
    <t>Panell exoma complet</t>
  </si>
  <si>
    <t>Panell personalitzat exoma clínic</t>
  </si>
  <si>
    <t>9999999.1</t>
  </si>
  <si>
    <t>9999999.2</t>
  </si>
  <si>
    <t>9999999.3</t>
  </si>
  <si>
    <t>9999999.4</t>
  </si>
  <si>
    <t>DETERMINACIÓ</t>
  </si>
  <si>
    <t>UNITAT</t>
  </si>
  <si>
    <t>9999999.5</t>
  </si>
  <si>
    <t>9999999.6</t>
  </si>
  <si>
    <t>9999999.7</t>
  </si>
  <si>
    <t>9999999.8</t>
  </si>
  <si>
    <t>9999999.9</t>
  </si>
  <si>
    <t>9999999.10</t>
  </si>
  <si>
    <t>9999999.11</t>
  </si>
  <si>
    <t>9999999.12</t>
  </si>
  <si>
    <t>OBE 25/842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</si>
</sst>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indexed="60"/>
      <name val="Calibri"/>
      <family val="2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8"/>
      <name val="Calibri"/>
      <family val="2"/>
      <scheme val="minor"/>
    </font>
  </fonts>
  <fills count="9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8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31" borderId="0" applyNumberFormat="0" applyBorder="0" applyAlignment="0" applyProtection="0"/>
    <xf numFmtId="0" fontId="3" fillId="16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6" fillId="10" borderId="1" applyNumberFormat="0" applyAlignment="0" applyProtection="0"/>
    <xf numFmtId="0" fontId="7" fillId="40" borderId="2" applyNumberFormat="0" applyAlignment="0" applyProtection="0"/>
    <xf numFmtId="0" fontId="8" fillId="0" borderId="3" applyNumberFormat="0" applyFill="0" applyAlignment="0" applyProtection="0"/>
    <xf numFmtId="0" fontId="7" fillId="40" borderId="2" applyNumberFormat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2" fillId="3" borderId="1" applyNumberFormat="0" applyAlignment="0" applyProtection="0"/>
    <xf numFmtId="0" fontId="8" fillId="0" borderId="3" applyNumberFormat="0" applyFill="0" applyAlignment="0" applyProtection="0"/>
    <xf numFmtId="0" fontId="9" fillId="0" borderId="0"/>
    <xf numFmtId="0" fontId="17" fillId="0" borderId="0"/>
    <xf numFmtId="0" fontId="17" fillId="0" borderId="0"/>
    <xf numFmtId="0" fontId="2" fillId="4" borderId="7" applyNumberFormat="0" applyFont="0" applyAlignment="0" applyProtection="0"/>
    <xf numFmtId="0" fontId="9" fillId="4" borderId="7" applyNumberFormat="0" applyFont="0" applyAlignment="0" applyProtection="0"/>
    <xf numFmtId="0" fontId="18" fillId="2" borderId="8" applyNumberFormat="0" applyAlignment="0" applyProtection="0"/>
    <xf numFmtId="0" fontId="18" fillId="10" borderId="8" applyNumberFormat="0" applyAlignment="0" applyProtection="0"/>
    <xf numFmtId="4" fontId="19" fillId="12" borderId="9" applyNumberFormat="0" applyProtection="0">
      <alignment vertical="center"/>
    </xf>
    <xf numFmtId="4" fontId="20" fillId="45" borderId="10" applyNumberFormat="0" applyProtection="0">
      <alignment vertical="center"/>
    </xf>
    <xf numFmtId="4" fontId="19" fillId="45" borderId="10" applyNumberFormat="0" applyProtection="0">
      <alignment horizontal="left" vertical="center" indent="1"/>
    </xf>
    <xf numFmtId="0" fontId="21" fillId="12" borderId="11" applyNumberFormat="0" applyProtection="0">
      <alignment horizontal="left" vertical="top" indent="1"/>
    </xf>
    <xf numFmtId="4" fontId="19" fillId="16" borderId="10" applyNumberFormat="0" applyProtection="0">
      <alignment horizontal="left" vertical="center" indent="1"/>
    </xf>
    <xf numFmtId="4" fontId="19" fillId="7" borderId="10" applyNumberFormat="0" applyProtection="0">
      <alignment horizontal="right" vertical="center"/>
    </xf>
    <xf numFmtId="4" fontId="19" fillId="46" borderId="10" applyNumberFormat="0" applyProtection="0">
      <alignment horizontal="right" vertical="center"/>
    </xf>
    <xf numFmtId="4" fontId="19" fillId="22" borderId="9" applyNumberFormat="0" applyProtection="0">
      <alignment horizontal="right" vertical="center"/>
    </xf>
    <xf numFmtId="4" fontId="19" fillId="15" borderId="10" applyNumberFormat="0" applyProtection="0">
      <alignment horizontal="right" vertical="center"/>
    </xf>
    <xf numFmtId="4" fontId="19" fillId="17" borderId="10" applyNumberFormat="0" applyProtection="0">
      <alignment horizontal="right" vertical="center"/>
    </xf>
    <xf numFmtId="4" fontId="19" fillId="35" borderId="10" applyNumberFormat="0" applyProtection="0">
      <alignment horizontal="right" vertical="center"/>
    </xf>
    <xf numFmtId="4" fontId="19" fillId="18" borderId="10" applyNumberFormat="0" applyProtection="0">
      <alignment horizontal="right" vertical="center"/>
    </xf>
    <xf numFmtId="4" fontId="19" fillId="47" borderId="10" applyNumberFormat="0" applyProtection="0">
      <alignment horizontal="right" vertical="center"/>
    </xf>
    <xf numFmtId="4" fontId="19" fillId="14" borderId="10" applyNumberFormat="0" applyProtection="0">
      <alignment horizontal="right" vertical="center"/>
    </xf>
    <xf numFmtId="4" fontId="19" fillId="48" borderId="9" applyNumberFormat="0" applyProtection="0">
      <alignment horizontal="left" vertical="center" indent="1"/>
    </xf>
    <xf numFmtId="4" fontId="17" fillId="31" borderId="9" applyNumberFormat="0" applyProtection="0">
      <alignment horizontal="left" vertical="center" indent="1"/>
    </xf>
    <xf numFmtId="4" fontId="17" fillId="31" borderId="9" applyNumberFormat="0" applyProtection="0">
      <alignment horizontal="left" vertical="center" indent="1"/>
    </xf>
    <xf numFmtId="4" fontId="19" fillId="49" borderId="10" applyNumberFormat="0" applyProtection="0">
      <alignment horizontal="right" vertical="center"/>
    </xf>
    <xf numFmtId="4" fontId="19" fillId="5" borderId="9" applyNumberFormat="0" applyProtection="0">
      <alignment horizontal="left" vertical="center" indent="1"/>
    </xf>
    <xf numFmtId="4" fontId="19" fillId="49" borderId="9" applyNumberFormat="0" applyProtection="0">
      <alignment horizontal="left" vertical="center" indent="1"/>
    </xf>
    <xf numFmtId="0" fontId="19" fillId="10" borderId="10" applyNumberFormat="0" applyProtection="0">
      <alignment horizontal="left" vertical="center" indent="1"/>
    </xf>
    <xf numFmtId="0" fontId="22" fillId="31" borderId="11" applyNumberFormat="0" applyProtection="0">
      <alignment horizontal="left" vertical="top" indent="1"/>
    </xf>
    <xf numFmtId="0" fontId="19" fillId="50" borderId="10" applyNumberFormat="0" applyProtection="0">
      <alignment horizontal="left" vertical="center" indent="1"/>
    </xf>
    <xf numFmtId="0" fontId="22" fillId="49" borderId="11" applyNumberFormat="0" applyProtection="0">
      <alignment horizontal="left" vertical="top" indent="1"/>
    </xf>
    <xf numFmtId="0" fontId="19" fillId="13" borderId="10" applyNumberFormat="0" applyProtection="0">
      <alignment horizontal="left" vertical="center" indent="1"/>
    </xf>
    <xf numFmtId="0" fontId="22" fillId="13" borderId="11" applyNumberFormat="0" applyProtection="0">
      <alignment horizontal="left" vertical="top" indent="1"/>
    </xf>
    <xf numFmtId="0" fontId="19" fillId="5" borderId="10" applyNumberFormat="0" applyProtection="0">
      <alignment horizontal="left" vertical="center" indent="1"/>
    </xf>
    <xf numFmtId="0" fontId="22" fillId="5" borderId="11" applyNumberFormat="0" applyProtection="0">
      <alignment horizontal="left" vertical="top" indent="1"/>
    </xf>
    <xf numFmtId="0" fontId="22" fillId="2" borderId="12" applyNumberFormat="0">
      <protection locked="0"/>
    </xf>
    <xf numFmtId="0" fontId="23" fillId="31" borderId="13" applyBorder="0"/>
    <xf numFmtId="4" fontId="24" fillId="4" borderId="11" applyNumberFormat="0" applyProtection="0">
      <alignment vertical="center"/>
    </xf>
    <xf numFmtId="4" fontId="20" fillId="51" borderId="14" applyNumberFormat="0" applyProtection="0">
      <alignment vertical="center"/>
    </xf>
    <xf numFmtId="4" fontId="24" fillId="10" borderId="11" applyNumberFormat="0" applyProtection="0">
      <alignment horizontal="left" vertical="center" indent="1"/>
    </xf>
    <xf numFmtId="0" fontId="24" fillId="4" borderId="11" applyNumberFormat="0" applyProtection="0">
      <alignment horizontal="left" vertical="top" indent="1"/>
    </xf>
    <xf numFmtId="4" fontId="19" fillId="0" borderId="10" applyNumberFormat="0" applyProtection="0">
      <alignment horizontal="right" vertical="center"/>
    </xf>
    <xf numFmtId="4" fontId="20" fillId="52" borderId="10" applyNumberFormat="0" applyProtection="0">
      <alignment horizontal="right" vertical="center"/>
    </xf>
    <xf numFmtId="4" fontId="19" fillId="16" borderId="10" applyNumberFormat="0" applyProtection="0">
      <alignment horizontal="left" vertical="center" indent="1"/>
    </xf>
    <xf numFmtId="0" fontId="24" fillId="49" borderId="11" applyNumberFormat="0" applyProtection="0">
      <alignment horizontal="left" vertical="top" indent="1"/>
    </xf>
    <xf numFmtId="4" fontId="25" fillId="53" borderId="9" applyNumberFormat="0" applyProtection="0">
      <alignment horizontal="left" vertical="center" indent="1"/>
    </xf>
    <xf numFmtId="0" fontId="19" fillId="54" borderId="14"/>
    <xf numFmtId="4" fontId="26" fillId="2" borderId="10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0" borderId="19" applyNumberFormat="0" applyFill="0" applyAlignment="0" applyProtection="0"/>
    <xf numFmtId="0" fontId="42" fillId="0" borderId="20" applyNumberFormat="0" applyFill="0" applyAlignment="0" applyProtection="0"/>
    <xf numFmtId="0" fontId="42" fillId="0" borderId="0" applyNumberFormat="0" applyFill="0" applyBorder="0" applyAlignment="0" applyProtection="0"/>
    <xf numFmtId="0" fontId="43" fillId="55" borderId="0" applyNumberFormat="0" applyBorder="0" applyAlignment="0" applyProtection="0"/>
    <xf numFmtId="0" fontId="44" fillId="56" borderId="0" applyNumberFormat="0" applyBorder="0" applyAlignment="0" applyProtection="0"/>
    <xf numFmtId="0" fontId="45" fillId="57" borderId="0" applyNumberFormat="0" applyBorder="0" applyAlignment="0" applyProtection="0"/>
    <xf numFmtId="0" fontId="46" fillId="58" borderId="21" applyNumberFormat="0" applyAlignment="0" applyProtection="0"/>
    <xf numFmtId="0" fontId="47" fillId="59" borderId="22" applyNumberFormat="0" applyAlignment="0" applyProtection="0"/>
    <xf numFmtId="0" fontId="48" fillId="59" borderId="21" applyNumberFormat="0" applyAlignment="0" applyProtection="0"/>
    <xf numFmtId="0" fontId="49" fillId="0" borderId="23" applyNumberFormat="0" applyFill="0" applyAlignment="0" applyProtection="0"/>
    <xf numFmtId="0" fontId="50" fillId="60" borderId="24" applyNumberFormat="0" applyAlignment="0" applyProtection="0"/>
    <xf numFmtId="0" fontId="51" fillId="0" borderId="0" applyNumberFormat="0" applyFill="0" applyBorder="0" applyAlignment="0" applyProtection="0"/>
    <xf numFmtId="0" fontId="1" fillId="61" borderId="25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26" applyNumberFormat="0" applyFill="0" applyAlignment="0" applyProtection="0"/>
    <xf numFmtId="0" fontId="5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54" fillId="65" borderId="0" applyNumberFormat="0" applyBorder="0" applyAlignment="0" applyProtection="0"/>
    <xf numFmtId="0" fontId="5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54" fillId="69" borderId="0" applyNumberFormat="0" applyBorder="0" applyAlignment="0" applyProtection="0"/>
    <xf numFmtId="0" fontId="54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54" fillId="73" borderId="0" applyNumberFormat="0" applyBorder="0" applyAlignment="0" applyProtection="0"/>
    <xf numFmtId="0" fontId="54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54" fillId="77" borderId="0" applyNumberFormat="0" applyBorder="0" applyAlignment="0" applyProtection="0"/>
    <xf numFmtId="0" fontId="54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54" fillId="81" borderId="0" applyNumberFormat="0" applyBorder="0" applyAlignment="0" applyProtection="0"/>
    <xf numFmtId="0" fontId="54" fillId="82" borderId="0" applyNumberFormat="0" applyBorder="0" applyAlignment="0" applyProtection="0"/>
    <xf numFmtId="0" fontId="1" fillId="83" borderId="0" applyNumberFormat="0" applyBorder="0" applyAlignment="0" applyProtection="0"/>
    <xf numFmtId="0" fontId="1" fillId="84" borderId="0" applyNumberFormat="0" applyBorder="0" applyAlignment="0" applyProtection="0"/>
    <xf numFmtId="0" fontId="54" fillId="8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7" borderId="0" applyNumberFormat="0" applyBorder="0" applyAlignment="0" applyProtection="0"/>
    <xf numFmtId="0" fontId="2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44" fontId="5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55" fillId="4" borderId="7" applyNumberFormat="0" applyFont="0" applyAlignment="0" applyProtection="0"/>
    <xf numFmtId="0" fontId="55" fillId="4" borderId="7" applyNumberFormat="0" applyFont="0" applyAlignment="0" applyProtection="0"/>
    <xf numFmtId="0" fontId="29" fillId="0" borderId="0" applyNumberFormat="0" applyFill="0" applyBorder="0" applyAlignment="0" applyProtection="0"/>
    <xf numFmtId="0" fontId="57" fillId="0" borderId="27" applyNumberFormat="0" applyFill="0" applyAlignment="0" applyProtection="0"/>
    <xf numFmtId="0" fontId="58" fillId="0" borderId="5" applyNumberFormat="0" applyFill="0" applyAlignment="0" applyProtection="0"/>
    <xf numFmtId="0" fontId="56" fillId="0" borderId="28" applyNumberFormat="0" applyFill="0" applyAlignment="0" applyProtection="0"/>
    <xf numFmtId="0" fontId="9" fillId="0" borderId="0"/>
    <xf numFmtId="0" fontId="9" fillId="0" borderId="0"/>
    <xf numFmtId="4" fontId="9" fillId="31" borderId="9" applyNumberFormat="0" applyProtection="0">
      <alignment horizontal="left" vertical="center" indent="1"/>
    </xf>
    <xf numFmtId="4" fontId="9" fillId="31" borderId="9" applyNumberFormat="0" applyProtection="0">
      <alignment horizontal="left" vertical="center" indent="1"/>
    </xf>
    <xf numFmtId="0" fontId="59" fillId="31" borderId="11" applyNumberFormat="0" applyProtection="0">
      <alignment horizontal="left" vertical="top" indent="1"/>
    </xf>
    <xf numFmtId="0" fontId="59" fillId="49" borderId="11" applyNumberFormat="0" applyProtection="0">
      <alignment horizontal="left" vertical="top" indent="1"/>
    </xf>
    <xf numFmtId="0" fontId="59" fillId="13" borderId="11" applyNumberFormat="0" applyProtection="0">
      <alignment horizontal="left" vertical="top" indent="1"/>
    </xf>
    <xf numFmtId="0" fontId="59" fillId="5" borderId="11" applyNumberFormat="0" applyProtection="0">
      <alignment horizontal="left" vertical="top" indent="1"/>
    </xf>
    <xf numFmtId="0" fontId="59" fillId="2" borderId="12" applyNumberFormat="0">
      <protection locked="0"/>
    </xf>
    <xf numFmtId="44" fontId="9" fillId="0" borderId="0" applyFont="0" applyFill="0" applyBorder="0" applyAlignment="0" applyProtection="0"/>
    <xf numFmtId="0" fontId="9" fillId="0" borderId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44" fontId="9" fillId="0" borderId="0" applyFont="0" applyFill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44" fontId="9" fillId="0" borderId="0" applyFont="0" applyFill="0" applyBorder="0" applyAlignment="0" applyProtection="0"/>
    <xf numFmtId="0" fontId="2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7" borderId="0" applyNumberFormat="0" applyBorder="0" applyAlignment="0" applyProtection="0"/>
    <xf numFmtId="0" fontId="56" fillId="0" borderId="0" applyNumberFormat="0" applyFill="0" applyBorder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29" fillId="0" borderId="0" applyNumberFormat="0" applyFill="0" applyBorder="0" applyAlignment="0" applyProtection="0"/>
    <xf numFmtId="0" fontId="57" fillId="0" borderId="27" applyNumberFormat="0" applyFill="0" applyAlignment="0" applyProtection="0"/>
    <xf numFmtId="0" fontId="58" fillId="0" borderId="5" applyNumberFormat="0" applyFill="0" applyAlignment="0" applyProtection="0"/>
    <xf numFmtId="0" fontId="56" fillId="0" borderId="28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11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3" fillId="40" borderId="0" applyNumberFormat="0" applyBorder="0" applyAlignment="0" applyProtection="0"/>
    <xf numFmtId="0" fontId="3" fillId="15" borderId="0" applyNumberFormat="0" applyBorder="0" applyAlignment="0" applyProtection="0"/>
    <xf numFmtId="0" fontId="3" fillId="41" borderId="0" applyNumberFormat="0" applyBorder="0" applyAlignment="0" applyProtection="0"/>
    <xf numFmtId="0" fontId="3" fillId="18" borderId="0" applyNumberFormat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31" fillId="0" borderId="4" applyNumberFormat="0" applyFill="0" applyAlignment="0" applyProtection="0"/>
    <xf numFmtId="0" fontId="32" fillId="0" borderId="15" applyNumberFormat="0" applyFill="0" applyAlignment="0" applyProtection="0"/>
    <xf numFmtId="0" fontId="11" fillId="0" borderId="16" applyNumberFormat="0" applyFill="0" applyAlignment="0" applyProtection="0"/>
    <xf numFmtId="0" fontId="60" fillId="0" borderId="0"/>
    <xf numFmtId="0" fontId="55" fillId="0" borderId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86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3" fillId="87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5" fillId="8" borderId="0" applyNumberFormat="0" applyBorder="0" applyAlignment="0" applyProtection="0"/>
    <xf numFmtId="0" fontId="6" fillId="10" borderId="1" applyNumberFormat="0" applyAlignment="0" applyProtection="0"/>
    <xf numFmtId="0" fontId="7" fillId="40" borderId="2" applyNumberFormat="0" applyAlignment="0" applyProtection="0"/>
    <xf numFmtId="0" fontId="8" fillId="0" borderId="3" applyNumberFormat="0" applyFill="0" applyAlignment="0" applyProtection="0"/>
    <xf numFmtId="0" fontId="31" fillId="0" borderId="4" applyNumberFormat="0" applyFill="0" applyAlignment="0" applyProtection="0"/>
    <xf numFmtId="0" fontId="3" fillId="41" borderId="0" applyNumberFormat="0" applyBorder="0" applyAlignment="0" applyProtection="0"/>
    <xf numFmtId="0" fontId="3" fillId="22" borderId="0" applyNumberFormat="0" applyBorder="0" applyAlignment="0" applyProtection="0"/>
    <xf numFmtId="0" fontId="3" fillId="18" borderId="0" applyNumberFormat="0" applyBorder="0" applyAlignment="0" applyProtection="0"/>
    <xf numFmtId="0" fontId="3" fillId="88" borderId="0" applyNumberFormat="0" applyBorder="0" applyAlignment="0" applyProtection="0"/>
    <xf numFmtId="0" fontId="3" fillId="16" borderId="0" applyNumberFormat="0" applyBorder="0" applyAlignment="0" applyProtection="0"/>
    <xf numFmtId="0" fontId="3" fillId="35" borderId="0" applyNumberFormat="0" applyBorder="0" applyAlignment="0" applyProtection="0"/>
    <xf numFmtId="0" fontId="12" fillId="3" borderId="1" applyNumberFormat="0" applyAlignment="0" applyProtection="0"/>
    <xf numFmtId="0" fontId="4" fillId="7" borderId="0" applyNumberFormat="0" applyBorder="0" applyAlignment="0" applyProtection="0"/>
    <xf numFmtId="0" fontId="61" fillId="12" borderId="0" applyNumberFormat="0" applyBorder="0" applyAlignment="0" applyProtection="0"/>
    <xf numFmtId="0" fontId="9" fillId="4" borderId="7" applyNumberFormat="0" applyFont="0" applyAlignment="0" applyProtection="0"/>
    <xf numFmtId="9" fontId="9" fillId="0" borderId="0" applyFont="0" applyFill="0" applyBorder="0" applyAlignment="0" applyProtection="0"/>
    <xf numFmtId="0" fontId="18" fillId="10" borderId="8" applyNumberFormat="0" applyAlignment="0" applyProtection="0"/>
    <xf numFmtId="0" fontId="2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7" fillId="0" borderId="27" applyNumberFormat="0" applyFill="0" applyAlignment="0" applyProtection="0"/>
    <xf numFmtId="0" fontId="58" fillId="0" borderId="5" applyNumberFormat="0" applyFill="0" applyAlignment="0" applyProtection="0"/>
    <xf numFmtId="0" fontId="56" fillId="0" borderId="28" applyNumberFormat="0" applyFill="0" applyAlignment="0" applyProtection="0"/>
    <xf numFmtId="0" fontId="10" fillId="0" borderId="29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9" fillId="0" borderId="0"/>
    <xf numFmtId="0" fontId="30" fillId="0" borderId="0" applyNumberFormat="0" applyFill="0" applyBorder="0" applyAlignment="0" applyProtection="0"/>
    <xf numFmtId="0" fontId="9" fillId="4" borderId="7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9" fillId="4" borderId="7" applyNumberFormat="0" applyFont="0" applyAlignment="0" applyProtection="0"/>
    <xf numFmtId="0" fontId="9" fillId="4" borderId="7" applyNumberFormat="0" applyFont="0" applyAlignment="0" applyProtection="0"/>
    <xf numFmtId="0" fontId="19" fillId="31" borderId="11" applyNumberFormat="0" applyProtection="0">
      <alignment horizontal="left" vertical="top" indent="1"/>
    </xf>
    <xf numFmtId="0" fontId="19" fillId="49" borderId="11" applyNumberFormat="0" applyProtection="0">
      <alignment horizontal="left" vertical="top" indent="1"/>
    </xf>
    <xf numFmtId="0" fontId="19" fillId="13" borderId="11" applyNumberFormat="0" applyProtection="0">
      <alignment horizontal="left" vertical="top" indent="1"/>
    </xf>
    <xf numFmtId="0" fontId="19" fillId="5" borderId="11" applyNumberFormat="0" applyProtection="0">
      <alignment horizontal="left" vertical="top" indent="1"/>
    </xf>
    <xf numFmtId="0" fontId="19" fillId="2" borderId="12" applyNumberFormat="0">
      <protection locked="0"/>
    </xf>
    <xf numFmtId="0" fontId="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5" fillId="4" borderId="7" applyNumberFormat="0" applyFont="0" applyAlignment="0" applyProtection="0"/>
  </cellStyleXfs>
  <cellXfs count="82">
    <xf numFmtId="0" fontId="0" fillId="0" borderId="0" xfId="0"/>
    <xf numFmtId="0" fontId="9" fillId="0" borderId="0" xfId="94"/>
    <xf numFmtId="0" fontId="35" fillId="0" borderId="0" xfId="94" applyFont="1" applyAlignment="1">
      <alignment horizontal="center" vertical="center" wrapText="1"/>
    </xf>
    <xf numFmtId="0" fontId="36" fillId="0" borderId="0" xfId="94" applyFont="1" applyAlignment="1" applyProtection="1">
      <alignment horizontal="center" vertical="center" wrapText="1"/>
    </xf>
    <xf numFmtId="0" fontId="36" fillId="0" borderId="0" xfId="94" applyFont="1" applyBorder="1" applyAlignment="1" applyProtection="1">
      <alignment horizontal="center" vertical="center" wrapText="1"/>
    </xf>
    <xf numFmtId="0" fontId="37" fillId="0" borderId="0" xfId="94" applyFont="1" applyBorder="1" applyAlignment="1" applyProtection="1">
      <alignment horizontal="center" vertical="center" wrapText="1"/>
    </xf>
    <xf numFmtId="9" fontId="39" fillId="0" borderId="0" xfId="94" applyNumberFormat="1" applyFont="1" applyFill="1" applyBorder="1" applyAlignment="1" applyProtection="1">
      <alignment horizontal="center"/>
    </xf>
    <xf numFmtId="0" fontId="9" fillId="0" borderId="0" xfId="223" applyFill="1" applyBorder="1" applyAlignment="1">
      <alignment vertical="top"/>
    </xf>
    <xf numFmtId="0" fontId="9" fillId="0" borderId="0" xfId="223" applyFill="1" applyBorder="1" applyAlignment="1">
      <alignment horizontal="left" vertical="top"/>
    </xf>
    <xf numFmtId="0" fontId="19" fillId="0" borderId="0" xfId="223" applyFont="1" applyFill="1" applyBorder="1" applyAlignment="1">
      <alignment vertical="top"/>
    </xf>
    <xf numFmtId="0" fontId="63" fillId="0" borderId="0" xfId="233" applyNumberFormat="1" applyFont="1" applyFill="1" applyBorder="1" applyAlignment="1">
      <alignment vertical="center"/>
    </xf>
    <xf numFmtId="0" fontId="63" fillId="0" borderId="0" xfId="233" applyNumberFormat="1" applyFont="1" applyFill="1" applyBorder="1" applyAlignment="1">
      <alignment horizontal="center" vertical="center" wrapText="1"/>
    </xf>
    <xf numFmtId="0" fontId="9" fillId="0" borderId="0" xfId="223" applyFill="1" applyBorder="1" applyAlignment="1">
      <alignment horizontal="center" vertical="top"/>
    </xf>
    <xf numFmtId="4" fontId="9" fillId="0" borderId="0" xfId="94" applyNumberFormat="1" applyAlignment="1">
      <alignment horizontal="center"/>
    </xf>
    <xf numFmtId="0" fontId="9" fillId="0" borderId="0" xfId="94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2" fontId="39" fillId="0" borderId="0" xfId="94" applyNumberFormat="1" applyFont="1" applyFill="1" applyBorder="1" applyAlignment="1" applyProtection="1">
      <alignment horizontal="center"/>
    </xf>
    <xf numFmtId="0" fontId="34" fillId="0" borderId="0" xfId="94" applyFont="1" applyAlignment="1">
      <alignment horizontal="center"/>
    </xf>
    <xf numFmtId="0" fontId="64" fillId="0" borderId="14" xfId="223" applyFont="1" applyBorder="1" applyAlignment="1">
      <alignment vertical="center" wrapText="1"/>
    </xf>
    <xf numFmtId="0" fontId="64" fillId="0" borderId="0" xfId="94" applyFont="1" applyFill="1" applyBorder="1" applyAlignment="1">
      <alignment vertical="center"/>
    </xf>
    <xf numFmtId="0" fontId="64" fillId="0" borderId="0" xfId="94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9" fillId="0" borderId="0" xfId="94" applyAlignment="1">
      <alignment horizontal="left"/>
    </xf>
    <xf numFmtId="0" fontId="34" fillId="0" borderId="0" xfId="94" applyFont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64" fillId="0" borderId="0" xfId="94" applyFont="1" applyFill="1" applyBorder="1" applyAlignment="1">
      <alignment horizontal="left" vertical="center"/>
    </xf>
    <xf numFmtId="0" fontId="39" fillId="0" borderId="0" xfId="94" applyFont="1" applyFill="1" applyBorder="1" applyAlignment="1">
      <alignment horizontal="left" vertical="center" wrapText="1"/>
    </xf>
    <xf numFmtId="0" fontId="9" fillId="0" borderId="0" xfId="94" applyFill="1" applyBorder="1" applyAlignment="1">
      <alignment horizontal="left"/>
    </xf>
    <xf numFmtId="4" fontId="64" fillId="0" borderId="30" xfId="94" applyNumberFormat="1" applyFont="1" applyFill="1" applyBorder="1" applyAlignment="1" applyProtection="1">
      <alignment horizontal="center" vertical="center"/>
    </xf>
    <xf numFmtId="4" fontId="64" fillId="0" borderId="14" xfId="94" applyNumberFormat="1" applyFont="1" applyFill="1" applyBorder="1" applyAlignment="1" applyProtection="1">
      <alignment horizontal="center" vertical="center"/>
    </xf>
    <xf numFmtId="0" fontId="65" fillId="0" borderId="14" xfId="233" applyNumberFormat="1" applyFont="1" applyFill="1" applyBorder="1" applyAlignment="1">
      <alignment vertical="center"/>
    </xf>
    <xf numFmtId="0" fontId="65" fillId="0" borderId="32" xfId="233" applyNumberFormat="1" applyFont="1" applyFill="1" applyBorder="1" applyAlignment="1">
      <alignment vertical="center"/>
    </xf>
    <xf numFmtId="9" fontId="67" fillId="0" borderId="14" xfId="94" applyNumberFormat="1" applyFont="1" applyBorder="1" applyAlignment="1">
      <alignment horizontal="center" vertical="center"/>
    </xf>
    <xf numFmtId="0" fontId="38" fillId="89" borderId="33" xfId="94" applyFont="1" applyFill="1" applyBorder="1" applyAlignment="1" applyProtection="1">
      <alignment vertical="center" wrapText="1"/>
    </xf>
    <xf numFmtId="0" fontId="66" fillId="89" borderId="33" xfId="94" applyFont="1" applyFill="1" applyBorder="1" applyAlignment="1">
      <alignment horizontal="center" vertical="center" wrapText="1"/>
    </xf>
    <xf numFmtId="0" fontId="66" fillId="90" borderId="33" xfId="94" applyFont="1" applyFill="1" applyBorder="1" applyAlignment="1">
      <alignment horizontal="center" vertical="center" wrapText="1"/>
    </xf>
    <xf numFmtId="0" fontId="64" fillId="0" borderId="30" xfId="223" applyFont="1" applyBorder="1" applyAlignment="1">
      <alignment vertical="center" wrapText="1"/>
    </xf>
    <xf numFmtId="9" fontId="67" fillId="0" borderId="34" xfId="94" applyNumberFormat="1" applyFont="1" applyBorder="1" applyAlignment="1">
      <alignment horizontal="center" vertical="center"/>
    </xf>
    <xf numFmtId="4" fontId="64" fillId="0" borderId="32" xfId="94" applyNumberFormat="1" applyFont="1" applyBorder="1" applyAlignment="1">
      <alignment horizontal="center" vertical="center"/>
    </xf>
    <xf numFmtId="9" fontId="64" fillId="0" borderId="17" xfId="94" applyNumberFormat="1" applyFont="1" applyBorder="1" applyAlignment="1">
      <alignment horizontal="center" vertical="center"/>
    </xf>
    <xf numFmtId="3" fontId="67" fillId="0" borderId="17" xfId="94" applyNumberFormat="1" applyFont="1" applyBorder="1" applyAlignment="1">
      <alignment horizontal="center" vertical="center"/>
    </xf>
    <xf numFmtId="3" fontId="67" fillId="0" borderId="14" xfId="94" applyNumberFormat="1" applyFont="1" applyBorder="1" applyAlignment="1">
      <alignment horizontal="center" vertical="center"/>
    </xf>
    <xf numFmtId="3" fontId="67" fillId="0" borderId="34" xfId="94" applyNumberFormat="1" applyFont="1" applyBorder="1" applyAlignment="1">
      <alignment horizontal="center" vertical="center"/>
    </xf>
    <xf numFmtId="4" fontId="64" fillId="0" borderId="17" xfId="94" applyNumberFormat="1" applyFont="1" applyBorder="1" applyAlignment="1">
      <alignment horizontal="center" vertical="center"/>
    </xf>
    <xf numFmtId="4" fontId="64" fillId="0" borderId="14" xfId="94" applyNumberFormat="1" applyFont="1" applyBorder="1" applyAlignment="1">
      <alignment horizontal="center" vertical="center"/>
    </xf>
    <xf numFmtId="4" fontId="64" fillId="0" borderId="30" xfId="94" applyNumberFormat="1" applyFont="1" applyBorder="1" applyAlignment="1">
      <alignment horizontal="center" vertical="center"/>
    </xf>
    <xf numFmtId="4" fontId="0" fillId="0" borderId="0" xfId="0" applyNumberFormat="1"/>
    <xf numFmtId="4" fontId="64" fillId="0" borderId="34" xfId="94" applyNumberFormat="1" applyFont="1" applyBorder="1" applyAlignment="1">
      <alignment horizontal="center" vertical="center"/>
    </xf>
    <xf numFmtId="4" fontId="68" fillId="0" borderId="0" xfId="94" applyNumberFormat="1" applyFont="1" applyAlignment="1">
      <alignment horizontal="center"/>
    </xf>
    <xf numFmtId="0" fontId="34" fillId="0" borderId="0" xfId="94" applyFont="1" applyFill="1" applyAlignment="1">
      <alignment horizontal="left"/>
    </xf>
    <xf numFmtId="0" fontId="38" fillId="0" borderId="0" xfId="94" applyFont="1" applyFill="1" applyAlignment="1">
      <alignment horizontal="center"/>
    </xf>
    <xf numFmtId="0" fontId="64" fillId="0" borderId="0" xfId="223" applyFont="1" applyFill="1" applyBorder="1" applyAlignment="1">
      <alignment horizontal="left" vertical="center"/>
    </xf>
    <xf numFmtId="0" fontId="34" fillId="0" borderId="0" xfId="94" applyFont="1" applyBorder="1" applyAlignment="1" applyProtection="1">
      <alignment horizontal="center" vertical="center" wrapText="1"/>
    </xf>
    <xf numFmtId="0" fontId="64" fillId="0" borderId="40" xfId="223" applyFont="1" applyBorder="1" applyAlignment="1">
      <alignment horizontal="center" vertical="center"/>
    </xf>
    <xf numFmtId="4" fontId="9" fillId="0" borderId="0" xfId="94" applyNumberFormat="1"/>
    <xf numFmtId="4" fontId="64" fillId="0" borderId="31" xfId="94" applyNumberFormat="1" applyFont="1" applyBorder="1" applyAlignment="1">
      <alignment horizontal="center" vertical="center"/>
    </xf>
    <xf numFmtId="0" fontId="64" fillId="0" borderId="37" xfId="223" applyFont="1" applyFill="1" applyBorder="1" applyAlignment="1">
      <alignment horizontal="center" vertical="center"/>
    </xf>
    <xf numFmtId="0" fontId="64" fillId="0" borderId="39" xfId="223" applyFont="1" applyFill="1" applyBorder="1" applyAlignment="1">
      <alignment horizontal="center" vertical="center"/>
    </xf>
    <xf numFmtId="0" fontId="64" fillId="0" borderId="39" xfId="223" applyFont="1" applyBorder="1" applyAlignment="1">
      <alignment horizontal="center" vertical="center"/>
    </xf>
    <xf numFmtId="0" fontId="64" fillId="0" borderId="40" xfId="223" applyFont="1" applyBorder="1" applyAlignment="1">
      <alignment horizontal="center" vertical="center"/>
    </xf>
    <xf numFmtId="0" fontId="64" fillId="0" borderId="41" xfId="223" applyFont="1" applyBorder="1" applyAlignment="1">
      <alignment horizontal="center" vertical="center"/>
    </xf>
    <xf numFmtId="0" fontId="64" fillId="0" borderId="38" xfId="223" applyFont="1" applyFill="1" applyBorder="1" applyAlignment="1">
      <alignment vertical="center"/>
    </xf>
    <xf numFmtId="0" fontId="64" fillId="0" borderId="40" xfId="223" applyFont="1" applyFill="1" applyBorder="1" applyAlignment="1">
      <alignment vertical="center"/>
    </xf>
    <xf numFmtId="0" fontId="64" fillId="0" borderId="40" xfId="223" applyFont="1" applyBorder="1" applyAlignment="1">
      <alignment vertical="center"/>
    </xf>
    <xf numFmtId="0" fontId="64" fillId="0" borderId="42" xfId="223" applyFont="1" applyBorder="1" applyAlignment="1">
      <alignment vertical="center"/>
    </xf>
    <xf numFmtId="0" fontId="66" fillId="90" borderId="43" xfId="94" applyFont="1" applyFill="1" applyBorder="1" applyAlignment="1">
      <alignment horizontal="center" vertical="center" wrapText="1"/>
    </xf>
    <xf numFmtId="4" fontId="64" fillId="0" borderId="44" xfId="94" applyNumberFormat="1" applyFont="1" applyBorder="1" applyAlignment="1">
      <alignment horizontal="center" vertical="center"/>
    </xf>
    <xf numFmtId="4" fontId="64" fillId="0" borderId="45" xfId="94" applyNumberFormat="1" applyFont="1" applyBorder="1" applyAlignment="1">
      <alignment horizontal="center" vertical="center"/>
    </xf>
    <xf numFmtId="0" fontId="64" fillId="0" borderId="0" xfId="223" applyFont="1" applyFill="1" applyBorder="1" applyAlignment="1">
      <alignment horizontal="left" vertical="center"/>
    </xf>
    <xf numFmtId="0" fontId="33" fillId="0" borderId="0" xfId="94" applyFont="1" applyAlignment="1">
      <alignment horizontal="center" wrapText="1"/>
    </xf>
    <xf numFmtId="0" fontId="34" fillId="0" borderId="0" xfId="94" applyFont="1" applyBorder="1" applyAlignment="1" applyProtection="1">
      <alignment horizontal="center" vertical="center" wrapText="1"/>
    </xf>
    <xf numFmtId="49" fontId="34" fillId="0" borderId="0" xfId="94" applyNumberFormat="1" applyFont="1" applyBorder="1" applyAlignment="1" applyProtection="1">
      <alignment horizontal="center" vertical="center" wrapText="1" shrinkToFit="1"/>
    </xf>
    <xf numFmtId="0" fontId="38" fillId="89" borderId="35" xfId="94" applyFont="1" applyFill="1" applyBorder="1" applyAlignment="1">
      <alignment horizontal="center" vertical="center" wrapText="1"/>
    </xf>
    <xf numFmtId="0" fontId="38" fillId="89" borderId="36" xfId="94" applyFont="1" applyFill="1" applyBorder="1" applyAlignment="1">
      <alignment horizontal="center" vertical="center" wrapText="1"/>
    </xf>
    <xf numFmtId="3" fontId="65" fillId="0" borderId="32" xfId="233" applyNumberFormat="1" applyFont="1" applyFill="1" applyBorder="1" applyAlignment="1">
      <alignment horizontal="center" vertical="center"/>
    </xf>
    <xf numFmtId="3" fontId="65" fillId="0" borderId="14" xfId="233" applyNumberFormat="1" applyFont="1" applyFill="1" applyBorder="1" applyAlignment="1">
      <alignment horizontal="center" vertical="center"/>
    </xf>
    <xf numFmtId="3" fontId="64" fillId="0" borderId="14" xfId="223" applyNumberFormat="1" applyFont="1" applyBorder="1" applyAlignment="1">
      <alignment horizontal="center" vertical="center" wrapText="1"/>
    </xf>
    <xf numFmtId="3" fontId="64" fillId="0" borderId="30" xfId="223" applyNumberFormat="1" applyFont="1" applyBorder="1" applyAlignment="1">
      <alignment horizontal="center" vertical="center" wrapText="1"/>
    </xf>
  </cellXfs>
  <cellStyles count="4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Èmfasi1" xfId="169" builtinId="30" customBuiltin="1"/>
    <cellStyle name="20% - Èmfasi1 2" xfId="344" xr:uid="{00000000-0005-0000-0000-000007000000}"/>
    <cellStyle name="20% - Èmfasi2" xfId="173" builtinId="34" customBuiltin="1"/>
    <cellStyle name="20% - Èmfasi2 2" xfId="345" xr:uid="{00000000-0005-0000-0000-000009000000}"/>
    <cellStyle name="20% - Èmfasi3" xfId="177" builtinId="38" customBuiltin="1"/>
    <cellStyle name="20% - Èmfasi3 2" xfId="346" xr:uid="{00000000-0005-0000-0000-00000B000000}"/>
    <cellStyle name="20% - Èmfasi4" xfId="181" builtinId="42" customBuiltin="1"/>
    <cellStyle name="20% - Èmfasi4 2" xfId="347" xr:uid="{00000000-0005-0000-0000-00000D000000}"/>
    <cellStyle name="20% - Èmfasi5" xfId="185" builtinId="46" customBuiltin="1"/>
    <cellStyle name="20% - Èmfasi5 2" xfId="348" xr:uid="{00000000-0005-0000-0000-00000F000000}"/>
    <cellStyle name="20% - Èmfasi6" xfId="189" builtinId="50" customBuiltin="1"/>
    <cellStyle name="20% - Èmfasi6 2" xfId="349" xr:uid="{00000000-0005-0000-0000-000011000000}"/>
    <cellStyle name="20% - Énfasis1" xfId="7" xr:uid="{00000000-0005-0000-0000-000012000000}"/>
    <cellStyle name="20% - Énfasis1 2" xfId="283" xr:uid="{00000000-0005-0000-0000-000013000000}"/>
    <cellStyle name="20% - Énfasis1 3" xfId="249" xr:uid="{00000000-0005-0000-0000-000014000000}"/>
    <cellStyle name="20% - Énfasis1 4" xfId="192" xr:uid="{00000000-0005-0000-0000-000015000000}"/>
    <cellStyle name="20% - Énfasis1_Full1" xfId="310" xr:uid="{00000000-0005-0000-0000-000016000000}"/>
    <cellStyle name="20% - Énfasis2" xfId="8" xr:uid="{00000000-0005-0000-0000-000017000000}"/>
    <cellStyle name="20% - Énfasis2 2" xfId="284" xr:uid="{00000000-0005-0000-0000-000018000000}"/>
    <cellStyle name="20% - Énfasis2 3" xfId="250" xr:uid="{00000000-0005-0000-0000-000019000000}"/>
    <cellStyle name="20% - Énfasis2 4" xfId="193" xr:uid="{00000000-0005-0000-0000-00001A000000}"/>
    <cellStyle name="20% - Énfasis2_Full1" xfId="311" xr:uid="{00000000-0005-0000-0000-00001B000000}"/>
    <cellStyle name="20% - Énfasis3" xfId="9" xr:uid="{00000000-0005-0000-0000-00001C000000}"/>
    <cellStyle name="20% - Énfasis3 2" xfId="285" xr:uid="{00000000-0005-0000-0000-00001D000000}"/>
    <cellStyle name="20% - Énfasis3 3" xfId="251" xr:uid="{00000000-0005-0000-0000-00001E000000}"/>
    <cellStyle name="20% - Énfasis3 4" xfId="194" xr:uid="{00000000-0005-0000-0000-00001F000000}"/>
    <cellStyle name="20% - Énfasis3_Full1" xfId="312" xr:uid="{00000000-0005-0000-0000-000020000000}"/>
    <cellStyle name="20% - Énfasis4" xfId="10" xr:uid="{00000000-0005-0000-0000-000021000000}"/>
    <cellStyle name="20% - Énfasis4 2" xfId="286" xr:uid="{00000000-0005-0000-0000-000022000000}"/>
    <cellStyle name="20% - Énfasis4 3" xfId="252" xr:uid="{00000000-0005-0000-0000-000023000000}"/>
    <cellStyle name="20% - Énfasis4 4" xfId="195" xr:uid="{00000000-0005-0000-0000-000024000000}"/>
    <cellStyle name="20% - Énfasis4_Full1" xfId="313" xr:uid="{00000000-0005-0000-0000-000025000000}"/>
    <cellStyle name="20% - Énfasis5" xfId="11" xr:uid="{00000000-0005-0000-0000-000026000000}"/>
    <cellStyle name="20% - Énfasis5 2" xfId="287" xr:uid="{00000000-0005-0000-0000-000027000000}"/>
    <cellStyle name="20% - Énfasis5 3" xfId="253" xr:uid="{00000000-0005-0000-0000-000028000000}"/>
    <cellStyle name="20% - Énfasis5 4" xfId="196" xr:uid="{00000000-0005-0000-0000-000029000000}"/>
    <cellStyle name="20% - Énfasis5_Full1" xfId="314" xr:uid="{00000000-0005-0000-0000-00002A000000}"/>
    <cellStyle name="20% - Énfasis6" xfId="12" xr:uid="{00000000-0005-0000-0000-00002B000000}"/>
    <cellStyle name="20% - Énfasis6 2" xfId="288" xr:uid="{00000000-0005-0000-0000-00002C000000}"/>
    <cellStyle name="20% - Énfasis6 3" xfId="254" xr:uid="{00000000-0005-0000-0000-00002D000000}"/>
    <cellStyle name="20% - Énfasis6 4" xfId="197" xr:uid="{00000000-0005-0000-0000-00002E000000}"/>
    <cellStyle name="20% - Énfasis6_Full1" xfId="315" xr:uid="{00000000-0005-0000-0000-00002F000000}"/>
    <cellStyle name="40% - Accent1" xfId="13" xr:uid="{00000000-0005-0000-0000-000030000000}"/>
    <cellStyle name="40% - Accent2" xfId="14" xr:uid="{00000000-0005-0000-0000-000031000000}"/>
    <cellStyle name="40% - Accent3" xfId="15" xr:uid="{00000000-0005-0000-0000-000032000000}"/>
    <cellStyle name="40% - Accent4" xfId="16" xr:uid="{00000000-0005-0000-0000-000033000000}"/>
    <cellStyle name="40% - Accent5" xfId="17" xr:uid="{00000000-0005-0000-0000-000034000000}"/>
    <cellStyle name="40% - Accent6" xfId="18" xr:uid="{00000000-0005-0000-0000-000035000000}"/>
    <cellStyle name="40% - Èmfasi1" xfId="170" builtinId="31" customBuiltin="1"/>
    <cellStyle name="40% - Èmfasi1 2" xfId="350" xr:uid="{00000000-0005-0000-0000-000037000000}"/>
    <cellStyle name="40% - Èmfasi2" xfId="174" builtinId="35" customBuiltin="1"/>
    <cellStyle name="40% - Èmfasi2 2" xfId="351" xr:uid="{00000000-0005-0000-0000-000039000000}"/>
    <cellStyle name="40% - Èmfasi3" xfId="178" builtinId="39" customBuiltin="1"/>
    <cellStyle name="40% - Èmfasi3 2" xfId="352" xr:uid="{00000000-0005-0000-0000-00003B000000}"/>
    <cellStyle name="40% - Èmfasi4" xfId="182" builtinId="43" customBuiltin="1"/>
    <cellStyle name="40% - Èmfasi4 2" xfId="353" xr:uid="{00000000-0005-0000-0000-00003D000000}"/>
    <cellStyle name="40% - Èmfasi5" xfId="186" builtinId="47" customBuiltin="1"/>
    <cellStyle name="40% - Èmfasi5 2" xfId="354" xr:uid="{00000000-0005-0000-0000-00003F000000}"/>
    <cellStyle name="40% - Èmfasi6" xfId="190" builtinId="51" customBuiltin="1"/>
    <cellStyle name="40% - Èmfasi6 2" xfId="355" xr:uid="{00000000-0005-0000-0000-000041000000}"/>
    <cellStyle name="40% - Énfasis1" xfId="19" xr:uid="{00000000-0005-0000-0000-000042000000}"/>
    <cellStyle name="40% - Énfasis2" xfId="20" xr:uid="{00000000-0005-0000-0000-000043000000}"/>
    <cellStyle name="40% - Énfasis2 2" xfId="289" xr:uid="{00000000-0005-0000-0000-000044000000}"/>
    <cellStyle name="40% - Énfasis2 3" xfId="255" xr:uid="{00000000-0005-0000-0000-000045000000}"/>
    <cellStyle name="40% - Énfasis2 4" xfId="198" xr:uid="{00000000-0005-0000-0000-000046000000}"/>
    <cellStyle name="40% - Énfasis2_Full1" xfId="316" xr:uid="{00000000-0005-0000-0000-000047000000}"/>
    <cellStyle name="40% - Énfasis3" xfId="21" xr:uid="{00000000-0005-0000-0000-000048000000}"/>
    <cellStyle name="40% - Énfasis3 2" xfId="290" xr:uid="{00000000-0005-0000-0000-000049000000}"/>
    <cellStyle name="40% - Énfasis3 3" xfId="256" xr:uid="{00000000-0005-0000-0000-00004A000000}"/>
    <cellStyle name="40% - Énfasis3 4" xfId="199" xr:uid="{00000000-0005-0000-0000-00004B000000}"/>
    <cellStyle name="40% - Énfasis3_Full1" xfId="317" xr:uid="{00000000-0005-0000-0000-00004C000000}"/>
    <cellStyle name="40% - Énfasis4" xfId="22" xr:uid="{00000000-0005-0000-0000-00004D000000}"/>
    <cellStyle name="40% - Énfasis4 2" xfId="291" xr:uid="{00000000-0005-0000-0000-00004E000000}"/>
    <cellStyle name="40% - Énfasis4 3" xfId="257" xr:uid="{00000000-0005-0000-0000-00004F000000}"/>
    <cellStyle name="40% - Énfasis4 4" xfId="200" xr:uid="{00000000-0005-0000-0000-000050000000}"/>
    <cellStyle name="40% - Énfasis4_Full1" xfId="318" xr:uid="{00000000-0005-0000-0000-000051000000}"/>
    <cellStyle name="40% - Énfasis5" xfId="23" xr:uid="{00000000-0005-0000-0000-000052000000}"/>
    <cellStyle name="40% - Énfasis6" xfId="24" xr:uid="{00000000-0005-0000-0000-000053000000}"/>
    <cellStyle name="40% - Énfasis6 2" xfId="292" xr:uid="{00000000-0005-0000-0000-000054000000}"/>
    <cellStyle name="40% - Énfasis6 3" xfId="258" xr:uid="{00000000-0005-0000-0000-000055000000}"/>
    <cellStyle name="40% - Énfasis6 4" xfId="201" xr:uid="{00000000-0005-0000-0000-000056000000}"/>
    <cellStyle name="40% - Énfasis6_Full1" xfId="319" xr:uid="{00000000-0005-0000-0000-000057000000}"/>
    <cellStyle name="60% - Accent1" xfId="25" xr:uid="{00000000-0005-0000-0000-000058000000}"/>
    <cellStyle name="60% - Accent2" xfId="26" xr:uid="{00000000-0005-0000-0000-000059000000}"/>
    <cellStyle name="60% - Accent3" xfId="27" xr:uid="{00000000-0005-0000-0000-00005A000000}"/>
    <cellStyle name="60% - Accent4" xfId="28" xr:uid="{00000000-0005-0000-0000-00005B000000}"/>
    <cellStyle name="60% - Accent5" xfId="29" xr:uid="{00000000-0005-0000-0000-00005C000000}"/>
    <cellStyle name="60% - Accent6" xfId="30" xr:uid="{00000000-0005-0000-0000-00005D000000}"/>
    <cellStyle name="60% - Èmfasi1" xfId="171" builtinId="32" customBuiltin="1"/>
    <cellStyle name="60% - Èmfasi1 2" xfId="356" xr:uid="{00000000-0005-0000-0000-00005F000000}"/>
    <cellStyle name="60% - Èmfasi2" xfId="175" builtinId="36" customBuiltin="1"/>
    <cellStyle name="60% - Èmfasi2 2" xfId="357" xr:uid="{00000000-0005-0000-0000-000061000000}"/>
    <cellStyle name="60% - Èmfasi3" xfId="179" builtinId="40" customBuiltin="1"/>
    <cellStyle name="60% - Èmfasi3 2" xfId="358" xr:uid="{00000000-0005-0000-0000-000063000000}"/>
    <cellStyle name="60% - Èmfasi4" xfId="183" builtinId="44" customBuiltin="1"/>
    <cellStyle name="60% - Èmfasi4 2" xfId="359" xr:uid="{00000000-0005-0000-0000-000065000000}"/>
    <cellStyle name="60% - Èmfasi5" xfId="187" builtinId="48" customBuiltin="1"/>
    <cellStyle name="60% - Èmfasi5 2" xfId="360" xr:uid="{00000000-0005-0000-0000-000067000000}"/>
    <cellStyle name="60% - Èmfasi6" xfId="191" builtinId="52" customBuiltin="1"/>
    <cellStyle name="60% - Èmfasi6 2" xfId="361" xr:uid="{00000000-0005-0000-0000-000069000000}"/>
    <cellStyle name="60% - Énfasis1" xfId="31" xr:uid="{00000000-0005-0000-0000-00006A000000}"/>
    <cellStyle name="60% - Énfasis1 2" xfId="293" xr:uid="{00000000-0005-0000-0000-00006B000000}"/>
    <cellStyle name="60% - Énfasis1 3" xfId="259" xr:uid="{00000000-0005-0000-0000-00006C000000}"/>
    <cellStyle name="60% - Énfasis1 4" xfId="202" xr:uid="{00000000-0005-0000-0000-00006D000000}"/>
    <cellStyle name="60% - Énfasis1_Full1" xfId="320" xr:uid="{00000000-0005-0000-0000-00006E000000}"/>
    <cellStyle name="60% - Énfasis2" xfId="32" xr:uid="{00000000-0005-0000-0000-00006F000000}"/>
    <cellStyle name="60% - Énfasis2 2" xfId="294" xr:uid="{00000000-0005-0000-0000-000070000000}"/>
    <cellStyle name="60% - Énfasis2 3" xfId="260" xr:uid="{00000000-0005-0000-0000-000071000000}"/>
    <cellStyle name="60% - Énfasis2 4" xfId="203" xr:uid="{00000000-0005-0000-0000-000072000000}"/>
    <cellStyle name="60% - Énfasis2_Full1" xfId="321" xr:uid="{00000000-0005-0000-0000-000073000000}"/>
    <cellStyle name="60% - Énfasis3" xfId="33" xr:uid="{00000000-0005-0000-0000-000074000000}"/>
    <cellStyle name="60% - Énfasis3 2" xfId="295" xr:uid="{00000000-0005-0000-0000-000075000000}"/>
    <cellStyle name="60% - Énfasis3 3" xfId="261" xr:uid="{00000000-0005-0000-0000-000076000000}"/>
    <cellStyle name="60% - Énfasis3 4" xfId="204" xr:uid="{00000000-0005-0000-0000-000077000000}"/>
    <cellStyle name="60% - Énfasis3_Full1" xfId="322" xr:uid="{00000000-0005-0000-0000-000078000000}"/>
    <cellStyle name="60% - Énfasis4" xfId="34" xr:uid="{00000000-0005-0000-0000-000079000000}"/>
    <cellStyle name="60% - Énfasis4 2" xfId="296" xr:uid="{00000000-0005-0000-0000-00007A000000}"/>
    <cellStyle name="60% - Énfasis4 3" xfId="262" xr:uid="{00000000-0005-0000-0000-00007B000000}"/>
    <cellStyle name="60% - Énfasis4 4" xfId="205" xr:uid="{00000000-0005-0000-0000-00007C000000}"/>
    <cellStyle name="60% - Énfasis4_Full1" xfId="323" xr:uid="{00000000-0005-0000-0000-00007D000000}"/>
    <cellStyle name="60% - Énfasis5" xfId="35" xr:uid="{00000000-0005-0000-0000-00007E000000}"/>
    <cellStyle name="60% - Énfasis6" xfId="36" xr:uid="{00000000-0005-0000-0000-00007F000000}"/>
    <cellStyle name="60% - Énfasis6 2" xfId="297" xr:uid="{00000000-0005-0000-0000-000080000000}"/>
    <cellStyle name="60% - Énfasis6 3" xfId="263" xr:uid="{00000000-0005-0000-0000-000081000000}"/>
    <cellStyle name="60% - Énfasis6 4" xfId="206" xr:uid="{00000000-0005-0000-0000-000082000000}"/>
    <cellStyle name="60% - Énfasis6_Full1" xfId="324" xr:uid="{00000000-0005-0000-0000-000083000000}"/>
    <cellStyle name="Accent1" xfId="37" xr:uid="{00000000-0005-0000-0000-000084000000}"/>
    <cellStyle name="Accent1 - 20%" xfId="38" xr:uid="{00000000-0005-0000-0000-000085000000}"/>
    <cellStyle name="Accent1 - 40%" xfId="39" xr:uid="{00000000-0005-0000-0000-000086000000}"/>
    <cellStyle name="Accent1 - 60%" xfId="40" xr:uid="{00000000-0005-0000-0000-000087000000}"/>
    <cellStyle name="Accent1_ABRIL" xfId="41" xr:uid="{00000000-0005-0000-0000-000088000000}"/>
    <cellStyle name="Accent2" xfId="42" xr:uid="{00000000-0005-0000-0000-000089000000}"/>
    <cellStyle name="Accent2 - 20%" xfId="43" xr:uid="{00000000-0005-0000-0000-00008A000000}"/>
    <cellStyle name="Accent2 - 40%" xfId="44" xr:uid="{00000000-0005-0000-0000-00008B000000}"/>
    <cellStyle name="Accent2 - 60%" xfId="45" xr:uid="{00000000-0005-0000-0000-00008C000000}"/>
    <cellStyle name="Accent2_NEUROESTIMULADORS total" xfId="46" xr:uid="{00000000-0005-0000-0000-00008D000000}"/>
    <cellStyle name="Accent3" xfId="47" xr:uid="{00000000-0005-0000-0000-00008E000000}"/>
    <cellStyle name="Accent3 - 20%" xfId="48" xr:uid="{00000000-0005-0000-0000-00008F000000}"/>
    <cellStyle name="Accent3 - 40%" xfId="49" xr:uid="{00000000-0005-0000-0000-000090000000}"/>
    <cellStyle name="Accent3 - 60%" xfId="50" xr:uid="{00000000-0005-0000-0000-000091000000}"/>
    <cellStyle name="Accent3_NEUROESTIMULADORS total" xfId="51" xr:uid="{00000000-0005-0000-0000-000092000000}"/>
    <cellStyle name="Accent4" xfId="52" xr:uid="{00000000-0005-0000-0000-000093000000}"/>
    <cellStyle name="Accent4 - 20%" xfId="53" xr:uid="{00000000-0005-0000-0000-000094000000}"/>
    <cellStyle name="Accent4 - 40%" xfId="54" xr:uid="{00000000-0005-0000-0000-000095000000}"/>
    <cellStyle name="Accent4 - 60%" xfId="55" xr:uid="{00000000-0005-0000-0000-000096000000}"/>
    <cellStyle name="Accent4_ABRIL" xfId="56" xr:uid="{00000000-0005-0000-0000-000097000000}"/>
    <cellStyle name="Accent5" xfId="57" xr:uid="{00000000-0005-0000-0000-000098000000}"/>
    <cellStyle name="Accent5 - 20%" xfId="58" xr:uid="{00000000-0005-0000-0000-000099000000}"/>
    <cellStyle name="Accent5 - 40%" xfId="59" xr:uid="{00000000-0005-0000-0000-00009A000000}"/>
    <cellStyle name="Accent5 - 60%" xfId="60" xr:uid="{00000000-0005-0000-0000-00009B000000}"/>
    <cellStyle name="Accent5_NEUROESTIMULADORS total" xfId="61" xr:uid="{00000000-0005-0000-0000-00009C000000}"/>
    <cellStyle name="Accent6" xfId="62" xr:uid="{00000000-0005-0000-0000-00009D000000}"/>
    <cellStyle name="Accent6 - 20%" xfId="63" xr:uid="{00000000-0005-0000-0000-00009E000000}"/>
    <cellStyle name="Accent6 - 40%" xfId="64" xr:uid="{00000000-0005-0000-0000-00009F000000}"/>
    <cellStyle name="Accent6 - 60%" xfId="65" xr:uid="{00000000-0005-0000-0000-0000A0000000}"/>
    <cellStyle name="Accent6_NEUROESTIMULADORS total" xfId="66" xr:uid="{00000000-0005-0000-0000-0000A1000000}"/>
    <cellStyle name="Bad" xfId="67" xr:uid="{00000000-0005-0000-0000-0000A2000000}"/>
    <cellStyle name="Bé" xfId="156" builtinId="26" customBuiltin="1"/>
    <cellStyle name="Bé 2" xfId="362" xr:uid="{00000000-0005-0000-0000-0000A4000000}"/>
    <cellStyle name="Buena" xfId="68" xr:uid="{00000000-0005-0000-0000-0000A5000000}"/>
    <cellStyle name="Càlcul" xfId="161" builtinId="22" customBuiltin="1"/>
    <cellStyle name="Càlcul 2" xfId="363" xr:uid="{00000000-0005-0000-0000-0000A7000000}"/>
    <cellStyle name="Calculation" xfId="69" xr:uid="{00000000-0005-0000-0000-0000A8000000}"/>
    <cellStyle name="Cálculo" xfId="70" xr:uid="{00000000-0005-0000-0000-0000A9000000}"/>
    <cellStyle name="Cel·la de comprovació" xfId="163" builtinId="23" customBuiltin="1"/>
    <cellStyle name="Cel·la de comprovació 2" xfId="364" xr:uid="{00000000-0005-0000-0000-0000AB000000}"/>
    <cellStyle name="Cel·la enllaçada" xfId="162" builtinId="24" customBuiltin="1"/>
    <cellStyle name="Cel·la enllaçada 2" xfId="365" xr:uid="{00000000-0005-0000-0000-0000AD000000}"/>
    <cellStyle name="Celda de comprobación" xfId="71" xr:uid="{00000000-0005-0000-0000-0000AE000000}"/>
    <cellStyle name="Celda vinculada" xfId="72" xr:uid="{00000000-0005-0000-0000-0000AF000000}"/>
    <cellStyle name="Check Cell" xfId="73" xr:uid="{00000000-0005-0000-0000-0000B0000000}"/>
    <cellStyle name="Èmfasi1" xfId="168" builtinId="29" customBuiltin="1"/>
    <cellStyle name="Èmfasi1 2" xfId="367" xr:uid="{00000000-0005-0000-0000-0000B3000000}"/>
    <cellStyle name="Èmfasi2" xfId="172" builtinId="33" customBuiltin="1"/>
    <cellStyle name="Èmfasi2 2" xfId="368" xr:uid="{00000000-0005-0000-0000-0000B5000000}"/>
    <cellStyle name="Èmfasi3" xfId="176" builtinId="37" customBuiltin="1"/>
    <cellStyle name="Èmfasi3 2" xfId="369" xr:uid="{00000000-0005-0000-0000-0000B7000000}"/>
    <cellStyle name="Èmfasi4" xfId="180" builtinId="41" customBuiltin="1"/>
    <cellStyle name="Èmfasi4 2" xfId="370" xr:uid="{00000000-0005-0000-0000-0000B9000000}"/>
    <cellStyle name="Èmfasi5" xfId="184" builtinId="45" customBuiltin="1"/>
    <cellStyle name="Èmfasi5 2" xfId="371" xr:uid="{00000000-0005-0000-0000-0000BB000000}"/>
    <cellStyle name="Èmfasi6" xfId="188" builtinId="49" customBuiltin="1"/>
    <cellStyle name="Èmfasi6 2" xfId="372" xr:uid="{00000000-0005-0000-0000-0000BD000000}"/>
    <cellStyle name="Emphasis 1" xfId="74" xr:uid="{00000000-0005-0000-0000-0000BE000000}"/>
    <cellStyle name="Emphasis 2" xfId="75" xr:uid="{00000000-0005-0000-0000-0000BF000000}"/>
    <cellStyle name="Emphasis 3" xfId="76" xr:uid="{00000000-0005-0000-0000-0000C0000000}"/>
    <cellStyle name="Encabezado 1" xfId="366" xr:uid="{00000000-0005-0000-0000-0000C1000000}"/>
    <cellStyle name="Encabezado 4" xfId="77" xr:uid="{00000000-0005-0000-0000-0000C2000000}"/>
    <cellStyle name="Encabezado 4 2" xfId="298" xr:uid="{00000000-0005-0000-0000-0000C3000000}"/>
    <cellStyle name="Encabezado 4 3" xfId="264" xr:uid="{00000000-0005-0000-0000-0000C4000000}"/>
    <cellStyle name="Encabezado 4 4" xfId="208" xr:uid="{00000000-0005-0000-0000-0000C5000000}"/>
    <cellStyle name="Encabezado 4_Full1" xfId="325" xr:uid="{00000000-0005-0000-0000-0000C6000000}"/>
    <cellStyle name="Énfasis1" xfId="78" xr:uid="{00000000-0005-0000-0000-0000C7000000}"/>
    <cellStyle name="Énfasis1 2" xfId="299" xr:uid="{00000000-0005-0000-0000-0000C8000000}"/>
    <cellStyle name="Énfasis1 3" xfId="265" xr:uid="{00000000-0005-0000-0000-0000C9000000}"/>
    <cellStyle name="Énfasis1 4" xfId="209" xr:uid="{00000000-0005-0000-0000-0000CA000000}"/>
    <cellStyle name="Énfasis1_Full1" xfId="326" xr:uid="{00000000-0005-0000-0000-0000CB000000}"/>
    <cellStyle name="Énfasis2" xfId="79" xr:uid="{00000000-0005-0000-0000-0000CC000000}"/>
    <cellStyle name="Énfasis2 2" xfId="300" xr:uid="{00000000-0005-0000-0000-0000CD000000}"/>
    <cellStyle name="Énfasis2 3" xfId="266" xr:uid="{00000000-0005-0000-0000-0000CE000000}"/>
    <cellStyle name="Énfasis2 4" xfId="210" xr:uid="{00000000-0005-0000-0000-0000CF000000}"/>
    <cellStyle name="Énfasis2_Full1" xfId="327" xr:uid="{00000000-0005-0000-0000-0000D0000000}"/>
    <cellStyle name="Énfasis3" xfId="80" xr:uid="{00000000-0005-0000-0000-0000D1000000}"/>
    <cellStyle name="Énfasis3 2" xfId="301" xr:uid="{00000000-0005-0000-0000-0000D2000000}"/>
    <cellStyle name="Énfasis3 3" xfId="267" xr:uid="{00000000-0005-0000-0000-0000D3000000}"/>
    <cellStyle name="Énfasis3 4" xfId="211" xr:uid="{00000000-0005-0000-0000-0000D4000000}"/>
    <cellStyle name="Énfasis3_Full1" xfId="328" xr:uid="{00000000-0005-0000-0000-0000D5000000}"/>
    <cellStyle name="Énfasis4" xfId="81" xr:uid="{00000000-0005-0000-0000-0000D6000000}"/>
    <cellStyle name="Énfasis4 2" xfId="302" xr:uid="{00000000-0005-0000-0000-0000D7000000}"/>
    <cellStyle name="Énfasis4 3" xfId="268" xr:uid="{00000000-0005-0000-0000-0000D8000000}"/>
    <cellStyle name="Énfasis4 4" xfId="212" xr:uid="{00000000-0005-0000-0000-0000D9000000}"/>
    <cellStyle name="Énfasis4_Full1" xfId="329" xr:uid="{00000000-0005-0000-0000-0000DA000000}"/>
    <cellStyle name="Énfasis5" xfId="82" xr:uid="{00000000-0005-0000-0000-0000DB000000}"/>
    <cellStyle name="Énfasis5 2" xfId="303" xr:uid="{00000000-0005-0000-0000-0000DC000000}"/>
    <cellStyle name="Énfasis5 3" xfId="269" xr:uid="{00000000-0005-0000-0000-0000DD000000}"/>
    <cellStyle name="Énfasis5 4" xfId="213" xr:uid="{00000000-0005-0000-0000-0000DE000000}"/>
    <cellStyle name="Énfasis5_Full1" xfId="330" xr:uid="{00000000-0005-0000-0000-0000DF000000}"/>
    <cellStyle name="Énfasis6" xfId="83" xr:uid="{00000000-0005-0000-0000-0000E0000000}"/>
    <cellStyle name="Énfasis6 2" xfId="304" xr:uid="{00000000-0005-0000-0000-0000E1000000}"/>
    <cellStyle name="Énfasis6 3" xfId="270" xr:uid="{00000000-0005-0000-0000-0000E2000000}"/>
    <cellStyle name="Énfasis6 4" xfId="214" xr:uid="{00000000-0005-0000-0000-0000E3000000}"/>
    <cellStyle name="Énfasis6_Full1" xfId="331" xr:uid="{00000000-0005-0000-0000-0000E4000000}"/>
    <cellStyle name="Entrada" xfId="159" builtinId="20" customBuiltin="1"/>
    <cellStyle name="Entrada 2" xfId="373" xr:uid="{00000000-0005-0000-0000-0000E6000000}"/>
    <cellStyle name="Euro" xfId="84" xr:uid="{00000000-0005-0000-0000-0000E7000000}"/>
    <cellStyle name="Euro 2" xfId="232" xr:uid="{00000000-0005-0000-0000-0000E8000000}"/>
    <cellStyle name="Euro 3" xfId="271" xr:uid="{00000000-0005-0000-0000-0000E9000000}"/>
    <cellStyle name="Euro 4" xfId="241" xr:uid="{00000000-0005-0000-0000-0000EA000000}"/>
    <cellStyle name="Euro 5" xfId="215" xr:uid="{00000000-0005-0000-0000-0000EB000000}"/>
    <cellStyle name="Euro 5 2" xfId="416" xr:uid="{00000000-0005-0000-0000-0000EC000000}"/>
    <cellStyle name="Explanatory Text" xfId="85" xr:uid="{00000000-0005-0000-0000-0000ED000000}"/>
    <cellStyle name="Good" xfId="86" xr:uid="{00000000-0005-0000-0000-0000EE000000}"/>
    <cellStyle name="Heading 1" xfId="87" xr:uid="{00000000-0005-0000-0000-0000EF000000}"/>
    <cellStyle name="Heading 2" xfId="88" xr:uid="{00000000-0005-0000-0000-0000F0000000}"/>
    <cellStyle name="Heading 3" xfId="89" xr:uid="{00000000-0005-0000-0000-0000F1000000}"/>
    <cellStyle name="Heading 4" xfId="90" xr:uid="{00000000-0005-0000-0000-0000F2000000}"/>
    <cellStyle name="Incorrecte" xfId="157" builtinId="27" customBuiltin="1"/>
    <cellStyle name="Incorrecte 2" xfId="374" xr:uid="{00000000-0005-0000-0000-0000F4000000}"/>
    <cellStyle name="Incorrecto" xfId="91" xr:uid="{00000000-0005-0000-0000-0000F5000000}"/>
    <cellStyle name="Input" xfId="92" xr:uid="{00000000-0005-0000-0000-0000F6000000}"/>
    <cellStyle name="Linked Cell" xfId="93" xr:uid="{00000000-0005-0000-0000-0000F7000000}"/>
    <cellStyle name="Neutral" xfId="158" builtinId="28" customBuiltin="1"/>
    <cellStyle name="Neutral 2" xfId="375" xr:uid="{00000000-0005-0000-0000-0000F9000000}"/>
    <cellStyle name="Normal" xfId="0" builtinId="0"/>
    <cellStyle name="Normal 2" xfId="95" xr:uid="{00000000-0005-0000-0000-0000FB000000}"/>
    <cellStyle name="Normal 2 2" xfId="223" xr:uid="{00000000-0005-0000-0000-0000FC000000}"/>
    <cellStyle name="Normal 3" xfId="96" xr:uid="{00000000-0005-0000-0000-0000FD000000}"/>
    <cellStyle name="Normal 3 2" xfId="224" xr:uid="{00000000-0005-0000-0000-0000FE000000}"/>
    <cellStyle name="Normal 4" xfId="342" xr:uid="{00000000-0005-0000-0000-0000FF000000}"/>
    <cellStyle name="Normal 4 2" xfId="396" xr:uid="{00000000-0005-0000-0000-000000010000}"/>
    <cellStyle name="Normal 4 3" xfId="395" xr:uid="{00000000-0005-0000-0000-000001010000}"/>
    <cellStyle name="Normal 5" xfId="343" xr:uid="{00000000-0005-0000-0000-000002010000}"/>
    <cellStyle name="Normal 5 2" xfId="389" xr:uid="{00000000-0005-0000-0000-000003010000}"/>
    <cellStyle name="Normal 5 3" xfId="399" xr:uid="{00000000-0005-0000-0000-000004010000}"/>
    <cellStyle name="Normal 5 4" xfId="387" xr:uid="{00000000-0005-0000-0000-000005010000}"/>
    <cellStyle name="Normal 5 5" xfId="412" xr:uid="{00000000-0005-0000-0000-000006010000}"/>
    <cellStyle name="Normal 5 6" xfId="424" xr:uid="{00000000-0005-0000-0000-000007010000}"/>
    <cellStyle name="Normal 6" xfId="391" xr:uid="{00000000-0005-0000-0000-000008010000}"/>
    <cellStyle name="Normal 7" xfId="402" xr:uid="{00000000-0005-0000-0000-000009010000}"/>
    <cellStyle name="Normal 8" xfId="405" xr:uid="{00000000-0005-0000-0000-00000A010000}"/>
    <cellStyle name="Normal_Full1" xfId="94" xr:uid="{00000000-0005-0000-0000-00000B010000}"/>
    <cellStyle name="Normal_Full1 2" xfId="233" xr:uid="{00000000-0005-0000-0000-00000C010000}"/>
    <cellStyle name="Nota" xfId="165" builtinId="10" customBuiltin="1"/>
    <cellStyle name="Nota 2" xfId="398" xr:uid="{00000000-0005-0000-0000-00000E010000}"/>
    <cellStyle name="Nota 3" xfId="376" xr:uid="{00000000-0005-0000-0000-00000F010000}"/>
    <cellStyle name="Notas" xfId="97" xr:uid="{00000000-0005-0000-0000-000010010000}"/>
    <cellStyle name="Notas 2" xfId="234" xr:uid="{00000000-0005-0000-0000-000011010000}"/>
    <cellStyle name="Notas 3" xfId="309" xr:uid="{00000000-0005-0000-0000-000012010000}"/>
    <cellStyle name="Notas 3 2" xfId="427" xr:uid="{00000000-0005-0000-0000-000013010000}"/>
    <cellStyle name="Notas 4" xfId="272" xr:uid="{00000000-0005-0000-0000-000014010000}"/>
    <cellStyle name="Notas 5" xfId="242" xr:uid="{00000000-0005-0000-0000-000015010000}"/>
    <cellStyle name="Notas 6" xfId="217" xr:uid="{00000000-0005-0000-0000-000016010000}"/>
    <cellStyle name="Notas 6 2" xfId="417" xr:uid="{00000000-0005-0000-0000-000017010000}"/>
    <cellStyle name="Notas_INFORM" xfId="332" xr:uid="{00000000-0005-0000-0000-000018010000}"/>
    <cellStyle name="Note" xfId="98" xr:uid="{00000000-0005-0000-0000-000019010000}"/>
    <cellStyle name="Note 2" xfId="235" xr:uid="{00000000-0005-0000-0000-00001A010000}"/>
    <cellStyle name="Note 3" xfId="273" xr:uid="{00000000-0005-0000-0000-00001B010000}"/>
    <cellStyle name="Note 4" xfId="243" xr:uid="{00000000-0005-0000-0000-00001C010000}"/>
    <cellStyle name="Note 5" xfId="218" xr:uid="{00000000-0005-0000-0000-00001D010000}"/>
    <cellStyle name="Note 5 2" xfId="418" xr:uid="{00000000-0005-0000-0000-00001E010000}"/>
    <cellStyle name="Note_INFORM" xfId="333" xr:uid="{00000000-0005-0000-0000-00001F010000}"/>
    <cellStyle name="Output" xfId="99" xr:uid="{00000000-0005-0000-0000-000020010000}"/>
    <cellStyle name="Percentatge 2" xfId="388" xr:uid="{00000000-0005-0000-0000-000021010000}"/>
    <cellStyle name="Percentatge 2 2" xfId="390" xr:uid="{00000000-0005-0000-0000-000022010000}"/>
    <cellStyle name="Percentatge 2 3" xfId="400" xr:uid="{00000000-0005-0000-0000-000023010000}"/>
    <cellStyle name="Percentatge 3" xfId="377" xr:uid="{00000000-0005-0000-0000-000024010000}"/>
    <cellStyle name="Resultat" xfId="160" builtinId="21" customBuiltin="1"/>
    <cellStyle name="Resultat 2" xfId="378" xr:uid="{00000000-0005-0000-0000-000026010000}"/>
    <cellStyle name="Salida" xfId="100" xr:uid="{00000000-0005-0000-0000-000027010000}"/>
    <cellStyle name="SAPBEXaggData" xfId="101" xr:uid="{00000000-0005-0000-0000-000028010000}"/>
    <cellStyle name="SAPBEXaggDataEmph" xfId="102" xr:uid="{00000000-0005-0000-0000-000029010000}"/>
    <cellStyle name="SAPBEXaggItem" xfId="103" xr:uid="{00000000-0005-0000-0000-00002A010000}"/>
    <cellStyle name="SAPBEXaggItemX" xfId="104" xr:uid="{00000000-0005-0000-0000-00002B010000}"/>
    <cellStyle name="SAPBEXchaText" xfId="105" xr:uid="{00000000-0005-0000-0000-00002C010000}"/>
    <cellStyle name="SAPBEXexcBad7" xfId="106" xr:uid="{00000000-0005-0000-0000-00002D010000}"/>
    <cellStyle name="SAPBEXexcBad8" xfId="107" xr:uid="{00000000-0005-0000-0000-00002E010000}"/>
    <cellStyle name="SAPBEXexcBad9" xfId="108" xr:uid="{00000000-0005-0000-0000-00002F010000}"/>
    <cellStyle name="SAPBEXexcCritical4" xfId="109" xr:uid="{00000000-0005-0000-0000-000030010000}"/>
    <cellStyle name="SAPBEXexcCritical5" xfId="110" xr:uid="{00000000-0005-0000-0000-000031010000}"/>
    <cellStyle name="SAPBEXexcCritical6" xfId="111" xr:uid="{00000000-0005-0000-0000-000032010000}"/>
    <cellStyle name="SAPBEXexcGood1" xfId="112" xr:uid="{00000000-0005-0000-0000-000033010000}"/>
    <cellStyle name="SAPBEXexcGood2" xfId="113" xr:uid="{00000000-0005-0000-0000-000034010000}"/>
    <cellStyle name="SAPBEXexcGood3" xfId="114" xr:uid="{00000000-0005-0000-0000-000035010000}"/>
    <cellStyle name="SAPBEXfilterDrill" xfId="115" xr:uid="{00000000-0005-0000-0000-000036010000}"/>
    <cellStyle name="SAPBEXfilterItem" xfId="116" xr:uid="{00000000-0005-0000-0000-000037010000}"/>
    <cellStyle name="SAPBEXfilterItem 2" xfId="225" xr:uid="{00000000-0005-0000-0000-000038010000}"/>
    <cellStyle name="SAPBEXfilterText" xfId="117" xr:uid="{00000000-0005-0000-0000-000039010000}"/>
    <cellStyle name="SAPBEXfilterText 2" xfId="226" xr:uid="{00000000-0005-0000-0000-00003A010000}"/>
    <cellStyle name="SAPBEXformats" xfId="118" xr:uid="{00000000-0005-0000-0000-00003B010000}"/>
    <cellStyle name="SAPBEXheaderItem" xfId="119" xr:uid="{00000000-0005-0000-0000-00003C010000}"/>
    <cellStyle name="SAPBEXheaderText" xfId="120" xr:uid="{00000000-0005-0000-0000-00003D010000}"/>
    <cellStyle name="SAPBEXHLevel0" xfId="121" xr:uid="{00000000-0005-0000-0000-00003E010000}"/>
    <cellStyle name="SAPBEXHLevel0X" xfId="122" xr:uid="{00000000-0005-0000-0000-00003F010000}"/>
    <cellStyle name="SAPBEXHLevel0X 2" xfId="236" xr:uid="{00000000-0005-0000-0000-000040010000}"/>
    <cellStyle name="SAPBEXHLevel0X 3" xfId="274" xr:uid="{00000000-0005-0000-0000-000041010000}"/>
    <cellStyle name="SAPBEXHLevel0X 4" xfId="244" xr:uid="{00000000-0005-0000-0000-000042010000}"/>
    <cellStyle name="SAPBEXHLevel0X 5" xfId="227" xr:uid="{00000000-0005-0000-0000-000043010000}"/>
    <cellStyle name="SAPBEXHLevel0X 5 2" xfId="419" xr:uid="{00000000-0005-0000-0000-000044010000}"/>
    <cellStyle name="SAPBEXHLevel0X_Full1" xfId="334" xr:uid="{00000000-0005-0000-0000-000045010000}"/>
    <cellStyle name="SAPBEXHLevel1" xfId="123" xr:uid="{00000000-0005-0000-0000-000046010000}"/>
    <cellStyle name="SAPBEXHLevel1X" xfId="124" xr:uid="{00000000-0005-0000-0000-000047010000}"/>
    <cellStyle name="SAPBEXHLevel1X 2" xfId="237" xr:uid="{00000000-0005-0000-0000-000048010000}"/>
    <cellStyle name="SAPBEXHLevel1X 3" xfId="275" xr:uid="{00000000-0005-0000-0000-000049010000}"/>
    <cellStyle name="SAPBEXHLevel1X 4" xfId="245" xr:uid="{00000000-0005-0000-0000-00004A010000}"/>
    <cellStyle name="SAPBEXHLevel1X 5" xfId="228" xr:uid="{00000000-0005-0000-0000-00004B010000}"/>
    <cellStyle name="SAPBEXHLevel1X 5 2" xfId="420" xr:uid="{00000000-0005-0000-0000-00004C010000}"/>
    <cellStyle name="SAPBEXHLevel1X_Full1" xfId="335" xr:uid="{00000000-0005-0000-0000-00004D010000}"/>
    <cellStyle name="SAPBEXHLevel2" xfId="125" xr:uid="{00000000-0005-0000-0000-00004E010000}"/>
    <cellStyle name="SAPBEXHLevel2X" xfId="126" xr:uid="{00000000-0005-0000-0000-00004F010000}"/>
    <cellStyle name="SAPBEXHLevel2X 2" xfId="238" xr:uid="{00000000-0005-0000-0000-000050010000}"/>
    <cellStyle name="SAPBEXHLevel2X 3" xfId="276" xr:uid="{00000000-0005-0000-0000-000051010000}"/>
    <cellStyle name="SAPBEXHLevel2X 4" xfId="246" xr:uid="{00000000-0005-0000-0000-000052010000}"/>
    <cellStyle name="SAPBEXHLevel2X 5" xfId="229" xr:uid="{00000000-0005-0000-0000-000053010000}"/>
    <cellStyle name="SAPBEXHLevel2X 5 2" xfId="421" xr:uid="{00000000-0005-0000-0000-000054010000}"/>
    <cellStyle name="SAPBEXHLevel2X_Full1" xfId="336" xr:uid="{00000000-0005-0000-0000-000055010000}"/>
    <cellStyle name="SAPBEXHLevel3" xfId="127" xr:uid="{00000000-0005-0000-0000-000056010000}"/>
    <cellStyle name="SAPBEXHLevel3X" xfId="128" xr:uid="{00000000-0005-0000-0000-000057010000}"/>
    <cellStyle name="SAPBEXHLevel3X 2" xfId="239" xr:uid="{00000000-0005-0000-0000-000058010000}"/>
    <cellStyle name="SAPBEXHLevel3X 3" xfId="277" xr:uid="{00000000-0005-0000-0000-000059010000}"/>
    <cellStyle name="SAPBEXHLevel3X 4" xfId="247" xr:uid="{00000000-0005-0000-0000-00005A010000}"/>
    <cellStyle name="SAPBEXHLevel3X 5" xfId="230" xr:uid="{00000000-0005-0000-0000-00005B010000}"/>
    <cellStyle name="SAPBEXHLevel3X 5 2" xfId="422" xr:uid="{00000000-0005-0000-0000-00005C010000}"/>
    <cellStyle name="SAPBEXHLevel3X_Full1" xfId="337" xr:uid="{00000000-0005-0000-0000-00005D010000}"/>
    <cellStyle name="SAPBEXinputData" xfId="129" xr:uid="{00000000-0005-0000-0000-00005E010000}"/>
    <cellStyle name="SAPBEXinputData 2" xfId="240" xr:uid="{00000000-0005-0000-0000-00005F010000}"/>
    <cellStyle name="SAPBEXinputData 3" xfId="278" xr:uid="{00000000-0005-0000-0000-000060010000}"/>
    <cellStyle name="SAPBEXinputData 4" xfId="248" xr:uid="{00000000-0005-0000-0000-000061010000}"/>
    <cellStyle name="SAPBEXinputData 5" xfId="231" xr:uid="{00000000-0005-0000-0000-000062010000}"/>
    <cellStyle name="SAPBEXinputData 5 2" xfId="423" xr:uid="{00000000-0005-0000-0000-000063010000}"/>
    <cellStyle name="SAPBEXinputData_Full1" xfId="338" xr:uid="{00000000-0005-0000-0000-000064010000}"/>
    <cellStyle name="SAPBEXItemHeader" xfId="130" xr:uid="{00000000-0005-0000-0000-000065010000}"/>
    <cellStyle name="SAPBEXresData" xfId="131" xr:uid="{00000000-0005-0000-0000-000066010000}"/>
    <cellStyle name="SAPBEXresDataEmph" xfId="132" xr:uid="{00000000-0005-0000-0000-000067010000}"/>
    <cellStyle name="SAPBEXresItem" xfId="133" xr:uid="{00000000-0005-0000-0000-000068010000}"/>
    <cellStyle name="SAPBEXresItemX" xfId="134" xr:uid="{00000000-0005-0000-0000-000069010000}"/>
    <cellStyle name="SAPBEXstdData" xfId="135" xr:uid="{00000000-0005-0000-0000-00006A010000}"/>
    <cellStyle name="SAPBEXstdDataEmph" xfId="136" xr:uid="{00000000-0005-0000-0000-00006B010000}"/>
    <cellStyle name="SAPBEXstdItem" xfId="137" xr:uid="{00000000-0005-0000-0000-00006C010000}"/>
    <cellStyle name="SAPBEXstdItemX" xfId="138" xr:uid="{00000000-0005-0000-0000-00006D010000}"/>
    <cellStyle name="SAPBEXtitle" xfId="139" xr:uid="{00000000-0005-0000-0000-00006E010000}"/>
    <cellStyle name="SAPBEXunassignedItem" xfId="140" xr:uid="{00000000-0005-0000-0000-00006F010000}"/>
    <cellStyle name="SAPBEXundefined" xfId="141" xr:uid="{00000000-0005-0000-0000-000070010000}"/>
    <cellStyle name="Sheet Title" xfId="142" xr:uid="{00000000-0005-0000-0000-000071010000}"/>
    <cellStyle name="Text d'advertiment" xfId="164" builtinId="11" customBuiltin="1"/>
    <cellStyle name="Text d'advertiment 2" xfId="379" xr:uid="{00000000-0005-0000-0000-000073010000}"/>
    <cellStyle name="Text explicatiu" xfId="166" builtinId="53" customBuiltin="1"/>
    <cellStyle name="Text explicatiu 2" xfId="380" xr:uid="{00000000-0005-0000-0000-000075010000}"/>
    <cellStyle name="Texto de advertencia" xfId="143" xr:uid="{00000000-0005-0000-0000-000076010000}"/>
    <cellStyle name="Texto explicativo" xfId="144" xr:uid="{00000000-0005-0000-0000-000077010000}"/>
    <cellStyle name="Title" xfId="145" xr:uid="{00000000-0005-0000-0000-000078010000}"/>
    <cellStyle name="Títol 1" xfId="152" builtinId="16" customBuiltin="1"/>
    <cellStyle name="Títol 1 2" xfId="383" xr:uid="{00000000-0005-0000-0000-00007A010000}"/>
    <cellStyle name="Títol 2" xfId="153" builtinId="17" customBuiltin="1"/>
    <cellStyle name="Títol 2 2" xfId="384" xr:uid="{00000000-0005-0000-0000-00007C010000}"/>
    <cellStyle name="Títol 3" xfId="154" builtinId="18" customBuiltin="1"/>
    <cellStyle name="Títol 3 2" xfId="385" xr:uid="{00000000-0005-0000-0000-00007E010000}"/>
    <cellStyle name="Títol 4" xfId="155" builtinId="19" customBuiltin="1"/>
    <cellStyle name="Títol 4 2" xfId="381" xr:uid="{00000000-0005-0000-0000-000080010000}"/>
    <cellStyle name="Títol 5" xfId="382" xr:uid="{00000000-0005-0000-0000-000081010000}"/>
    <cellStyle name="Títol 6" xfId="409" xr:uid="{00000000-0005-0000-0000-000082010000}"/>
    <cellStyle name="Título" xfId="146" xr:uid="{00000000-0005-0000-0000-000083010000}"/>
    <cellStyle name="Título 1" xfId="147" xr:uid="{00000000-0005-0000-0000-000084010000}"/>
    <cellStyle name="Título 1 2" xfId="306" xr:uid="{00000000-0005-0000-0000-000085010000}"/>
    <cellStyle name="Título 1 3" xfId="280" xr:uid="{00000000-0005-0000-0000-000086010000}"/>
    <cellStyle name="Título 1 4" xfId="220" xr:uid="{00000000-0005-0000-0000-000087010000}"/>
    <cellStyle name="Título 1_Full1" xfId="339" xr:uid="{00000000-0005-0000-0000-000088010000}"/>
    <cellStyle name="Título 10" xfId="401" xr:uid="{00000000-0005-0000-0000-000089010000}"/>
    <cellStyle name="Título 11" xfId="403" xr:uid="{00000000-0005-0000-0000-00008A010000}"/>
    <cellStyle name="Título 12" xfId="404" xr:uid="{00000000-0005-0000-0000-00008B010000}"/>
    <cellStyle name="Título 13" xfId="408" xr:uid="{00000000-0005-0000-0000-00008C010000}"/>
    <cellStyle name="Título 14" xfId="406" xr:uid="{00000000-0005-0000-0000-00008D010000}"/>
    <cellStyle name="Título 15" xfId="407" xr:uid="{00000000-0005-0000-0000-00008E010000}"/>
    <cellStyle name="Título 16" xfId="411" xr:uid="{00000000-0005-0000-0000-00008F010000}"/>
    <cellStyle name="Título 17" xfId="410" xr:uid="{00000000-0005-0000-0000-000090010000}"/>
    <cellStyle name="Título 18" xfId="219" xr:uid="{00000000-0005-0000-0000-000091010000}"/>
    <cellStyle name="Título 19" xfId="207" xr:uid="{00000000-0005-0000-0000-000092010000}"/>
    <cellStyle name="Título 2" xfId="148" xr:uid="{00000000-0005-0000-0000-000093010000}"/>
    <cellStyle name="Título 2 2" xfId="307" xr:uid="{00000000-0005-0000-0000-000094010000}"/>
    <cellStyle name="Título 2 3" xfId="281" xr:uid="{00000000-0005-0000-0000-000095010000}"/>
    <cellStyle name="Título 2 4" xfId="221" xr:uid="{00000000-0005-0000-0000-000096010000}"/>
    <cellStyle name="Título 2_Full1" xfId="340" xr:uid="{00000000-0005-0000-0000-000097010000}"/>
    <cellStyle name="Título 20" xfId="216" xr:uid="{00000000-0005-0000-0000-000098010000}"/>
    <cellStyle name="Título 21" xfId="415" xr:uid="{00000000-0005-0000-0000-000099010000}"/>
    <cellStyle name="Título 22" xfId="426" xr:uid="{00000000-0005-0000-0000-00009A010000}"/>
    <cellStyle name="Título 23" xfId="425" xr:uid="{00000000-0005-0000-0000-00009B010000}"/>
    <cellStyle name="Título 24" xfId="413" xr:uid="{00000000-0005-0000-0000-00009C010000}"/>
    <cellStyle name="Título 25" xfId="414" xr:uid="{00000000-0005-0000-0000-00009D010000}"/>
    <cellStyle name="Título 3" xfId="149" xr:uid="{00000000-0005-0000-0000-00009E010000}"/>
    <cellStyle name="Título 3 2" xfId="308" xr:uid="{00000000-0005-0000-0000-00009F010000}"/>
    <cellStyle name="Título 3 3" xfId="282" xr:uid="{00000000-0005-0000-0000-0000A0010000}"/>
    <cellStyle name="Título 3 4" xfId="222" xr:uid="{00000000-0005-0000-0000-0000A1010000}"/>
    <cellStyle name="Título 3_Full1" xfId="341" xr:uid="{00000000-0005-0000-0000-0000A2010000}"/>
    <cellStyle name="Título 4" xfId="305" xr:uid="{00000000-0005-0000-0000-0000A3010000}"/>
    <cellStyle name="Título 5" xfId="279" xr:uid="{00000000-0005-0000-0000-0000A4010000}"/>
    <cellStyle name="Título 6" xfId="393" xr:uid="{00000000-0005-0000-0000-0000A5010000}"/>
    <cellStyle name="Título 7" xfId="394" xr:uid="{00000000-0005-0000-0000-0000A6010000}"/>
    <cellStyle name="Título 8" xfId="392" xr:uid="{00000000-0005-0000-0000-0000A7010000}"/>
    <cellStyle name="Título 9" xfId="397" xr:uid="{00000000-0005-0000-0000-0000A8010000}"/>
    <cellStyle name="Título_ABRIL" xfId="150" xr:uid="{00000000-0005-0000-0000-0000A9010000}"/>
    <cellStyle name="Total" xfId="167" builtinId="25" customBuiltin="1"/>
    <cellStyle name="Total 2" xfId="386" xr:uid="{00000000-0005-0000-0000-0000AB010000}"/>
    <cellStyle name="Warning Text" xfId="151" xr:uid="{00000000-0005-0000-0000-0000AC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38100</xdr:rowOff>
    </xdr:from>
    <xdr:to>
      <xdr:col>2</xdr:col>
      <xdr:colOff>1439339</xdr:colOff>
      <xdr:row>5</xdr:row>
      <xdr:rowOff>125279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6A5D26CE-C7D8-4FE2-8221-CE5B1D97D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400050"/>
          <a:ext cx="3591989" cy="630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2279-5199-4012-87CD-E2E91562B45A}">
  <dimension ref="A1:N164"/>
  <sheetViews>
    <sheetView showGridLines="0" tabSelected="1" topLeftCell="A25" workbookViewId="0">
      <selection activeCell="E17" sqref="E17"/>
    </sheetView>
  </sheetViews>
  <sheetFormatPr defaultRowHeight="14.5" x14ac:dyDescent="0.35"/>
  <cols>
    <col min="1" max="1" width="20.1796875" style="28" customWidth="1"/>
    <col min="2" max="2" width="12.54296875" style="17" customWidth="1"/>
    <col min="3" max="3" width="80.7265625" customWidth="1"/>
    <col min="4" max="4" width="20.26953125" bestFit="1" customWidth="1"/>
    <col min="5" max="5" width="28" bestFit="1" customWidth="1"/>
    <col min="6" max="6" width="20.26953125" style="17" customWidth="1"/>
    <col min="7" max="7" width="9.26953125" bestFit="1" customWidth="1"/>
    <col min="8" max="8" width="23.7265625" style="17" customWidth="1"/>
    <col min="9" max="9" width="20.1796875" customWidth="1"/>
    <col min="10" max="10" width="21.1796875" customWidth="1"/>
    <col min="11" max="11" width="23.54296875" customWidth="1"/>
    <col min="12" max="12" width="14.81640625" customWidth="1"/>
    <col min="13" max="13" width="13.1796875" customWidth="1"/>
    <col min="14" max="14" width="20.1796875" customWidth="1"/>
  </cols>
  <sheetData>
    <row r="1" spans="1:14" x14ac:dyDescent="0.35">
      <c r="A1" s="26"/>
      <c r="B1" s="14"/>
      <c r="C1" s="1"/>
      <c r="D1" s="1"/>
      <c r="E1" s="1"/>
      <c r="F1" s="14"/>
      <c r="G1" s="1"/>
      <c r="H1" s="14"/>
      <c r="I1" s="1"/>
      <c r="J1" s="1"/>
      <c r="K1" s="1"/>
      <c r="L1" s="1"/>
      <c r="M1" s="1"/>
    </row>
    <row r="2" spans="1:14" x14ac:dyDescent="0.35">
      <c r="A2" s="26"/>
      <c r="B2" s="14"/>
      <c r="C2" s="1"/>
      <c r="D2" s="1"/>
      <c r="E2" s="1"/>
      <c r="F2" s="14"/>
      <c r="G2" s="1"/>
      <c r="H2" s="14"/>
      <c r="I2" s="1"/>
      <c r="J2" s="1"/>
      <c r="K2" s="1"/>
      <c r="L2" s="1"/>
      <c r="M2" s="1"/>
    </row>
    <row r="3" spans="1:14" x14ac:dyDescent="0.35">
      <c r="A3" s="26"/>
      <c r="B3" s="14"/>
      <c r="C3" s="1"/>
      <c r="D3" s="1"/>
      <c r="E3" s="1"/>
      <c r="F3" s="14"/>
      <c r="G3" s="1"/>
      <c r="H3" s="14"/>
      <c r="I3" s="1"/>
      <c r="J3" s="1"/>
      <c r="K3" s="1"/>
      <c r="L3" s="1"/>
      <c r="M3" s="1"/>
    </row>
    <row r="4" spans="1:14" x14ac:dyDescent="0.35">
      <c r="A4" s="26"/>
      <c r="B4" s="14"/>
      <c r="C4" s="1"/>
      <c r="D4" s="1"/>
      <c r="E4" s="1"/>
      <c r="F4" s="14"/>
      <c r="G4" s="1"/>
      <c r="H4" s="14"/>
      <c r="I4" s="1"/>
      <c r="J4" s="1"/>
      <c r="K4" s="1"/>
      <c r="L4" s="1"/>
      <c r="M4" s="1"/>
    </row>
    <row r="5" spans="1:14" x14ac:dyDescent="0.35">
      <c r="A5" s="26"/>
      <c r="B5" s="14"/>
      <c r="C5" s="1"/>
      <c r="D5" s="1"/>
      <c r="E5" s="1"/>
      <c r="F5" s="14"/>
      <c r="G5" s="1"/>
      <c r="H5" s="14"/>
      <c r="I5" s="1"/>
      <c r="J5" s="1"/>
      <c r="K5" s="1"/>
      <c r="L5" s="1"/>
      <c r="M5" s="1"/>
    </row>
    <row r="6" spans="1:14" x14ac:dyDescent="0.35">
      <c r="A6" s="26"/>
      <c r="B6" s="14"/>
      <c r="C6" s="1"/>
      <c r="D6" s="1"/>
      <c r="E6" s="1"/>
      <c r="F6" s="14"/>
      <c r="G6" s="1"/>
      <c r="H6" s="14"/>
      <c r="I6" s="1"/>
      <c r="J6" s="1"/>
      <c r="K6" s="1"/>
      <c r="L6" s="1"/>
      <c r="M6" s="1"/>
    </row>
    <row r="7" spans="1:14" ht="18" customHeight="1" x14ac:dyDescent="0.4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4" ht="30" customHeight="1" x14ac:dyDescent="0.35">
      <c r="A8" s="74" t="s">
        <v>1</v>
      </c>
      <c r="B8" s="74"/>
      <c r="C8" s="75" t="s">
        <v>18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</row>
    <row r="9" spans="1:14" ht="37.5" customHeight="1" x14ac:dyDescent="0.35">
      <c r="A9" s="74" t="s">
        <v>2</v>
      </c>
      <c r="B9" s="74"/>
      <c r="C9" s="74" t="s">
        <v>61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spans="1:14" ht="23.5" thickBot="1" x14ac:dyDescent="0.4">
      <c r="A10" s="27"/>
      <c r="B10" s="56"/>
      <c r="C10" s="56"/>
      <c r="D10" s="56"/>
      <c r="E10" s="56"/>
      <c r="F10" s="4"/>
      <c r="G10" s="5"/>
      <c r="H10" s="4"/>
      <c r="I10" s="3"/>
      <c r="J10" s="2"/>
      <c r="K10" s="2"/>
      <c r="L10" s="2"/>
      <c r="M10" s="2"/>
    </row>
    <row r="11" spans="1:14" ht="52.5" thickBot="1" x14ac:dyDescent="0.4">
      <c r="A11" s="76" t="s">
        <v>8</v>
      </c>
      <c r="B11" s="77"/>
      <c r="C11" s="37" t="s">
        <v>4</v>
      </c>
      <c r="D11" s="38" t="s">
        <v>11</v>
      </c>
      <c r="E11" s="38" t="s">
        <v>9</v>
      </c>
      <c r="F11" s="38" t="s">
        <v>12</v>
      </c>
      <c r="G11" s="38" t="s">
        <v>0</v>
      </c>
      <c r="H11" s="38" t="s">
        <v>13</v>
      </c>
      <c r="I11" s="38" t="s">
        <v>14</v>
      </c>
      <c r="J11" s="38" t="s">
        <v>15</v>
      </c>
      <c r="K11" s="38" t="s">
        <v>16</v>
      </c>
      <c r="L11" s="39" t="s">
        <v>5</v>
      </c>
      <c r="M11" s="39" t="s">
        <v>6</v>
      </c>
      <c r="N11" s="69" t="s">
        <v>7</v>
      </c>
    </row>
    <row r="12" spans="1:14" s="15" customFormat="1" ht="32.25" customHeight="1" x14ac:dyDescent="0.35">
      <c r="A12" s="60" t="s">
        <v>47</v>
      </c>
      <c r="B12" s="65"/>
      <c r="C12" s="35" t="s">
        <v>21</v>
      </c>
      <c r="D12" s="78">
        <v>384</v>
      </c>
      <c r="E12" s="44" t="s">
        <v>51</v>
      </c>
      <c r="F12" s="42">
        <v>283.5</v>
      </c>
      <c r="G12" s="43">
        <v>0.21</v>
      </c>
      <c r="H12" s="42">
        <f>(F12*G12)+F12</f>
        <v>343.03499999999997</v>
      </c>
      <c r="I12" s="47">
        <f>D12*F12</f>
        <v>108864</v>
      </c>
      <c r="J12" s="47">
        <f>I12*G12</f>
        <v>22861.439999999999</v>
      </c>
      <c r="K12" s="47">
        <f>I12+(I12*G12)</f>
        <v>131725.44</v>
      </c>
      <c r="L12" s="47">
        <f>I12*4</f>
        <v>435456</v>
      </c>
      <c r="M12" s="47">
        <f>L12+(L12*G12)</f>
        <v>526901.76000000001</v>
      </c>
      <c r="N12" s="70">
        <f>L12+(L12*20%)+I12+(L12*20%)</f>
        <v>718502.39999999991</v>
      </c>
    </row>
    <row r="13" spans="1:14" s="15" customFormat="1" ht="26.25" customHeight="1" x14ac:dyDescent="0.35">
      <c r="A13" s="61">
        <v>2024153</v>
      </c>
      <c r="B13" s="66"/>
      <c r="C13" s="34" t="s">
        <v>19</v>
      </c>
      <c r="D13" s="79">
        <v>480</v>
      </c>
      <c r="E13" s="45" t="s">
        <v>51</v>
      </c>
      <c r="F13" s="33">
        <v>283.5</v>
      </c>
      <c r="G13" s="36">
        <v>0.21</v>
      </c>
      <c r="H13" s="33">
        <f t="shared" ref="H13:H38" si="0">(F13*G13)+F13</f>
        <v>343.03499999999997</v>
      </c>
      <c r="I13" s="48">
        <f t="shared" ref="I13:I39" si="1">D13*F13</f>
        <v>136080</v>
      </c>
      <c r="J13" s="48">
        <f t="shared" ref="J13:J39" si="2">I13*G13</f>
        <v>28576.799999999999</v>
      </c>
      <c r="K13" s="48">
        <f t="shared" ref="K13:K39" si="3">I13+(I13*G13)</f>
        <v>164656.79999999999</v>
      </c>
      <c r="L13" s="48">
        <f t="shared" ref="L13:L39" si="4">I13*4</f>
        <v>544320</v>
      </c>
      <c r="M13" s="48">
        <f t="shared" ref="M13:M39" si="5">L13+(L13*G13)</f>
        <v>658627.19999999995</v>
      </c>
      <c r="N13" s="59">
        <f t="shared" ref="N13:N39" si="6">L13+(L13*20%)+I13+(L13*20%)</f>
        <v>898128</v>
      </c>
    </row>
    <row r="14" spans="1:14" s="15" customFormat="1" ht="30" customHeight="1" x14ac:dyDescent="0.35">
      <c r="A14" s="62">
        <v>2022219</v>
      </c>
      <c r="B14" s="67"/>
      <c r="C14" s="21" t="s">
        <v>20</v>
      </c>
      <c r="D14" s="80">
        <v>384</v>
      </c>
      <c r="E14" s="45" t="s">
        <v>51</v>
      </c>
      <c r="F14" s="33">
        <v>378</v>
      </c>
      <c r="G14" s="36">
        <v>0.21</v>
      </c>
      <c r="H14" s="33">
        <f t="shared" si="0"/>
        <v>457.38</v>
      </c>
      <c r="I14" s="48">
        <f t="shared" si="1"/>
        <v>145152</v>
      </c>
      <c r="J14" s="48">
        <f t="shared" si="2"/>
        <v>30481.919999999998</v>
      </c>
      <c r="K14" s="48">
        <f t="shared" si="3"/>
        <v>175633.91999999998</v>
      </c>
      <c r="L14" s="48">
        <f t="shared" si="4"/>
        <v>580608</v>
      </c>
      <c r="M14" s="48">
        <f t="shared" si="5"/>
        <v>702535.67999999993</v>
      </c>
      <c r="N14" s="59">
        <f t="shared" si="6"/>
        <v>958003.19999999995</v>
      </c>
    </row>
    <row r="15" spans="1:14" s="15" customFormat="1" ht="30" customHeight="1" x14ac:dyDescent="0.35">
      <c r="A15" s="62" t="s">
        <v>48</v>
      </c>
      <c r="B15" s="57"/>
      <c r="C15" s="21" t="s">
        <v>44</v>
      </c>
      <c r="D15" s="80">
        <v>448</v>
      </c>
      <c r="E15" s="45" t="s">
        <v>51</v>
      </c>
      <c r="F15" s="33">
        <v>240</v>
      </c>
      <c r="G15" s="36">
        <v>0.21</v>
      </c>
      <c r="H15" s="33">
        <f t="shared" si="0"/>
        <v>290.39999999999998</v>
      </c>
      <c r="I15" s="48">
        <f t="shared" si="1"/>
        <v>107520</v>
      </c>
      <c r="J15" s="48">
        <f t="shared" si="2"/>
        <v>22579.200000000001</v>
      </c>
      <c r="K15" s="48">
        <f t="shared" si="3"/>
        <v>130099.2</v>
      </c>
      <c r="L15" s="48">
        <f t="shared" si="4"/>
        <v>430080</v>
      </c>
      <c r="M15" s="48">
        <f t="shared" si="5"/>
        <v>520396.79999999999</v>
      </c>
      <c r="N15" s="59">
        <f t="shared" si="6"/>
        <v>709632</v>
      </c>
    </row>
    <row r="16" spans="1:14" s="15" customFormat="1" ht="30" customHeight="1" x14ac:dyDescent="0.35">
      <c r="A16" s="62" t="s">
        <v>49</v>
      </c>
      <c r="B16" s="57"/>
      <c r="C16" s="21" t="s">
        <v>46</v>
      </c>
      <c r="D16" s="80">
        <v>1344</v>
      </c>
      <c r="E16" s="45" t="s">
        <v>51</v>
      </c>
      <c r="F16" s="33">
        <v>192.2</v>
      </c>
      <c r="G16" s="36">
        <v>0.21</v>
      </c>
      <c r="H16" s="33">
        <f t="shared" si="0"/>
        <v>232.56199999999998</v>
      </c>
      <c r="I16" s="48">
        <f t="shared" si="1"/>
        <v>258316.79999999999</v>
      </c>
      <c r="J16" s="48">
        <f t="shared" si="2"/>
        <v>54246.527999999998</v>
      </c>
      <c r="K16" s="48">
        <f t="shared" si="3"/>
        <v>312563.32799999998</v>
      </c>
      <c r="L16" s="48">
        <f t="shared" si="4"/>
        <v>1033267.2</v>
      </c>
      <c r="M16" s="48">
        <f t="shared" si="5"/>
        <v>1250253.3119999999</v>
      </c>
      <c r="N16" s="59">
        <f t="shared" si="6"/>
        <v>1704890.88</v>
      </c>
    </row>
    <row r="17" spans="1:14" s="15" customFormat="1" ht="30" customHeight="1" x14ac:dyDescent="0.35">
      <c r="A17" s="62" t="s">
        <v>50</v>
      </c>
      <c r="B17" s="57"/>
      <c r="C17" s="21" t="s">
        <v>45</v>
      </c>
      <c r="D17" s="80">
        <v>384</v>
      </c>
      <c r="E17" s="45" t="s">
        <v>51</v>
      </c>
      <c r="F17" s="33">
        <v>153.30000000000001</v>
      </c>
      <c r="G17" s="36">
        <v>0.21</v>
      </c>
      <c r="H17" s="33">
        <f t="shared" si="0"/>
        <v>185.49299999999999</v>
      </c>
      <c r="I17" s="48">
        <f t="shared" si="1"/>
        <v>58867.200000000004</v>
      </c>
      <c r="J17" s="48">
        <f t="shared" si="2"/>
        <v>12362.112000000001</v>
      </c>
      <c r="K17" s="48">
        <f t="shared" si="3"/>
        <v>71229.312000000005</v>
      </c>
      <c r="L17" s="48">
        <f t="shared" si="4"/>
        <v>235468.80000000002</v>
      </c>
      <c r="M17" s="48">
        <f t="shared" si="5"/>
        <v>284917.24800000002</v>
      </c>
      <c r="N17" s="59">
        <f t="shared" si="6"/>
        <v>388523.52000000008</v>
      </c>
    </row>
    <row r="18" spans="1:14" s="15" customFormat="1" ht="30" customHeight="1" x14ac:dyDescent="0.35">
      <c r="A18" s="62">
        <v>2025053</v>
      </c>
      <c r="B18" s="57"/>
      <c r="C18" s="21" t="s">
        <v>22</v>
      </c>
      <c r="D18" s="80">
        <v>31</v>
      </c>
      <c r="E18" s="45" t="s">
        <v>52</v>
      </c>
      <c r="F18" s="33">
        <v>1373</v>
      </c>
      <c r="G18" s="36">
        <v>0.21</v>
      </c>
      <c r="H18" s="33">
        <f t="shared" si="0"/>
        <v>1661.33</v>
      </c>
      <c r="I18" s="48">
        <f t="shared" si="1"/>
        <v>42563</v>
      </c>
      <c r="J18" s="48">
        <f t="shared" si="2"/>
        <v>8938.23</v>
      </c>
      <c r="K18" s="48">
        <f t="shared" si="3"/>
        <v>51501.229999999996</v>
      </c>
      <c r="L18" s="48">
        <f t="shared" si="4"/>
        <v>170252</v>
      </c>
      <c r="M18" s="48">
        <f t="shared" si="5"/>
        <v>206004.91999999998</v>
      </c>
      <c r="N18" s="59">
        <f t="shared" si="6"/>
        <v>280915.8</v>
      </c>
    </row>
    <row r="19" spans="1:14" s="15" customFormat="1" ht="30" customHeight="1" x14ac:dyDescent="0.35">
      <c r="A19" s="62">
        <v>2025054</v>
      </c>
      <c r="B19" s="63"/>
      <c r="C19" s="21" t="s">
        <v>23</v>
      </c>
      <c r="D19" s="80">
        <v>38</v>
      </c>
      <c r="E19" s="45" t="s">
        <v>52</v>
      </c>
      <c r="F19" s="33">
        <v>2839</v>
      </c>
      <c r="G19" s="36">
        <v>0.21</v>
      </c>
      <c r="H19" s="33">
        <f t="shared" si="0"/>
        <v>3435.19</v>
      </c>
      <c r="I19" s="48">
        <f t="shared" si="1"/>
        <v>107882</v>
      </c>
      <c r="J19" s="48">
        <f t="shared" si="2"/>
        <v>22655.219999999998</v>
      </c>
      <c r="K19" s="48">
        <f t="shared" si="3"/>
        <v>130537.22</v>
      </c>
      <c r="L19" s="48">
        <f t="shared" si="4"/>
        <v>431528</v>
      </c>
      <c r="M19" s="48">
        <f t="shared" si="5"/>
        <v>522148.88</v>
      </c>
      <c r="N19" s="59">
        <f t="shared" si="6"/>
        <v>712021.2</v>
      </c>
    </row>
    <row r="20" spans="1:14" s="15" customFormat="1" ht="30" customHeight="1" x14ac:dyDescent="0.35">
      <c r="A20" s="62">
        <v>2025055</v>
      </c>
      <c r="B20" s="63"/>
      <c r="C20" s="21" t="s">
        <v>24</v>
      </c>
      <c r="D20" s="80">
        <v>16</v>
      </c>
      <c r="E20" s="45" t="s">
        <v>52</v>
      </c>
      <c r="F20" s="33">
        <v>3767</v>
      </c>
      <c r="G20" s="36">
        <v>0.21</v>
      </c>
      <c r="H20" s="33">
        <f t="shared" si="0"/>
        <v>4558.07</v>
      </c>
      <c r="I20" s="48">
        <f t="shared" si="1"/>
        <v>60272</v>
      </c>
      <c r="J20" s="48">
        <f t="shared" si="2"/>
        <v>12657.119999999999</v>
      </c>
      <c r="K20" s="48">
        <f t="shared" si="3"/>
        <v>72929.119999999995</v>
      </c>
      <c r="L20" s="48">
        <f t="shared" si="4"/>
        <v>241088</v>
      </c>
      <c r="M20" s="48">
        <f t="shared" si="5"/>
        <v>291716.47999999998</v>
      </c>
      <c r="N20" s="59">
        <f t="shared" si="6"/>
        <v>397795.19999999995</v>
      </c>
    </row>
    <row r="21" spans="1:14" s="15" customFormat="1" ht="30" customHeight="1" x14ac:dyDescent="0.35">
      <c r="A21" s="62" t="s">
        <v>53</v>
      </c>
      <c r="B21" s="63"/>
      <c r="C21" s="21" t="s">
        <v>25</v>
      </c>
      <c r="D21" s="80">
        <v>14</v>
      </c>
      <c r="E21" s="45" t="s">
        <v>52</v>
      </c>
      <c r="F21" s="33">
        <v>4505</v>
      </c>
      <c r="G21" s="36">
        <v>0.21</v>
      </c>
      <c r="H21" s="33">
        <f t="shared" si="0"/>
        <v>5451.05</v>
      </c>
      <c r="I21" s="48">
        <f t="shared" si="1"/>
        <v>63070</v>
      </c>
      <c r="J21" s="48">
        <f t="shared" si="2"/>
        <v>13244.699999999999</v>
      </c>
      <c r="K21" s="48">
        <f t="shared" si="3"/>
        <v>76314.7</v>
      </c>
      <c r="L21" s="48">
        <f t="shared" si="4"/>
        <v>252280</v>
      </c>
      <c r="M21" s="48">
        <f t="shared" si="5"/>
        <v>305258.8</v>
      </c>
      <c r="N21" s="59">
        <f t="shared" si="6"/>
        <v>416262</v>
      </c>
    </row>
    <row r="22" spans="1:14" s="15" customFormat="1" ht="30" customHeight="1" x14ac:dyDescent="0.35">
      <c r="A22" s="62" t="s">
        <v>54</v>
      </c>
      <c r="B22" s="63"/>
      <c r="C22" s="21" t="s">
        <v>26</v>
      </c>
      <c r="D22" s="80">
        <v>48</v>
      </c>
      <c r="E22" s="45" t="s">
        <v>52</v>
      </c>
      <c r="F22" s="33">
        <v>6006</v>
      </c>
      <c r="G22" s="36">
        <v>0.21</v>
      </c>
      <c r="H22" s="33">
        <f t="shared" si="0"/>
        <v>7267.26</v>
      </c>
      <c r="I22" s="48">
        <f t="shared" si="1"/>
        <v>288288</v>
      </c>
      <c r="J22" s="48">
        <f t="shared" si="2"/>
        <v>60540.479999999996</v>
      </c>
      <c r="K22" s="48">
        <f t="shared" si="3"/>
        <v>348828.48</v>
      </c>
      <c r="L22" s="48">
        <f t="shared" si="4"/>
        <v>1153152</v>
      </c>
      <c r="M22" s="48">
        <f t="shared" si="5"/>
        <v>1395313.92</v>
      </c>
      <c r="N22" s="59">
        <f t="shared" si="6"/>
        <v>1902700.7999999998</v>
      </c>
    </row>
    <row r="23" spans="1:14" s="15" customFormat="1" ht="30" customHeight="1" x14ac:dyDescent="0.35">
      <c r="A23" s="62" t="s">
        <v>55</v>
      </c>
      <c r="B23" s="63"/>
      <c r="C23" s="21" t="s">
        <v>27</v>
      </c>
      <c r="D23" s="80">
        <v>1</v>
      </c>
      <c r="E23" s="45" t="s">
        <v>52</v>
      </c>
      <c r="F23" s="33">
        <v>6215</v>
      </c>
      <c r="G23" s="36">
        <v>0.21</v>
      </c>
      <c r="H23" s="33">
        <f t="shared" si="0"/>
        <v>7520.15</v>
      </c>
      <c r="I23" s="48">
        <f t="shared" si="1"/>
        <v>6215</v>
      </c>
      <c r="J23" s="48">
        <f t="shared" si="2"/>
        <v>1305.1499999999999</v>
      </c>
      <c r="K23" s="48">
        <f t="shared" si="3"/>
        <v>7520.15</v>
      </c>
      <c r="L23" s="48">
        <f t="shared" si="4"/>
        <v>24860</v>
      </c>
      <c r="M23" s="48">
        <f t="shared" si="5"/>
        <v>30080.6</v>
      </c>
      <c r="N23" s="59">
        <f t="shared" si="6"/>
        <v>41019</v>
      </c>
    </row>
    <row r="24" spans="1:14" s="15" customFormat="1" ht="30" customHeight="1" x14ac:dyDescent="0.35">
      <c r="A24" s="62" t="s">
        <v>56</v>
      </c>
      <c r="B24" s="63"/>
      <c r="C24" s="21" t="s">
        <v>28</v>
      </c>
      <c r="D24" s="80">
        <v>1</v>
      </c>
      <c r="E24" s="45" t="s">
        <v>52</v>
      </c>
      <c r="F24" s="33">
        <v>7911</v>
      </c>
      <c r="G24" s="36">
        <v>0.21</v>
      </c>
      <c r="H24" s="33">
        <f t="shared" si="0"/>
        <v>9572.31</v>
      </c>
      <c r="I24" s="48">
        <f t="shared" si="1"/>
        <v>7911</v>
      </c>
      <c r="J24" s="48">
        <f t="shared" si="2"/>
        <v>1661.31</v>
      </c>
      <c r="K24" s="48">
        <f t="shared" si="3"/>
        <v>9572.31</v>
      </c>
      <c r="L24" s="48">
        <f t="shared" si="4"/>
        <v>31644</v>
      </c>
      <c r="M24" s="48">
        <f t="shared" si="5"/>
        <v>38289.24</v>
      </c>
      <c r="N24" s="59">
        <f t="shared" si="6"/>
        <v>52212.600000000006</v>
      </c>
    </row>
    <row r="25" spans="1:14" s="15" customFormat="1" ht="30" customHeight="1" x14ac:dyDescent="0.35">
      <c r="A25" s="62">
        <v>2023543</v>
      </c>
      <c r="B25" s="63"/>
      <c r="C25" s="21" t="s">
        <v>29</v>
      </c>
      <c r="D25" s="80">
        <v>1</v>
      </c>
      <c r="E25" s="45" t="s">
        <v>52</v>
      </c>
      <c r="F25" s="33">
        <v>1814</v>
      </c>
      <c r="G25" s="36">
        <v>0.21</v>
      </c>
      <c r="H25" s="33">
        <f t="shared" si="0"/>
        <v>2194.94</v>
      </c>
      <c r="I25" s="48">
        <f t="shared" si="1"/>
        <v>1814</v>
      </c>
      <c r="J25" s="48">
        <f t="shared" si="2"/>
        <v>380.94</v>
      </c>
      <c r="K25" s="48">
        <f t="shared" si="3"/>
        <v>2194.94</v>
      </c>
      <c r="L25" s="48">
        <f t="shared" si="4"/>
        <v>7256</v>
      </c>
      <c r="M25" s="48">
        <f t="shared" si="5"/>
        <v>8779.76</v>
      </c>
      <c r="N25" s="59">
        <f t="shared" si="6"/>
        <v>11972.400000000001</v>
      </c>
    </row>
    <row r="26" spans="1:14" s="15" customFormat="1" ht="30" customHeight="1" x14ac:dyDescent="0.35">
      <c r="A26" s="62">
        <v>2019841</v>
      </c>
      <c r="B26" s="63"/>
      <c r="C26" s="21" t="s">
        <v>30</v>
      </c>
      <c r="D26" s="80">
        <v>22</v>
      </c>
      <c r="E26" s="45" t="s">
        <v>52</v>
      </c>
      <c r="F26" s="33">
        <v>2922</v>
      </c>
      <c r="G26" s="36">
        <v>0.21</v>
      </c>
      <c r="H26" s="33">
        <f t="shared" si="0"/>
        <v>3535.62</v>
      </c>
      <c r="I26" s="48">
        <f t="shared" si="1"/>
        <v>64284</v>
      </c>
      <c r="J26" s="48">
        <f t="shared" si="2"/>
        <v>13499.64</v>
      </c>
      <c r="K26" s="48">
        <f t="shared" si="3"/>
        <v>77783.64</v>
      </c>
      <c r="L26" s="48">
        <f t="shared" si="4"/>
        <v>257136</v>
      </c>
      <c r="M26" s="48">
        <f t="shared" si="5"/>
        <v>311134.56</v>
      </c>
      <c r="N26" s="59">
        <f t="shared" si="6"/>
        <v>424274.4</v>
      </c>
    </row>
    <row r="27" spans="1:14" s="15" customFormat="1" ht="30" customHeight="1" x14ac:dyDescent="0.35">
      <c r="A27" s="62" t="s">
        <v>57</v>
      </c>
      <c r="B27" s="63"/>
      <c r="C27" s="21" t="s">
        <v>31</v>
      </c>
      <c r="D27" s="80">
        <v>1</v>
      </c>
      <c r="E27" s="45" t="s">
        <v>52</v>
      </c>
      <c r="F27" s="33">
        <v>8689</v>
      </c>
      <c r="G27" s="36">
        <v>0.21</v>
      </c>
      <c r="H27" s="33">
        <f t="shared" si="0"/>
        <v>10513.69</v>
      </c>
      <c r="I27" s="48">
        <f t="shared" si="1"/>
        <v>8689</v>
      </c>
      <c r="J27" s="48">
        <f t="shared" si="2"/>
        <v>1824.6899999999998</v>
      </c>
      <c r="K27" s="48">
        <f t="shared" si="3"/>
        <v>10513.69</v>
      </c>
      <c r="L27" s="48">
        <f t="shared" si="4"/>
        <v>34756</v>
      </c>
      <c r="M27" s="48">
        <f t="shared" si="5"/>
        <v>42054.76</v>
      </c>
      <c r="N27" s="59">
        <f t="shared" si="6"/>
        <v>57347.399999999994</v>
      </c>
    </row>
    <row r="28" spans="1:14" s="15" customFormat="1" ht="30" customHeight="1" x14ac:dyDescent="0.35">
      <c r="A28" s="62">
        <v>2024159</v>
      </c>
      <c r="B28" s="63"/>
      <c r="C28" s="21" t="s">
        <v>32</v>
      </c>
      <c r="D28" s="80">
        <v>1</v>
      </c>
      <c r="E28" s="45" t="s">
        <v>52</v>
      </c>
      <c r="F28" s="33">
        <v>4760</v>
      </c>
      <c r="G28" s="36">
        <v>0.21</v>
      </c>
      <c r="H28" s="33">
        <f t="shared" si="0"/>
        <v>5759.6</v>
      </c>
      <c r="I28" s="48">
        <f t="shared" si="1"/>
        <v>4760</v>
      </c>
      <c r="J28" s="48">
        <f t="shared" si="2"/>
        <v>999.59999999999991</v>
      </c>
      <c r="K28" s="48">
        <f t="shared" si="3"/>
        <v>5759.6</v>
      </c>
      <c r="L28" s="48">
        <f t="shared" si="4"/>
        <v>19040</v>
      </c>
      <c r="M28" s="48">
        <f t="shared" si="5"/>
        <v>23038.400000000001</v>
      </c>
      <c r="N28" s="59">
        <f t="shared" si="6"/>
        <v>31416</v>
      </c>
    </row>
    <row r="29" spans="1:14" s="15" customFormat="1" ht="30" customHeight="1" x14ac:dyDescent="0.35">
      <c r="A29" s="62">
        <v>2017244</v>
      </c>
      <c r="B29" s="63"/>
      <c r="C29" s="21" t="s">
        <v>33</v>
      </c>
      <c r="D29" s="80">
        <v>8</v>
      </c>
      <c r="E29" s="45" t="s">
        <v>52</v>
      </c>
      <c r="F29" s="33">
        <v>1755</v>
      </c>
      <c r="G29" s="36">
        <v>0.21</v>
      </c>
      <c r="H29" s="33">
        <f t="shared" si="0"/>
        <v>2123.5500000000002</v>
      </c>
      <c r="I29" s="48">
        <f t="shared" si="1"/>
        <v>14040</v>
      </c>
      <c r="J29" s="48">
        <f t="shared" si="2"/>
        <v>2948.4</v>
      </c>
      <c r="K29" s="48">
        <f t="shared" si="3"/>
        <v>16988.400000000001</v>
      </c>
      <c r="L29" s="48">
        <f t="shared" si="4"/>
        <v>56160</v>
      </c>
      <c r="M29" s="48">
        <f t="shared" si="5"/>
        <v>67953.600000000006</v>
      </c>
      <c r="N29" s="59">
        <f t="shared" si="6"/>
        <v>92664</v>
      </c>
    </row>
    <row r="30" spans="1:14" s="15" customFormat="1" ht="30" customHeight="1" x14ac:dyDescent="0.35">
      <c r="A30" s="62">
        <v>2017247</v>
      </c>
      <c r="B30" s="63"/>
      <c r="C30" s="21" t="s">
        <v>34</v>
      </c>
      <c r="D30" s="80">
        <v>4</v>
      </c>
      <c r="E30" s="45" t="s">
        <v>52</v>
      </c>
      <c r="F30" s="33">
        <v>2568</v>
      </c>
      <c r="G30" s="36">
        <v>0.21</v>
      </c>
      <c r="H30" s="33">
        <f t="shared" si="0"/>
        <v>3107.2799999999997</v>
      </c>
      <c r="I30" s="48">
        <f t="shared" si="1"/>
        <v>10272</v>
      </c>
      <c r="J30" s="48">
        <f t="shared" si="2"/>
        <v>2157.12</v>
      </c>
      <c r="K30" s="48">
        <f t="shared" si="3"/>
        <v>12429.119999999999</v>
      </c>
      <c r="L30" s="48">
        <f t="shared" si="4"/>
        <v>41088</v>
      </c>
      <c r="M30" s="48">
        <f t="shared" si="5"/>
        <v>49716.479999999996</v>
      </c>
      <c r="N30" s="59">
        <f t="shared" si="6"/>
        <v>67795.199999999997</v>
      </c>
    </row>
    <row r="31" spans="1:14" s="15" customFormat="1" ht="30" customHeight="1" x14ac:dyDescent="0.35">
      <c r="A31" s="62">
        <v>2017249</v>
      </c>
      <c r="B31" s="63"/>
      <c r="C31" s="21" t="s">
        <v>35</v>
      </c>
      <c r="D31" s="80">
        <v>32</v>
      </c>
      <c r="E31" s="45" t="s">
        <v>52</v>
      </c>
      <c r="F31" s="33">
        <v>738</v>
      </c>
      <c r="G31" s="36">
        <v>0.21</v>
      </c>
      <c r="H31" s="33">
        <f t="shared" si="0"/>
        <v>892.98</v>
      </c>
      <c r="I31" s="48">
        <f t="shared" si="1"/>
        <v>23616</v>
      </c>
      <c r="J31" s="48">
        <f t="shared" si="2"/>
        <v>4959.3599999999997</v>
      </c>
      <c r="K31" s="48">
        <f t="shared" si="3"/>
        <v>28575.360000000001</v>
      </c>
      <c r="L31" s="48">
        <f t="shared" si="4"/>
        <v>94464</v>
      </c>
      <c r="M31" s="48">
        <f t="shared" si="5"/>
        <v>114301.44</v>
      </c>
      <c r="N31" s="59">
        <f t="shared" si="6"/>
        <v>155865.59999999998</v>
      </c>
    </row>
    <row r="32" spans="1:14" s="15" customFormat="1" ht="30" customHeight="1" x14ac:dyDescent="0.35">
      <c r="A32" s="62">
        <v>2017248</v>
      </c>
      <c r="B32" s="63"/>
      <c r="C32" s="21" t="s">
        <v>36</v>
      </c>
      <c r="D32" s="80">
        <v>10</v>
      </c>
      <c r="E32" s="45" t="s">
        <v>52</v>
      </c>
      <c r="F32" s="33">
        <v>490</v>
      </c>
      <c r="G32" s="36">
        <v>0.21</v>
      </c>
      <c r="H32" s="33">
        <f t="shared" si="0"/>
        <v>592.9</v>
      </c>
      <c r="I32" s="48">
        <f t="shared" si="1"/>
        <v>4900</v>
      </c>
      <c r="J32" s="48">
        <f t="shared" si="2"/>
        <v>1029</v>
      </c>
      <c r="K32" s="48">
        <f t="shared" si="3"/>
        <v>5929</v>
      </c>
      <c r="L32" s="48">
        <f t="shared" si="4"/>
        <v>19600</v>
      </c>
      <c r="M32" s="48">
        <f t="shared" si="5"/>
        <v>23716</v>
      </c>
      <c r="N32" s="59">
        <f t="shared" si="6"/>
        <v>32340</v>
      </c>
    </row>
    <row r="33" spans="1:14" s="15" customFormat="1" ht="30" customHeight="1" x14ac:dyDescent="0.35">
      <c r="A33" s="62">
        <v>2022933</v>
      </c>
      <c r="B33" s="63"/>
      <c r="C33" s="21" t="s">
        <v>37</v>
      </c>
      <c r="D33" s="80">
        <v>8</v>
      </c>
      <c r="E33" s="45" t="s">
        <v>52</v>
      </c>
      <c r="F33" s="33">
        <v>587</v>
      </c>
      <c r="G33" s="36">
        <v>0.21</v>
      </c>
      <c r="H33" s="33">
        <f t="shared" si="0"/>
        <v>710.27</v>
      </c>
      <c r="I33" s="48">
        <f t="shared" si="1"/>
        <v>4696</v>
      </c>
      <c r="J33" s="48">
        <f t="shared" si="2"/>
        <v>986.16</v>
      </c>
      <c r="K33" s="48">
        <f t="shared" si="3"/>
        <v>5682.16</v>
      </c>
      <c r="L33" s="48">
        <f t="shared" si="4"/>
        <v>18784</v>
      </c>
      <c r="M33" s="48">
        <f t="shared" si="5"/>
        <v>22728.639999999999</v>
      </c>
      <c r="N33" s="59">
        <f t="shared" si="6"/>
        <v>30993.599999999999</v>
      </c>
    </row>
    <row r="34" spans="1:14" s="15" customFormat="1" ht="30" customHeight="1" x14ac:dyDescent="0.35">
      <c r="A34" s="62">
        <v>2024126</v>
      </c>
      <c r="B34" s="63"/>
      <c r="C34" s="21" t="s">
        <v>38</v>
      </c>
      <c r="D34" s="80">
        <v>112</v>
      </c>
      <c r="E34" s="45" t="s">
        <v>51</v>
      </c>
      <c r="F34" s="33">
        <v>4.93</v>
      </c>
      <c r="G34" s="36">
        <v>0.21</v>
      </c>
      <c r="H34" s="33">
        <f t="shared" si="0"/>
        <v>5.9652999999999992</v>
      </c>
      <c r="I34" s="48">
        <f t="shared" si="1"/>
        <v>552.16</v>
      </c>
      <c r="J34" s="48">
        <f t="shared" si="2"/>
        <v>115.95359999999999</v>
      </c>
      <c r="K34" s="48">
        <f t="shared" si="3"/>
        <v>668.11359999999991</v>
      </c>
      <c r="L34" s="48">
        <f t="shared" si="4"/>
        <v>2208.64</v>
      </c>
      <c r="M34" s="48">
        <f t="shared" si="5"/>
        <v>2672.4543999999996</v>
      </c>
      <c r="N34" s="59">
        <f t="shared" si="6"/>
        <v>3644.2559999999999</v>
      </c>
    </row>
    <row r="35" spans="1:14" s="15" customFormat="1" ht="30" customHeight="1" x14ac:dyDescent="0.35">
      <c r="A35" s="62">
        <v>2025166</v>
      </c>
      <c r="B35" s="63"/>
      <c r="C35" s="21" t="s">
        <v>39</v>
      </c>
      <c r="D35" s="80">
        <v>112</v>
      </c>
      <c r="E35" s="45" t="s">
        <v>51</v>
      </c>
      <c r="F35" s="33">
        <v>3.55</v>
      </c>
      <c r="G35" s="36">
        <v>0.21</v>
      </c>
      <c r="H35" s="33">
        <f t="shared" si="0"/>
        <v>4.2954999999999997</v>
      </c>
      <c r="I35" s="48">
        <f t="shared" si="1"/>
        <v>397.59999999999997</v>
      </c>
      <c r="J35" s="48">
        <f t="shared" si="2"/>
        <v>83.495999999999995</v>
      </c>
      <c r="K35" s="48">
        <f t="shared" si="3"/>
        <v>481.09599999999995</v>
      </c>
      <c r="L35" s="48">
        <f t="shared" si="4"/>
        <v>1590.3999999999999</v>
      </c>
      <c r="M35" s="48">
        <f t="shared" si="5"/>
        <v>1924.3839999999998</v>
      </c>
      <c r="N35" s="59">
        <f t="shared" si="6"/>
        <v>2624.16</v>
      </c>
    </row>
    <row r="36" spans="1:14" s="15" customFormat="1" ht="30" customHeight="1" x14ac:dyDescent="0.35">
      <c r="A36" s="62">
        <v>2024158</v>
      </c>
      <c r="B36" s="63"/>
      <c r="C36" s="21" t="s">
        <v>40</v>
      </c>
      <c r="D36" s="80">
        <v>1344</v>
      </c>
      <c r="E36" s="45" t="s">
        <v>51</v>
      </c>
      <c r="F36" s="33">
        <v>5.41</v>
      </c>
      <c r="G36" s="36">
        <v>0.21</v>
      </c>
      <c r="H36" s="33">
        <f t="shared" si="0"/>
        <v>6.5461</v>
      </c>
      <c r="I36" s="48">
        <f t="shared" si="1"/>
        <v>7271.04</v>
      </c>
      <c r="J36" s="48">
        <f t="shared" si="2"/>
        <v>1526.9184</v>
      </c>
      <c r="K36" s="48">
        <f t="shared" si="3"/>
        <v>8797.9583999999995</v>
      </c>
      <c r="L36" s="48">
        <f t="shared" si="4"/>
        <v>29084.16</v>
      </c>
      <c r="M36" s="48">
        <f t="shared" si="5"/>
        <v>35191.833599999998</v>
      </c>
      <c r="N36" s="59">
        <f t="shared" si="6"/>
        <v>47988.864000000001</v>
      </c>
    </row>
    <row r="37" spans="1:14" s="15" customFormat="1" ht="30" customHeight="1" x14ac:dyDescent="0.35">
      <c r="A37" s="62" t="s">
        <v>58</v>
      </c>
      <c r="B37" s="63"/>
      <c r="C37" s="21" t="s">
        <v>41</v>
      </c>
      <c r="D37" s="80">
        <v>112</v>
      </c>
      <c r="E37" s="45" t="s">
        <v>51</v>
      </c>
      <c r="F37" s="33">
        <v>5.46</v>
      </c>
      <c r="G37" s="36">
        <v>0.21</v>
      </c>
      <c r="H37" s="33">
        <f t="shared" si="0"/>
        <v>6.6066000000000003</v>
      </c>
      <c r="I37" s="48">
        <f t="shared" si="1"/>
        <v>611.52</v>
      </c>
      <c r="J37" s="48">
        <f t="shared" si="2"/>
        <v>128.41919999999999</v>
      </c>
      <c r="K37" s="48">
        <f t="shared" si="3"/>
        <v>739.93920000000003</v>
      </c>
      <c r="L37" s="48">
        <f t="shared" si="4"/>
        <v>2446.08</v>
      </c>
      <c r="M37" s="48">
        <f t="shared" si="5"/>
        <v>2959.7568000000001</v>
      </c>
      <c r="N37" s="59">
        <f t="shared" si="6"/>
        <v>4036.0319999999997</v>
      </c>
    </row>
    <row r="38" spans="1:14" s="15" customFormat="1" ht="30" customHeight="1" x14ac:dyDescent="0.35">
      <c r="A38" s="62" t="s">
        <v>59</v>
      </c>
      <c r="B38" s="63"/>
      <c r="C38" s="21" t="s">
        <v>42</v>
      </c>
      <c r="D38" s="80">
        <v>1440</v>
      </c>
      <c r="E38" s="45" t="s">
        <v>51</v>
      </c>
      <c r="F38" s="33">
        <v>1.92</v>
      </c>
      <c r="G38" s="36">
        <v>0.21</v>
      </c>
      <c r="H38" s="33">
        <f t="shared" si="0"/>
        <v>2.3231999999999999</v>
      </c>
      <c r="I38" s="48">
        <f t="shared" si="1"/>
        <v>2764.7999999999997</v>
      </c>
      <c r="J38" s="48">
        <f t="shared" si="2"/>
        <v>580.60799999999995</v>
      </c>
      <c r="K38" s="48">
        <f t="shared" si="3"/>
        <v>3345.4079999999994</v>
      </c>
      <c r="L38" s="48">
        <f t="shared" si="4"/>
        <v>11059.199999999999</v>
      </c>
      <c r="M38" s="48">
        <f t="shared" si="5"/>
        <v>13381.631999999998</v>
      </c>
      <c r="N38" s="59">
        <f t="shared" si="6"/>
        <v>18247.679999999997</v>
      </c>
    </row>
    <row r="39" spans="1:14" s="15" customFormat="1" ht="26.25" customHeight="1" thickBot="1" x14ac:dyDescent="0.4">
      <c r="A39" s="64" t="s">
        <v>60</v>
      </c>
      <c r="B39" s="68"/>
      <c r="C39" s="40" t="s">
        <v>43</v>
      </c>
      <c r="D39" s="81">
        <v>2240</v>
      </c>
      <c r="E39" s="46" t="s">
        <v>51</v>
      </c>
      <c r="F39" s="32">
        <v>1.62</v>
      </c>
      <c r="G39" s="41">
        <v>0.21</v>
      </c>
      <c r="H39" s="32">
        <f>(F39*G39)+F39</f>
        <v>1.9602000000000002</v>
      </c>
      <c r="I39" s="49">
        <f t="shared" si="1"/>
        <v>3628.8</v>
      </c>
      <c r="J39" s="51">
        <f t="shared" si="2"/>
        <v>762.048</v>
      </c>
      <c r="K39" s="51">
        <f t="shared" si="3"/>
        <v>4390.848</v>
      </c>
      <c r="L39" s="51">
        <f t="shared" si="4"/>
        <v>14515.2</v>
      </c>
      <c r="M39" s="49">
        <f t="shared" si="5"/>
        <v>17563.392</v>
      </c>
      <c r="N39" s="71">
        <f t="shared" si="6"/>
        <v>23950.080000000002</v>
      </c>
    </row>
    <row r="40" spans="1:14" ht="23.25" customHeight="1" x14ac:dyDescent="0.35">
      <c r="B40" s="12"/>
      <c r="C40" s="7"/>
      <c r="D40" s="7"/>
      <c r="E40" s="7"/>
      <c r="F40" s="13"/>
      <c r="G40" s="6"/>
      <c r="H40" s="19"/>
      <c r="I40" s="1"/>
      <c r="J40" s="1"/>
      <c r="K40" s="1"/>
      <c r="L40" s="58"/>
      <c r="M40" s="1"/>
    </row>
    <row r="41" spans="1:14" ht="15.5" x14ac:dyDescent="0.35">
      <c r="A41" s="29"/>
      <c r="B41" s="23"/>
      <c r="C41" s="22"/>
      <c r="D41" s="22"/>
      <c r="E41" s="22"/>
      <c r="F41" s="14"/>
      <c r="G41" s="1"/>
      <c r="H41" s="20" t="s">
        <v>10</v>
      </c>
      <c r="I41" s="52">
        <f>SUM(I12:I39)</f>
        <v>1543297.9200000002</v>
      </c>
      <c r="J41" s="1"/>
      <c r="K41" s="1"/>
      <c r="L41" s="1"/>
      <c r="M41" s="1"/>
    </row>
    <row r="42" spans="1:14" ht="15.5" x14ac:dyDescent="0.35">
      <c r="A42" s="30"/>
      <c r="B42" s="24"/>
      <c r="C42" s="25"/>
      <c r="D42" s="25"/>
      <c r="E42" s="25"/>
      <c r="F42" s="14"/>
      <c r="G42" s="1"/>
      <c r="H42" s="14"/>
      <c r="I42" s="1"/>
      <c r="J42" s="1"/>
      <c r="K42" s="1"/>
      <c r="L42" s="1"/>
      <c r="M42" s="1"/>
    </row>
    <row r="43" spans="1:14" x14ac:dyDescent="0.35">
      <c r="A43" s="31"/>
      <c r="B43" s="72"/>
      <c r="C43" s="72"/>
      <c r="D43" s="55"/>
      <c r="E43" s="55"/>
      <c r="F43" s="14"/>
      <c r="G43" s="1"/>
      <c r="H43" s="14"/>
      <c r="I43" s="1"/>
      <c r="J43" s="1"/>
      <c r="K43" s="1"/>
      <c r="L43" s="1"/>
      <c r="M43" s="1"/>
    </row>
    <row r="44" spans="1:14" ht="15.5" x14ac:dyDescent="0.35">
      <c r="A44" s="26"/>
      <c r="B44" s="12"/>
      <c r="C44" s="7"/>
      <c r="D44" s="7"/>
      <c r="E44" s="7"/>
      <c r="F44" s="14"/>
      <c r="G44" s="53" t="s">
        <v>17</v>
      </c>
      <c r="H44" s="54"/>
      <c r="I44" s="52">
        <f>I41*4</f>
        <v>6173191.6800000006</v>
      </c>
    </row>
    <row r="45" spans="1:14" x14ac:dyDescent="0.35">
      <c r="B45" s="12"/>
      <c r="C45" s="7"/>
      <c r="D45" s="7"/>
      <c r="E45" s="7"/>
    </row>
    <row r="46" spans="1:14" x14ac:dyDescent="0.35">
      <c r="B46" s="12"/>
      <c r="C46" s="7"/>
      <c r="D46" s="7"/>
      <c r="E46" s="7"/>
    </row>
    <row r="47" spans="1:14" x14ac:dyDescent="0.35">
      <c r="B47" s="12"/>
      <c r="C47" s="7"/>
      <c r="D47" s="7"/>
      <c r="E47" s="7"/>
      <c r="K47" s="50"/>
    </row>
    <row r="48" spans="1:14" x14ac:dyDescent="0.35">
      <c r="B48" s="12"/>
      <c r="C48" s="7"/>
      <c r="D48" s="7"/>
      <c r="E48" s="7"/>
    </row>
    <row r="49" spans="2:5" x14ac:dyDescent="0.35">
      <c r="B49" s="12"/>
      <c r="C49" s="7"/>
      <c r="D49" s="7"/>
      <c r="E49" s="7"/>
    </row>
    <row r="50" spans="2:5" x14ac:dyDescent="0.35">
      <c r="B50" s="12"/>
      <c r="C50" s="7"/>
      <c r="D50" s="7"/>
      <c r="E50" s="7"/>
    </row>
    <row r="51" spans="2:5" x14ac:dyDescent="0.35">
      <c r="B51" s="12"/>
      <c r="C51" s="7"/>
      <c r="D51" s="7"/>
      <c r="E51" s="7"/>
    </row>
    <row r="52" spans="2:5" x14ac:dyDescent="0.35">
      <c r="B52" s="12"/>
      <c r="C52" s="7"/>
      <c r="D52" s="7"/>
      <c r="E52" s="7"/>
    </row>
    <row r="53" spans="2:5" x14ac:dyDescent="0.35">
      <c r="B53" s="12"/>
      <c r="C53" s="7"/>
      <c r="D53" s="7"/>
      <c r="E53" s="7"/>
    </row>
    <row r="54" spans="2:5" x14ac:dyDescent="0.35">
      <c r="B54" s="12"/>
      <c r="C54" s="7"/>
      <c r="D54" s="7"/>
      <c r="E54" s="7"/>
    </row>
    <row r="55" spans="2:5" x14ac:dyDescent="0.35">
      <c r="B55" s="12"/>
      <c r="C55" s="7"/>
      <c r="D55" s="7"/>
      <c r="E55" s="7"/>
    </row>
    <row r="56" spans="2:5" x14ac:dyDescent="0.35">
      <c r="B56" s="12"/>
      <c r="C56" s="7"/>
      <c r="D56" s="7"/>
      <c r="E56" s="7"/>
    </row>
    <row r="57" spans="2:5" x14ac:dyDescent="0.35">
      <c r="B57" s="12"/>
      <c r="C57" s="7"/>
      <c r="D57" s="7"/>
      <c r="E57" s="7"/>
    </row>
    <row r="58" spans="2:5" x14ac:dyDescent="0.35">
      <c r="B58" s="12"/>
      <c r="C58" s="7"/>
      <c r="D58" s="7"/>
      <c r="E58" s="7"/>
    </row>
    <row r="59" spans="2:5" x14ac:dyDescent="0.35">
      <c r="B59" s="12"/>
      <c r="C59" s="7"/>
      <c r="D59" s="7"/>
      <c r="E59" s="7"/>
    </row>
    <row r="60" spans="2:5" x14ac:dyDescent="0.35">
      <c r="B60" s="12"/>
      <c r="C60" s="7"/>
      <c r="D60" s="7"/>
      <c r="E60" s="7"/>
    </row>
    <row r="61" spans="2:5" x14ac:dyDescent="0.35">
      <c r="B61" s="12"/>
      <c r="C61" s="7"/>
      <c r="D61" s="7"/>
      <c r="E61" s="7"/>
    </row>
    <row r="62" spans="2:5" x14ac:dyDescent="0.35">
      <c r="B62" s="12"/>
      <c r="C62" s="7"/>
      <c r="D62" s="7"/>
      <c r="E62" s="7"/>
    </row>
    <row r="63" spans="2:5" x14ac:dyDescent="0.35">
      <c r="B63" s="12"/>
      <c r="C63" s="7"/>
      <c r="D63" s="7"/>
      <c r="E63" s="7"/>
    </row>
    <row r="64" spans="2:5" x14ac:dyDescent="0.35">
      <c r="B64" s="12"/>
      <c r="C64" s="7"/>
      <c r="D64" s="7"/>
      <c r="E64" s="7"/>
    </row>
    <row r="65" spans="2:5" x14ac:dyDescent="0.35">
      <c r="B65" s="12"/>
      <c r="C65" s="8"/>
      <c r="D65" s="8"/>
      <c r="E65" s="8"/>
    </row>
    <row r="66" spans="2:5" x14ac:dyDescent="0.35">
      <c r="B66" s="12"/>
      <c r="C66" s="7"/>
      <c r="D66" s="7"/>
      <c r="E66" s="7"/>
    </row>
    <row r="67" spans="2:5" x14ac:dyDescent="0.35">
      <c r="B67" s="12"/>
      <c r="C67" s="7"/>
      <c r="D67" s="7"/>
      <c r="E67" s="7"/>
    </row>
    <row r="68" spans="2:5" x14ac:dyDescent="0.35">
      <c r="B68" s="12"/>
      <c r="C68" s="7"/>
      <c r="D68" s="7"/>
      <c r="E68" s="7"/>
    </row>
    <row r="69" spans="2:5" x14ac:dyDescent="0.35">
      <c r="B69" s="12"/>
      <c r="C69" s="7"/>
      <c r="D69" s="7"/>
      <c r="E69" s="7"/>
    </row>
    <row r="70" spans="2:5" x14ac:dyDescent="0.35">
      <c r="B70" s="12"/>
      <c r="C70" s="7"/>
      <c r="D70" s="7"/>
      <c r="E70" s="7"/>
    </row>
    <row r="71" spans="2:5" x14ac:dyDescent="0.35">
      <c r="B71" s="12"/>
      <c r="C71" s="7"/>
      <c r="D71" s="7"/>
      <c r="E71" s="7"/>
    </row>
    <row r="72" spans="2:5" x14ac:dyDescent="0.35">
      <c r="B72" s="12"/>
      <c r="C72" s="7"/>
      <c r="D72" s="7"/>
      <c r="E72" s="7"/>
    </row>
    <row r="73" spans="2:5" x14ac:dyDescent="0.35">
      <c r="B73" s="12"/>
      <c r="C73" s="7"/>
      <c r="D73" s="7"/>
      <c r="E73" s="7"/>
    </row>
    <row r="74" spans="2:5" x14ac:dyDescent="0.35">
      <c r="B74" s="12"/>
      <c r="C74" s="7"/>
      <c r="D74" s="7"/>
      <c r="E74" s="7"/>
    </row>
    <row r="75" spans="2:5" x14ac:dyDescent="0.35">
      <c r="B75" s="12"/>
      <c r="C75" s="7"/>
      <c r="D75" s="7"/>
      <c r="E75" s="7"/>
    </row>
    <row r="76" spans="2:5" x14ac:dyDescent="0.35">
      <c r="B76" s="12"/>
      <c r="C76" s="7"/>
      <c r="D76" s="7"/>
      <c r="E76" s="7"/>
    </row>
    <row r="77" spans="2:5" x14ac:dyDescent="0.35">
      <c r="B77" s="12"/>
      <c r="C77" s="7"/>
      <c r="D77" s="7"/>
      <c r="E77" s="7"/>
    </row>
    <row r="78" spans="2:5" x14ac:dyDescent="0.35">
      <c r="B78" s="12"/>
      <c r="C78" s="7"/>
      <c r="D78" s="7"/>
      <c r="E78" s="7"/>
    </row>
    <row r="79" spans="2:5" x14ac:dyDescent="0.35">
      <c r="B79" s="12"/>
      <c r="C79" s="7"/>
      <c r="D79" s="7"/>
      <c r="E79" s="7"/>
    </row>
    <row r="80" spans="2:5" x14ac:dyDescent="0.35">
      <c r="B80" s="12"/>
      <c r="C80" s="9"/>
      <c r="D80" s="9"/>
      <c r="E80" s="9"/>
    </row>
    <row r="81" spans="2:5" x14ac:dyDescent="0.35">
      <c r="B81" s="12"/>
      <c r="C81" s="7"/>
      <c r="D81" s="7"/>
      <c r="E81" s="7"/>
    </row>
    <row r="82" spans="2:5" x14ac:dyDescent="0.35">
      <c r="B82" s="12"/>
      <c r="C82" s="7"/>
      <c r="D82" s="7"/>
      <c r="E82" s="7"/>
    </row>
    <row r="83" spans="2:5" x14ac:dyDescent="0.35">
      <c r="B83" s="12"/>
      <c r="C83" s="7"/>
      <c r="D83" s="7"/>
      <c r="E83" s="7"/>
    </row>
    <row r="84" spans="2:5" x14ac:dyDescent="0.35">
      <c r="B84" s="12"/>
      <c r="C84" s="7"/>
      <c r="D84" s="7"/>
      <c r="E84" s="7"/>
    </row>
    <row r="85" spans="2:5" x14ac:dyDescent="0.35">
      <c r="B85" s="12"/>
      <c r="C85" s="7"/>
      <c r="D85" s="7"/>
      <c r="E85" s="7"/>
    </row>
    <row r="86" spans="2:5" x14ac:dyDescent="0.35">
      <c r="B86" s="12"/>
      <c r="C86" s="7"/>
      <c r="D86" s="7"/>
      <c r="E86" s="7"/>
    </row>
    <row r="87" spans="2:5" x14ac:dyDescent="0.35">
      <c r="B87" s="12"/>
      <c r="C87" s="7"/>
      <c r="D87" s="7"/>
      <c r="E87" s="7"/>
    </row>
    <row r="88" spans="2:5" x14ac:dyDescent="0.35">
      <c r="B88" s="12"/>
      <c r="C88" s="7"/>
      <c r="D88" s="7"/>
      <c r="E88" s="7"/>
    </row>
    <row r="89" spans="2:5" x14ac:dyDescent="0.35">
      <c r="B89" s="11"/>
      <c r="C89" s="10"/>
      <c r="D89" s="10"/>
      <c r="E89" s="10"/>
    </row>
    <row r="90" spans="2:5" x14ac:dyDescent="0.35">
      <c r="B90" s="11"/>
      <c r="C90" s="10"/>
      <c r="D90" s="10"/>
      <c r="E90" s="10"/>
    </row>
    <row r="91" spans="2:5" x14ac:dyDescent="0.35">
      <c r="B91" s="11"/>
      <c r="C91" s="10"/>
      <c r="D91" s="10"/>
      <c r="E91" s="10"/>
    </row>
    <row r="92" spans="2:5" x14ac:dyDescent="0.35">
      <c r="B92" s="11"/>
      <c r="C92" s="10"/>
      <c r="D92" s="10"/>
      <c r="E92" s="10"/>
    </row>
    <row r="93" spans="2:5" x14ac:dyDescent="0.35">
      <c r="B93" s="11"/>
      <c r="C93" s="10"/>
      <c r="D93" s="10"/>
      <c r="E93" s="10"/>
    </row>
    <row r="94" spans="2:5" x14ac:dyDescent="0.35">
      <c r="B94" s="11"/>
      <c r="C94" s="10"/>
      <c r="D94" s="10"/>
      <c r="E94" s="10"/>
    </row>
    <row r="95" spans="2:5" x14ac:dyDescent="0.35">
      <c r="B95" s="11"/>
      <c r="C95" s="10"/>
      <c r="D95" s="10"/>
      <c r="E95" s="10"/>
    </row>
    <row r="96" spans="2:5" x14ac:dyDescent="0.35">
      <c r="B96" s="11"/>
      <c r="C96" s="10"/>
      <c r="D96" s="10"/>
      <c r="E96" s="10"/>
    </row>
    <row r="97" spans="2:5" x14ac:dyDescent="0.35">
      <c r="B97" s="11"/>
      <c r="C97" s="10"/>
      <c r="D97" s="10"/>
      <c r="E97" s="10"/>
    </row>
    <row r="98" spans="2:5" x14ac:dyDescent="0.35">
      <c r="B98" s="11"/>
      <c r="C98" s="10"/>
      <c r="D98" s="10"/>
      <c r="E98" s="10"/>
    </row>
    <row r="99" spans="2:5" x14ac:dyDescent="0.35">
      <c r="B99" s="11"/>
      <c r="C99" s="10"/>
      <c r="D99" s="10"/>
      <c r="E99" s="10"/>
    </row>
    <row r="100" spans="2:5" x14ac:dyDescent="0.35">
      <c r="B100" s="11"/>
      <c r="C100" s="10"/>
      <c r="D100" s="10"/>
      <c r="E100" s="10"/>
    </row>
    <row r="101" spans="2:5" x14ac:dyDescent="0.35">
      <c r="B101" s="11"/>
      <c r="C101" s="10"/>
      <c r="D101" s="10"/>
      <c r="E101" s="10"/>
    </row>
    <row r="102" spans="2:5" x14ac:dyDescent="0.35">
      <c r="B102" s="11"/>
      <c r="C102" s="10"/>
      <c r="D102" s="10"/>
      <c r="E102" s="10"/>
    </row>
    <row r="103" spans="2:5" x14ac:dyDescent="0.35">
      <c r="B103" s="11"/>
      <c r="C103" s="10"/>
      <c r="D103" s="10"/>
      <c r="E103" s="10"/>
    </row>
    <row r="104" spans="2:5" x14ac:dyDescent="0.35">
      <c r="B104" s="11"/>
      <c r="C104" s="10"/>
      <c r="D104" s="10"/>
      <c r="E104" s="10"/>
    </row>
    <row r="105" spans="2:5" x14ac:dyDescent="0.35">
      <c r="B105" s="11"/>
      <c r="C105" s="10"/>
      <c r="D105" s="10"/>
      <c r="E105" s="10"/>
    </row>
    <row r="106" spans="2:5" x14ac:dyDescent="0.35">
      <c r="B106" s="11"/>
      <c r="C106" s="10"/>
      <c r="D106" s="10"/>
      <c r="E106" s="10"/>
    </row>
    <row r="107" spans="2:5" x14ac:dyDescent="0.35">
      <c r="B107" s="11"/>
      <c r="C107" s="10"/>
      <c r="D107" s="10"/>
      <c r="E107" s="10"/>
    </row>
    <row r="108" spans="2:5" x14ac:dyDescent="0.35">
      <c r="B108" s="11"/>
      <c r="C108" s="10"/>
      <c r="D108" s="10"/>
      <c r="E108" s="10"/>
    </row>
    <row r="109" spans="2:5" x14ac:dyDescent="0.35">
      <c r="B109" s="11"/>
      <c r="C109" s="10"/>
      <c r="D109" s="10"/>
      <c r="E109" s="10"/>
    </row>
    <row r="110" spans="2:5" x14ac:dyDescent="0.35">
      <c r="B110" s="11"/>
      <c r="C110" s="10"/>
      <c r="D110" s="10"/>
      <c r="E110" s="10"/>
    </row>
    <row r="111" spans="2:5" x14ac:dyDescent="0.35">
      <c r="B111" s="11"/>
      <c r="C111" s="10"/>
      <c r="D111" s="10"/>
      <c r="E111" s="10"/>
    </row>
    <row r="112" spans="2:5" x14ac:dyDescent="0.35">
      <c r="B112" s="11"/>
      <c r="C112" s="10"/>
      <c r="D112" s="10"/>
      <c r="E112" s="10"/>
    </row>
    <row r="113" spans="2:5" x14ac:dyDescent="0.35">
      <c r="B113" s="11"/>
      <c r="C113" s="10"/>
      <c r="D113" s="10"/>
      <c r="E113" s="10"/>
    </row>
    <row r="114" spans="2:5" x14ac:dyDescent="0.35">
      <c r="B114" s="11"/>
      <c r="C114" s="10"/>
      <c r="D114" s="10"/>
      <c r="E114" s="10"/>
    </row>
    <row r="115" spans="2:5" x14ac:dyDescent="0.35">
      <c r="B115" s="11"/>
      <c r="C115" s="10"/>
      <c r="D115" s="10"/>
      <c r="E115" s="10"/>
    </row>
    <row r="116" spans="2:5" x14ac:dyDescent="0.35">
      <c r="B116" s="11"/>
      <c r="C116" s="10"/>
      <c r="D116" s="10"/>
      <c r="E116" s="10"/>
    </row>
    <row r="117" spans="2:5" x14ac:dyDescent="0.35">
      <c r="B117" s="11"/>
      <c r="C117" s="10"/>
      <c r="D117" s="10"/>
      <c r="E117" s="10"/>
    </row>
    <row r="118" spans="2:5" x14ac:dyDescent="0.35">
      <c r="B118" s="11"/>
      <c r="C118" s="10"/>
      <c r="D118" s="10"/>
      <c r="E118" s="10"/>
    </row>
    <row r="119" spans="2:5" x14ac:dyDescent="0.35">
      <c r="B119" s="11"/>
      <c r="C119" s="10"/>
      <c r="D119" s="10"/>
      <c r="E119" s="10"/>
    </row>
    <row r="120" spans="2:5" x14ac:dyDescent="0.35">
      <c r="B120" s="11"/>
      <c r="C120" s="10"/>
      <c r="D120" s="10"/>
      <c r="E120" s="10"/>
    </row>
    <row r="121" spans="2:5" x14ac:dyDescent="0.35">
      <c r="B121" s="11"/>
      <c r="C121" s="10"/>
      <c r="D121" s="10"/>
      <c r="E121" s="10"/>
    </row>
    <row r="122" spans="2:5" x14ac:dyDescent="0.35">
      <c r="B122" s="11"/>
      <c r="C122" s="10"/>
      <c r="D122" s="10"/>
      <c r="E122" s="10"/>
    </row>
    <row r="123" spans="2:5" x14ac:dyDescent="0.35">
      <c r="B123" s="11"/>
      <c r="C123" s="10"/>
      <c r="D123" s="10"/>
      <c r="E123" s="10"/>
    </row>
    <row r="124" spans="2:5" x14ac:dyDescent="0.35">
      <c r="B124" s="11"/>
      <c r="C124" s="10"/>
      <c r="D124" s="10"/>
      <c r="E124" s="10"/>
    </row>
    <row r="125" spans="2:5" x14ac:dyDescent="0.35">
      <c r="B125" s="11"/>
      <c r="C125" s="10"/>
      <c r="D125" s="10"/>
      <c r="E125" s="10"/>
    </row>
    <row r="126" spans="2:5" x14ac:dyDescent="0.35">
      <c r="B126" s="11"/>
      <c r="C126" s="10"/>
      <c r="D126" s="10"/>
      <c r="E126" s="10"/>
    </row>
    <row r="127" spans="2:5" x14ac:dyDescent="0.35">
      <c r="B127" s="11"/>
      <c r="C127" s="10"/>
      <c r="D127" s="10"/>
      <c r="E127" s="10"/>
    </row>
    <row r="128" spans="2:5" x14ac:dyDescent="0.35">
      <c r="B128" s="11"/>
      <c r="C128" s="10"/>
      <c r="D128" s="10"/>
      <c r="E128" s="10"/>
    </row>
    <row r="129" spans="2:5" x14ac:dyDescent="0.35">
      <c r="B129" s="11"/>
      <c r="C129" s="10"/>
      <c r="D129" s="10"/>
      <c r="E129" s="10"/>
    </row>
    <row r="130" spans="2:5" x14ac:dyDescent="0.35">
      <c r="B130" s="11"/>
      <c r="C130" s="10"/>
      <c r="D130" s="10"/>
      <c r="E130" s="10"/>
    </row>
    <row r="131" spans="2:5" x14ac:dyDescent="0.35">
      <c r="B131" s="11"/>
      <c r="C131" s="10"/>
      <c r="D131" s="10"/>
      <c r="E131" s="10"/>
    </row>
    <row r="132" spans="2:5" x14ac:dyDescent="0.35">
      <c r="B132" s="11"/>
      <c r="C132" s="10"/>
      <c r="D132" s="10"/>
      <c r="E132" s="10"/>
    </row>
    <row r="133" spans="2:5" x14ac:dyDescent="0.35">
      <c r="B133" s="11"/>
      <c r="C133" s="10"/>
      <c r="D133" s="10"/>
      <c r="E133" s="10"/>
    </row>
    <row r="134" spans="2:5" x14ac:dyDescent="0.35">
      <c r="B134" s="11"/>
      <c r="C134" s="10"/>
      <c r="D134" s="10"/>
      <c r="E134" s="10"/>
    </row>
    <row r="135" spans="2:5" x14ac:dyDescent="0.35">
      <c r="B135" s="18"/>
      <c r="C135" s="16"/>
      <c r="D135" s="16"/>
      <c r="E135" s="16"/>
    </row>
    <row r="136" spans="2:5" x14ac:dyDescent="0.35">
      <c r="B136" s="18"/>
      <c r="C136" s="16"/>
      <c r="D136" s="16"/>
      <c r="E136" s="16"/>
    </row>
    <row r="137" spans="2:5" x14ac:dyDescent="0.35">
      <c r="B137" s="18"/>
      <c r="C137" s="16"/>
      <c r="D137" s="16"/>
      <c r="E137" s="16"/>
    </row>
    <row r="138" spans="2:5" x14ac:dyDescent="0.35">
      <c r="B138" s="18"/>
      <c r="C138" s="16"/>
      <c r="D138" s="16"/>
      <c r="E138" s="16"/>
    </row>
    <row r="139" spans="2:5" x14ac:dyDescent="0.35">
      <c r="B139" s="18"/>
      <c r="C139" s="16"/>
      <c r="D139" s="16"/>
      <c r="E139" s="16"/>
    </row>
    <row r="140" spans="2:5" x14ac:dyDescent="0.35">
      <c r="B140" s="18"/>
      <c r="C140" s="16"/>
      <c r="D140" s="16"/>
      <c r="E140" s="16"/>
    </row>
    <row r="141" spans="2:5" x14ac:dyDescent="0.35">
      <c r="B141" s="18"/>
      <c r="C141" s="16"/>
      <c r="D141" s="16"/>
      <c r="E141" s="16"/>
    </row>
    <row r="142" spans="2:5" x14ac:dyDescent="0.35">
      <c r="B142" s="18"/>
      <c r="C142" s="16"/>
      <c r="D142" s="16"/>
      <c r="E142" s="16"/>
    </row>
    <row r="143" spans="2:5" x14ac:dyDescent="0.35">
      <c r="B143" s="18"/>
      <c r="C143" s="16"/>
      <c r="D143" s="16"/>
      <c r="E143" s="16"/>
    </row>
    <row r="144" spans="2:5" x14ac:dyDescent="0.35">
      <c r="B144" s="18"/>
      <c r="C144" s="16"/>
      <c r="D144" s="16"/>
      <c r="E144" s="16"/>
    </row>
    <row r="145" spans="2:5" x14ac:dyDescent="0.35">
      <c r="B145" s="18"/>
      <c r="C145" s="16"/>
      <c r="D145" s="16"/>
      <c r="E145" s="16"/>
    </row>
    <row r="146" spans="2:5" x14ac:dyDescent="0.35">
      <c r="B146" s="18"/>
      <c r="C146" s="16"/>
      <c r="D146" s="16"/>
      <c r="E146" s="16"/>
    </row>
    <row r="147" spans="2:5" x14ac:dyDescent="0.35">
      <c r="B147" s="18"/>
      <c r="C147" s="16"/>
      <c r="D147" s="16"/>
      <c r="E147" s="16"/>
    </row>
    <row r="148" spans="2:5" x14ac:dyDescent="0.35">
      <c r="B148" s="18"/>
      <c r="C148" s="16"/>
      <c r="D148" s="16"/>
      <c r="E148" s="16"/>
    </row>
    <row r="149" spans="2:5" x14ac:dyDescent="0.35">
      <c r="B149" s="18"/>
      <c r="C149" s="16"/>
      <c r="D149" s="16"/>
      <c r="E149" s="16"/>
    </row>
    <row r="150" spans="2:5" x14ac:dyDescent="0.35">
      <c r="B150" s="18"/>
      <c r="C150" s="16"/>
      <c r="D150" s="16"/>
      <c r="E150" s="16"/>
    </row>
    <row r="151" spans="2:5" x14ac:dyDescent="0.35">
      <c r="B151" s="18"/>
      <c r="C151" s="16"/>
      <c r="D151" s="16"/>
      <c r="E151" s="16"/>
    </row>
    <row r="152" spans="2:5" x14ac:dyDescent="0.35">
      <c r="B152" s="18"/>
      <c r="C152" s="16"/>
      <c r="D152" s="16"/>
      <c r="E152" s="16"/>
    </row>
    <row r="153" spans="2:5" x14ac:dyDescent="0.35">
      <c r="B153" s="18"/>
      <c r="C153" s="16"/>
      <c r="D153" s="16"/>
      <c r="E153" s="16"/>
    </row>
    <row r="154" spans="2:5" x14ac:dyDescent="0.35">
      <c r="B154" s="18"/>
      <c r="C154" s="16"/>
      <c r="D154" s="16"/>
      <c r="E154" s="16"/>
    </row>
    <row r="155" spans="2:5" x14ac:dyDescent="0.35">
      <c r="B155" s="18"/>
      <c r="C155" s="16"/>
      <c r="D155" s="16"/>
      <c r="E155" s="16"/>
    </row>
    <row r="156" spans="2:5" x14ac:dyDescent="0.35">
      <c r="B156" s="18"/>
      <c r="C156" s="16"/>
      <c r="D156" s="16"/>
      <c r="E156" s="16"/>
    </row>
    <row r="157" spans="2:5" x14ac:dyDescent="0.35">
      <c r="B157" s="18"/>
      <c r="C157" s="16"/>
      <c r="D157" s="16"/>
      <c r="E157" s="16"/>
    </row>
    <row r="158" spans="2:5" x14ac:dyDescent="0.35">
      <c r="B158" s="18"/>
      <c r="C158" s="16"/>
      <c r="D158" s="16"/>
      <c r="E158" s="16"/>
    </row>
    <row r="159" spans="2:5" x14ac:dyDescent="0.35">
      <c r="B159" s="18"/>
      <c r="C159" s="16"/>
      <c r="D159" s="16"/>
      <c r="E159" s="16"/>
    </row>
    <row r="160" spans="2:5" x14ac:dyDescent="0.35">
      <c r="B160" s="18"/>
      <c r="C160" s="16"/>
      <c r="D160" s="16"/>
      <c r="E160" s="16"/>
    </row>
    <row r="161" spans="2:5" x14ac:dyDescent="0.35">
      <c r="B161" s="18"/>
      <c r="C161" s="16"/>
      <c r="D161" s="16"/>
      <c r="E161" s="16"/>
    </row>
    <row r="162" spans="2:5" x14ac:dyDescent="0.35">
      <c r="B162" s="18"/>
      <c r="C162" s="16"/>
      <c r="D162" s="16"/>
      <c r="E162" s="16"/>
    </row>
    <row r="163" spans="2:5" x14ac:dyDescent="0.35">
      <c r="B163" s="18"/>
      <c r="C163" s="16"/>
      <c r="D163" s="16"/>
      <c r="E163" s="16"/>
    </row>
    <row r="164" spans="2:5" x14ac:dyDescent="0.35">
      <c r="B164" s="18"/>
      <c r="C164" s="16"/>
      <c r="D164" s="16"/>
      <c r="E164" s="16"/>
    </row>
  </sheetData>
  <autoFilter ref="A11:H39" xr:uid="{00000000-0009-0000-0000-000000000000}"/>
  <mergeCells count="7">
    <mergeCell ref="B43:C43"/>
    <mergeCell ref="A7:N7"/>
    <mergeCell ref="A8:B8"/>
    <mergeCell ref="C8:N8"/>
    <mergeCell ref="A9:B9"/>
    <mergeCell ref="C9:N9"/>
    <mergeCell ref="A11:B11"/>
  </mergeCells>
  <phoneticPr fontId="6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Articles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Andreu Mollet Argemi</cp:lastModifiedBy>
  <cp:lastPrinted>2023-05-17T11:43:48Z</cp:lastPrinted>
  <dcterms:created xsi:type="dcterms:W3CDTF">2017-04-25T08:15:41Z</dcterms:created>
  <dcterms:modified xsi:type="dcterms:W3CDTF">2025-10-10T09:40:56Z</dcterms:modified>
</cp:coreProperties>
</file>