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viersantosnuevomac27/Library/CloudStorage/Dropbox/P25_062_C_Ajuntament_Martorell/B_Proyecto_Edificio_Oficinas_Mur_61/"/>
    </mc:Choice>
  </mc:AlternateContent>
  <xr:revisionPtr revIDLastSave="0" documentId="13_ncr:1_{2BCD1172-65AA-7842-B9D9-3D378E431024}" xr6:coauthVersionLast="47" xr6:coauthVersionMax="47" xr10:uidLastSave="{00000000-0000-0000-0000-000000000000}"/>
  <bookViews>
    <workbookView xWindow="400" yWindow="500" windowWidth="39520" windowHeight="21860" xr2:uid="{00000000-000D-0000-FFFF-FFFF00000000}"/>
  </bookViews>
  <sheets>
    <sheet name="Amidaments" sheetId="6" r:id="rId1"/>
  </sheets>
  <definedNames>
    <definedName name="_xlnm._FilterDatabase" localSheetId="0" hidden="1">Amidaments!#REF!</definedName>
    <definedName name="_xlnm.Print_Area" localSheetId="0">Amidaments!$A$1:$F$126</definedName>
    <definedName name="_xlnm.Print_Titles" localSheetId="0">Amidaments!$1:$4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8" i="6" l="1"/>
  <c r="F111" i="6"/>
  <c r="F115" i="6"/>
  <c r="C111" i="6"/>
  <c r="F97" i="6"/>
  <c r="F8" i="6"/>
  <c r="F9" i="6"/>
  <c r="F10" i="6"/>
  <c r="F11" i="6"/>
  <c r="F12" i="6"/>
  <c r="F14" i="6"/>
  <c r="F18" i="6"/>
  <c r="F19" i="6"/>
  <c r="F20" i="6"/>
  <c r="F22" i="6"/>
  <c r="F28" i="6"/>
  <c r="F29" i="6"/>
  <c r="F31" i="6"/>
  <c r="F37" i="6"/>
  <c r="F38" i="6"/>
  <c r="F39" i="6"/>
  <c r="F42" i="6"/>
  <c r="F43" i="6"/>
  <c r="F45" i="6"/>
  <c r="F51" i="6"/>
  <c r="F53" i="6"/>
  <c r="F59" i="6"/>
  <c r="F60" i="6"/>
  <c r="F61" i="6"/>
  <c r="F62" i="6"/>
  <c r="F64" i="6"/>
  <c r="F65" i="6"/>
  <c r="F66" i="6"/>
  <c r="F67" i="6"/>
  <c r="F70" i="6"/>
  <c r="F71" i="6"/>
  <c r="F72" i="6"/>
  <c r="F73" i="6"/>
  <c r="F75" i="6"/>
  <c r="F79" i="6"/>
  <c r="F80" i="6"/>
  <c r="F81" i="6"/>
  <c r="F82" i="6"/>
  <c r="F84" i="6"/>
  <c r="F94" i="6"/>
  <c r="F95" i="6"/>
  <c r="F96" i="6"/>
  <c r="C107" i="6"/>
  <c r="F88" i="6"/>
  <c r="C106" i="6"/>
  <c r="C105" i="6"/>
  <c r="C104" i="6"/>
  <c r="C110" i="6"/>
  <c r="C108" i="6"/>
  <c r="C109" i="6"/>
  <c r="F90" i="6"/>
  <c r="F110" i="6"/>
  <c r="F105" i="6"/>
  <c r="F109" i="6"/>
  <c r="F104" i="6"/>
  <c r="F106" i="6"/>
  <c r="F108" i="6"/>
  <c r="F107" i="6"/>
  <c r="F118" i="6"/>
  <c r="F117" i="6"/>
  <c r="F119" i="6"/>
  <c r="F120" i="6"/>
  <c r="F121" i="6"/>
  <c r="F124" i="6"/>
</calcChain>
</file>

<file path=xl/sharedStrings.xml><?xml version="1.0" encoding="utf-8"?>
<sst xmlns="http://schemas.openxmlformats.org/spreadsheetml/2006/main" count="176" uniqueCount="137">
  <si>
    <t>PA</t>
  </si>
  <si>
    <t>IMPORT</t>
  </si>
  <si>
    <t>ml</t>
  </si>
  <si>
    <t>TOTAL ELECTRICITAT</t>
  </si>
  <si>
    <t>CONCEPTE</t>
  </si>
  <si>
    <t>QUADRES ELÈCTRICS</t>
  </si>
  <si>
    <t>CANALITZACIONS I CABLEJAT</t>
  </si>
  <si>
    <t>ut</t>
  </si>
  <si>
    <t>01.01</t>
  </si>
  <si>
    <t>UT</t>
  </si>
  <si>
    <t>01.</t>
  </si>
  <si>
    <t>02.</t>
  </si>
  <si>
    <t>05.</t>
  </si>
  <si>
    <t>06.</t>
  </si>
  <si>
    <t>ALTRES</t>
  </si>
  <si>
    <t>01.03</t>
  </si>
  <si>
    <t>06.01</t>
  </si>
  <si>
    <t>03.</t>
  </si>
  <si>
    <t>04.</t>
  </si>
  <si>
    <t>02.02</t>
  </si>
  <si>
    <t>02.01</t>
  </si>
  <si>
    <t>02</t>
  </si>
  <si>
    <t>03.01</t>
  </si>
  <si>
    <t>TOTAL INSTAL.LACIÓ DE VENTILACIÓ</t>
  </si>
  <si>
    <t>05.01</t>
  </si>
  <si>
    <t>RAM DE PALETA</t>
  </si>
  <si>
    <t>01</t>
  </si>
  <si>
    <t>ENDERROCS</t>
  </si>
  <si>
    <t>TOTAL ENDERROCS</t>
  </si>
  <si>
    <t>TOTAL RAM DE PALETA</t>
  </si>
  <si>
    <t>03.01.01</t>
  </si>
  <si>
    <t>CONDUCTES</t>
  </si>
  <si>
    <t>m2</t>
  </si>
  <si>
    <t>AMID.</t>
  </si>
  <si>
    <t>PREU UNIT</t>
  </si>
  <si>
    <t>RESUM PRESSUPOST</t>
  </si>
  <si>
    <t>NOTA: Totes les marques podem ser substituïdes per altres de similars prèvia consulta a la Direcció Facultativa.</t>
  </si>
  <si>
    <t xml:space="preserve">TOTAL PEM </t>
  </si>
  <si>
    <t>+21%</t>
  </si>
  <si>
    <t>TOTAL PRESSUPOST</t>
  </si>
  <si>
    <t>IVA</t>
  </si>
  <si>
    <t>05.01.01</t>
  </si>
  <si>
    <t>05.02</t>
  </si>
  <si>
    <t>05.02.02</t>
  </si>
  <si>
    <t>05.02.03</t>
  </si>
  <si>
    <t>05.03</t>
  </si>
  <si>
    <t>05.03.01</t>
  </si>
  <si>
    <t>TOTAL INSTAL.LACIÓ DE CLIMATITZACIÓ</t>
  </si>
  <si>
    <t>07.</t>
  </si>
  <si>
    <t>07.01</t>
  </si>
  <si>
    <t>SISTEMES DE CONTROL</t>
  </si>
  <si>
    <t>MAQUINARIA DE CLIMATITZACIÓ - UNITATS EXTERIORS</t>
  </si>
  <si>
    <t>INSTAL·LACIÓ DE CLIMATITZACIÓ</t>
  </si>
  <si>
    <t>01.04</t>
  </si>
  <si>
    <t xml:space="preserve"> Ø40mm</t>
  </si>
  <si>
    <t xml:space="preserve"> Ø20mm</t>
  </si>
  <si>
    <r>
      <t>Tub rígid 20 mm cable termòstat</t>
    </r>
    <r>
      <rPr>
        <sz val="10"/>
        <rFont val="Arial"/>
        <family val="2"/>
      </rPr>
      <t xml:space="preserve">
Subministrament i instal·lació de tub rígid de 20 mm per al cable entre la unitat interior y el control remot del termòstat. Inclou part proporcional de grapes, material de muntatge i caixes de derivació.</t>
    </r>
  </si>
  <si>
    <t>SUBTOTAL</t>
  </si>
  <si>
    <t>BENEFICI INDUSTRIAL</t>
  </si>
  <si>
    <t>DESPESES GENERALS</t>
  </si>
  <si>
    <t>+13%</t>
  </si>
  <si>
    <t>+6%</t>
  </si>
  <si>
    <t>SUBTOTAL PRESSUPOST</t>
  </si>
  <si>
    <r>
      <t xml:space="preserve">Cablejat connexió unitat interior amb termòstat
</t>
    </r>
    <r>
      <rPr>
        <sz val="10"/>
        <rFont val="Arial"/>
        <family val="2"/>
      </rPr>
      <t>Subministrament i instal·lació del cablejat de 2 fils sense polaritat entre el termòstat i les unitats.</t>
    </r>
  </si>
  <si>
    <t>06.02</t>
  </si>
  <si>
    <t>01.02</t>
  </si>
  <si>
    <t>03.01.02</t>
  </si>
  <si>
    <t>04.01</t>
  </si>
  <si>
    <t>04.01.01</t>
  </si>
  <si>
    <t>04.02</t>
  </si>
  <si>
    <t>04.02.01</t>
  </si>
  <si>
    <t>05.01.02</t>
  </si>
  <si>
    <t>05.02.01</t>
  </si>
  <si>
    <t>05.02.04</t>
  </si>
  <si>
    <t>05.03.02</t>
  </si>
  <si>
    <t>05.03.03</t>
  </si>
  <si>
    <r>
      <t>Retirada Bombes Primari.</t>
    </r>
    <r>
      <rPr>
        <sz val="10"/>
        <rFont val="Arial"/>
        <family val="2"/>
      </rPr>
      <t xml:space="preserve">
Retirada de les Bombes de Primari de les màquines generadores de calor/fred.</t>
    </r>
  </si>
  <si>
    <r>
      <t>Transport de residus amb contenidor.</t>
    </r>
    <r>
      <rPr>
        <sz val="10"/>
        <rFont val="Arial"/>
        <family val="2"/>
      </rPr>
      <t xml:space="preserve">
Transport de residus inerts de maons, teules i materials ceràmics, bombes, produïts en obres de construcció i/o demolició, amb contenidor de 7 m³, a abocador específic, instal·lació de tractament de residus de construcció i demolició externa a l'obra o centre de valorització o eliminació de residus. El preu inclou el viatge d'anada, la descàrrega i el viatge de tornada.</t>
    </r>
  </si>
  <si>
    <t>05.02.05</t>
  </si>
  <si>
    <r>
      <t xml:space="preserve">Reconstrucció connexions PPR amb maquinaria i bombes
</t>
    </r>
    <r>
      <rPr>
        <sz val="10"/>
        <rFont val="Arial"/>
        <family val="2"/>
      </rPr>
      <t>Connexió amb brides i conducte de PPR de diferents mides (DN50) de les connexions de màquines generadores i antigues bombes. A justificar.</t>
    </r>
  </si>
  <si>
    <t>08.</t>
  </si>
  <si>
    <t>08.01</t>
  </si>
  <si>
    <t>08.02</t>
  </si>
  <si>
    <t>06.03</t>
  </si>
  <si>
    <r>
      <t xml:space="preserve">Certificat Elèctric de la modificació de la instal·lació. Inclosa Taxa Generalitat
</t>
    </r>
    <r>
      <rPr>
        <sz val="10"/>
        <rFont val="Arial"/>
        <family val="2"/>
      </rPr>
      <t>Documentació signada per tècnic competent per la modificació de la nova instal·lació elèctrica</t>
    </r>
    <r>
      <rPr>
        <sz val="10"/>
        <color theme="1"/>
        <rFont val="Arial"/>
        <family val="2"/>
      </rPr>
      <t>. Inclosa Taxa.</t>
    </r>
  </si>
  <si>
    <t>PROJECTE DE RENOVACIÓ I MILLORA DE LES INSTAL·LACIONS TÈRMIQUES I EFICIÈNCIA ENERGÈTICA DE LES DEPENDÈNCIES MUNICIPALS. ACTUACIÓ PROJECTE 3 – OFICINES AJUNTAMENT Carrer Mur, 61
08930 Martorell (Barcelona)</t>
  </si>
  <si>
    <t>08.03</t>
  </si>
  <si>
    <t>04.01.02</t>
  </si>
  <si>
    <t>06.04</t>
  </si>
  <si>
    <t>TOTAL SANEJAMENT i MILLORES</t>
  </si>
  <si>
    <t>SANEJAMENT i MILLORES</t>
  </si>
  <si>
    <t>04.01.03</t>
  </si>
  <si>
    <t>01.05</t>
  </si>
  <si>
    <r>
      <rPr>
        <b/>
        <sz val="10"/>
        <rFont val="Arial"/>
        <family val="2"/>
      </rPr>
      <t>Programació de sistema de control Siemens. Hores de programador.</t>
    </r>
    <r>
      <rPr>
        <sz val="10"/>
        <rFont val="Arial"/>
        <family val="2"/>
      </rPr>
      <t xml:space="preserve">
Adaptació del software de control a les noves màquines, en programació i reglatge d'hores de programador.</t>
    </r>
  </si>
  <si>
    <t>05.03.04</t>
  </si>
  <si>
    <t>02.03</t>
  </si>
  <si>
    <r>
      <t xml:space="preserve">Arrebossat paret de Bloc Formigó
</t>
    </r>
    <r>
      <rPr>
        <sz val="10"/>
        <rFont val="Arial"/>
        <family val="2"/>
      </rPr>
      <t>Arrebossat de ciment, a bona vista, aplicat sobre un parament vertical exterior, acabat superficial rugós, amb morter de ciment, tipus GP CSIII W1, prèvia col·locació de malla antiàlcalis.</t>
    </r>
  </si>
  <si>
    <t>04.02.02</t>
  </si>
  <si>
    <t>ELECTRICITAT i TUBERIES</t>
  </si>
  <si>
    <t>05.02.06</t>
  </si>
  <si>
    <t>05.02.07</t>
  </si>
  <si>
    <r>
      <t xml:space="preserve">Reconstrucció de paret de Bloc de Formigó
</t>
    </r>
    <r>
      <rPr>
        <sz val="10"/>
        <rFont val="Arial"/>
        <family val="2"/>
      </rPr>
      <t>Formació de mur vertical amb bloc de formigó de 20cm gruix. Inclòs el segellat de juntes i remats perimetrals. 
 Inclòs mitjans auxiliars amb bastida per treballs a alçades fins a 6m.</t>
    </r>
  </si>
  <si>
    <r>
      <rPr>
        <b/>
        <sz val="10"/>
        <rFont val="Arial"/>
        <family val="2"/>
      </rPr>
      <t>Reconstrucció de Conductes rectangulars acer galvanitzat aïllats . Extracció màquines</t>
    </r>
    <r>
      <rPr>
        <sz val="10"/>
        <rFont val="Arial"/>
        <family val="2"/>
      </rPr>
      <t xml:space="preserve">
Subministrament i muntatge de conductes rectangulars per distribució d'aire, de xapa d'acer galvanitzat de 0,8mm de gruix, aïllat interiorment amb elastòmer de 10mm de gruix i segellats amb massilla resistent a altes temperatures. Inclosa p.p de colzes segons plànols, embocadures, derivacions i p.p de fixació tipus sistema METU o equivalent cada 1,50m fixat a parament vertical.
Inclòs mitjans auxiliars amb bastida per treballs a alçades d'uns 4m.
</t>
    </r>
  </si>
  <si>
    <r>
      <t xml:space="preserve">Dipòsit Tanc d'inèrcia 500 litres (substitució)
</t>
    </r>
    <r>
      <rPr>
        <sz val="10"/>
        <rFont val="Arial"/>
        <family val="2"/>
      </rPr>
      <t>Subministrament, i muntatge, amb retirada de l'anterior,  de nou tanc d'inèrcia de 500 litres. Aïllat amb poliuretà, en substitució de l'anterior. Complert amb Manòmetre, Termòmetre i vàlvula de seguretat.</t>
    </r>
  </si>
  <si>
    <r>
      <t xml:space="preserve">Cable Cu RZ1-K (AS) 0,6/1kV 3x1,5 mm2 - Alimentació senyals
</t>
    </r>
    <r>
      <rPr>
        <sz val="10"/>
        <rFont val="Arial"/>
        <family val="2"/>
      </rPr>
      <t xml:space="preserve">Subministrament i instal·lació de cable RZ1-K (AS) 0'6/1 kV de Cu pentapolar de 3x1,5 mm2 de secció, multiconductor. Inclou material auxiliar i terminals. </t>
    </r>
  </si>
  <si>
    <t>SEGURETAT i SALUT</t>
  </si>
  <si>
    <t>TOTAL SEGURETAT i SALUT</t>
  </si>
  <si>
    <t>INSTAL.LACIÓ DE VENTILACIÓ</t>
  </si>
  <si>
    <r>
      <t xml:space="preserve">Unitat Bomba de Calor Aire-Aigua  MUENR-75-H12T (K)  MODEL 75. Disposa de :  69,7 kW Refrigeració/ 74,4 kW Calefacció. SPF : 2,80 &gt; 2.5 Mundo Clima o Similar
</t>
    </r>
    <r>
      <rPr>
        <sz val="10"/>
        <rFont val="Arial"/>
        <family val="2"/>
      </rPr>
      <t>Subministrament, muntatge i posada en marxa d'unitat  sistema bomba de calor, amb grup hidràulic incorporat, marca Mundo-Clima o similar. A++ Càrrega refrigerant R32. Inclou posada en marxa per servei oficial.</t>
    </r>
  </si>
  <si>
    <r>
      <t xml:space="preserve">Molles antivibradores 
</t>
    </r>
    <r>
      <rPr>
        <sz val="10"/>
        <rFont val="Arial"/>
        <family val="2"/>
      </rPr>
      <t>Subministrament, i ancoratge a base de màquines de 6 molles antivibradores segons especificacions de pes. Amb 6 punts de fixació a bancada per cada màquina.</t>
    </r>
  </si>
  <si>
    <r>
      <t xml:space="preserve">Mitjans d' Elevació amb Grua. Segons Estudi Específic Annex.
</t>
    </r>
    <r>
      <rPr>
        <sz val="10"/>
        <rFont val="Arial"/>
        <family val="2"/>
      </rPr>
      <t>Transport i descàrrega de material a coberta mitjançant grua. Inclòs la gestió dels permisos municipals per al tall del carrer.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Extracció igualment de les màquines Obsoletes i gestió de residus.</t>
    </r>
  </si>
  <si>
    <r>
      <t xml:space="preserve">Mitjà de transport horitzontal de màquines i situació en bancada.
</t>
    </r>
    <r>
      <rPr>
        <sz val="10"/>
        <rFont val="Arial"/>
        <family val="2"/>
      </rPr>
      <t>Transport i moviment horitzontal a coberta mitjançant transpalet o similar.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Extracció igualment de les màquines Obsoletes i gestió de residus.</t>
    </r>
  </si>
  <si>
    <r>
      <t xml:space="preserve">Aïllament  DN50 de 30 mm
</t>
    </r>
    <r>
      <rPr>
        <sz val="10"/>
        <rFont val="Arial"/>
        <family val="2"/>
      </rPr>
      <t>Aïllament tèrmic de canonada en instal·lació interior de clima, col·locada superficialment, per la distribució de fluids, format per camisa aïllant d'escuma elastomèrica, de DN50 mm de diàmetre i 30 mm de gruix, a força de cautxú sintètic flexible, d'estructura cel·lular tancada, amb adhesiu per a les unions.</t>
    </r>
  </si>
  <si>
    <r>
      <t xml:space="preserve">Re-connexió desguàs condensats unitats exteriors
</t>
    </r>
    <r>
      <rPr>
        <sz val="10"/>
        <rFont val="Arial"/>
        <family val="2"/>
      </rPr>
      <t>Connexió dels desguassos dels condensats de les unitats exteriors, per gravetat. Amb canonada de PVC de 32mm de diàmetre fins a bonera de coberta més propera. Unió encolada, amb part proporcional d'accessoris d'unió i suports, en muntatge superficial amb connexió a xarxa de sanejament mitjançant sifó hidràulic.</t>
    </r>
  </si>
  <si>
    <r>
      <t xml:space="preserve">Elements de Seguretat per a l'execució segura dels treballs
</t>
    </r>
    <r>
      <rPr>
        <sz val="10"/>
        <rFont val="Arial"/>
        <family val="2"/>
      </rPr>
      <t xml:space="preserve">Partida alçada dels elements de seguretat necessaris per a la segura execució dels treballs a realitzar en l'obra descrits a l'Estudi Bàsic de Seguretat i Salut així com al corresponent Pla de Seguretat i Salut redactat pel contractista
Les mesures de protecció estimades inclouran bàsicament: senyalitzacions, proteccions personals i col·lectives, treballs verticals a l'atri, bastides per treballs interiors, línia de vida a coberta zona unitats exteriors AA. 
Tot en compliment de la reglamentació vigent.
</t>
    </r>
  </si>
  <si>
    <r>
      <t>Certificació ITE-03. Inclosa Taxa Generalitat</t>
    </r>
    <r>
      <rPr>
        <sz val="10"/>
        <rFont val="Arial"/>
        <family val="2"/>
      </rPr>
      <t xml:space="preserve">
Tramitació de la legalització i presentació de documentació oficial a Serv. Industria de la Generalitat. Signada per empresa instal·ladora. Inclosa la tasa d'Indústria.</t>
    </r>
  </si>
  <si>
    <r>
      <t xml:space="preserve">Plànol As Built. Hidràulic i Elèctric.
</t>
    </r>
    <r>
      <rPr>
        <sz val="10"/>
        <rFont val="Arial"/>
        <family val="2"/>
      </rPr>
      <t>Modificació de la documentació en format DWG de l'esquema de principi hidràulic i de les modificacions elèctriques</t>
    </r>
  </si>
  <si>
    <r>
      <t xml:space="preserve">Enderroc Parets per pas màquines i retirada, des de el Pati.
</t>
    </r>
    <r>
      <rPr>
        <sz val="10"/>
        <rFont val="Arial"/>
        <family val="2"/>
      </rPr>
      <t>Enderrocs puntuals de la part de façana de caixa de màquines formada per blocs de formigó, amb revestiment de 20cm de gruix, per a permetre el pas màquines noves. Amb mitjans manuals, i mitjans auxiliars per treballs interiors en alçada. Inclòs les proteccions interiors necessàries per evitar el trencament del terra i/o parets i la caiguda d'objectes a persones.</t>
    </r>
  </si>
  <si>
    <r>
      <t xml:space="preserve">Retirada de Conductes d'Acer Galvanitzat. Conducció Aire.
</t>
    </r>
    <r>
      <rPr>
        <sz val="10"/>
        <rFont val="Arial"/>
        <family val="2"/>
      </rPr>
      <t>Enderroc puntual de connexions d'acer de les tolves i mànigues antivibradores. Amb mitjans manuals, i mitjans auxiliars per treballs interiors en alçada. Inclòs les proteccions interiors necessàries per evitar el trencament del terra i/o parets.</t>
    </r>
  </si>
  <si>
    <r>
      <t>Retirada i Transport de residus especials gas frigorífic R407</t>
    </r>
    <r>
      <rPr>
        <sz val="10"/>
        <rFont val="Arial"/>
        <family val="2"/>
      </rPr>
      <t xml:space="preserve">
Retirada de gas de les màquines existents, i gestió a abocador especialitzat.</t>
    </r>
  </si>
  <si>
    <r>
      <rPr>
        <b/>
        <sz val="10"/>
        <rFont val="Arial"/>
        <family val="2"/>
      </rPr>
      <t>Pintat de Parets</t>
    </r>
    <r>
      <rPr>
        <sz val="10"/>
        <rFont val="Arial"/>
        <family val="2"/>
      </rPr>
      <t xml:space="preserve">
Ampliació de 2 capes de pintura plàstica per acabat final de mur reconstruït, del mateix color actual.</t>
    </r>
  </si>
  <si>
    <t>Magnetotèrmics i Guarda motors de Màquines</t>
  </si>
  <si>
    <t>Guarda-motor 40A, Icu 20kA 4P. Adaptat a la nova maquinària.</t>
  </si>
  <si>
    <r>
      <t xml:space="preserve">Tub plàstic rígid Ø varis vist
</t>
    </r>
    <r>
      <rPr>
        <sz val="10"/>
        <rFont val="Arial"/>
        <family val="2"/>
      </rPr>
      <t>Subministrament i instal·lació de tub plàstic rígid lliure d'halògens, per a cables elèctrics, inclou p.p. de grapes i petit material de muntatge per deixar la instal·lació vista, fixat mecànicament al sostre. Incloses fixacions, colzes i suports.  Inclòs mitjans auxiliars amb bastida per treballs a alçades de fins a 3m.</t>
    </r>
  </si>
  <si>
    <r>
      <t xml:space="preserve">Cable Cu RZ1-K (AS) 0,6/1kV 5x16 mm2 - Alimentació noves màquines
</t>
    </r>
    <r>
      <rPr>
        <sz val="10"/>
        <rFont val="Arial"/>
        <family val="2"/>
      </rPr>
      <t xml:space="preserve">Subministrament i instal·lació de cable RZ1-K (AS) 0'6/1 kV de Cu pentapolar de 5x35 mm2 de secció, multiconductor. Inclou material auxiliar i terminals. </t>
    </r>
  </si>
  <si>
    <r>
      <t xml:space="preserve">Extracció de lluminàries i instal·lacions afectades
</t>
    </r>
    <r>
      <rPr>
        <sz val="10"/>
        <rFont val="Arial"/>
        <family val="2"/>
      </rPr>
      <t>Desconnexió i extracció de llums fluorescents o d'altres equipaments que coincideixen amb la posició de les noves màquines. Inclòs els remats i acabats necessaris.</t>
    </r>
  </si>
  <si>
    <r>
      <t xml:space="preserve">Conducte PPR NIRON CLIMA DN 50
</t>
    </r>
    <r>
      <rPr>
        <sz val="10"/>
        <rFont val="Arial"/>
        <family val="2"/>
      </rPr>
      <t>Subministrament i connexió de conducte PPR per a màquines bombes de calor. Inclou sistema de connexió, maneguets, figures, sistema d'ancoratge. Canonada formada per tub de polipropilè copolímer random resistent a la temperatura (PP-RCT), de color verd, sèrie 3,2, SDR7,4. Instal·lació en superfície. Inclòs material auxiliar para muntatge i subjecció a l'obra, accessoris i peces especials.</t>
    </r>
  </si>
  <si>
    <r>
      <t xml:space="preserve">Adaptació de Controls i revisió estat Sondes existents
</t>
    </r>
    <r>
      <rPr>
        <sz val="10"/>
        <rFont val="Arial"/>
        <family val="2"/>
      </rPr>
      <t xml:space="preserve">Recablejat del sistema de control Siemens existent de les 3 noves màquines. Eliminació dels controls de les 3 bombes circulatòries que es retiren. Possibles substitucions de sondes, pressòstats, termòstats existents, segons estat partida a justificar.
</t>
    </r>
  </si>
  <si>
    <r>
      <t xml:space="preserve">Eliminador automàtic de microbombolles d'aire, i fangs, tipus magnètic marca Sedical model : SpiroCombi BC100LM. Aïllat tèrmicament. </t>
    </r>
    <r>
      <rPr>
        <sz val="10"/>
        <rFont val="Arial"/>
        <family val="2"/>
      </rPr>
      <t xml:space="preserve">
Subministrament i instal·lació al col·lector de retorn principal DN100. Equipat de sèrie amb imant mòbil per a cabal nominal de 47 m³/h.- alçada de l'equip: 890 mm.
- Amb connexions embridades PN16 de DN 100.</t>
    </r>
  </si>
  <si>
    <r>
      <t>Antivibradors de Bombeig embridats DN100</t>
    </r>
    <r>
      <rPr>
        <sz val="10"/>
        <rFont val="Arial"/>
        <family val="2"/>
      </rPr>
      <t xml:space="preserve">
Subministrament i instal·lació al sistema principal de bombeig de manegues antivibradores EPDM. DN100</t>
    </r>
  </si>
  <si>
    <r>
      <t>Antivibradors de Màquines DN50</t>
    </r>
    <r>
      <rPr>
        <sz val="10"/>
        <rFont val="Arial"/>
        <family val="2"/>
      </rPr>
      <t xml:space="preserve">
Subministrament i instal·lació al sistema hidràulic de bombes de calor de mànigues antivibradores EPDM. DN50</t>
    </r>
  </si>
  <si>
    <r>
      <t xml:space="preserve">Embocadura de Màquines
</t>
    </r>
    <r>
      <rPr>
        <sz val="10"/>
        <rFont val="Arial"/>
        <family val="2"/>
      </rPr>
      <t>Subministrament i instal·lació de embocadura amb mànigues anti-vibracions i cèrcol metàl·lic.</t>
    </r>
  </si>
  <si>
    <r>
      <t>Modificacions en Sub-quadre de Màquines</t>
    </r>
    <r>
      <rPr>
        <sz val="10"/>
        <rFont val="Arial"/>
        <family val="2"/>
      </rPr>
      <t xml:space="preserve">
Partida justificativa de les modificacions dins del quadre de protecció</t>
    </r>
    <r>
      <rPr>
        <b/>
        <sz val="10"/>
        <rFont val="Arial"/>
        <family val="2"/>
      </rPr>
      <t>.</t>
    </r>
  </si>
  <si>
    <t>LEGALITZACIONS i PROVES</t>
  </si>
  <si>
    <t>08.04</t>
  </si>
  <si>
    <t>TOTAL LEGALITZACIONS i PROVES</t>
  </si>
  <si>
    <r>
      <t xml:space="preserve">Proves de Funcionament i Certificació final d'obra
</t>
    </r>
    <r>
      <rPr>
        <sz val="10"/>
        <rFont val="Arial"/>
        <family val="2"/>
      </rPr>
      <t>Protocol de proves de funcionament de tots els cicuits afectats, entrega de manuals i instruccions de funcionament a propietat, coordinació amb fabricant de maquinària per posada en marxa oficial, supervisió del sistema de control existent i certificació de proves d'estanqueïtat dels circuits hidràulics afectats per part de l'empresa instal·ladora adjudicatària amb presència de la direcció d'obra. Tancament d'obra.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</si>
</sst>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_-* #,##0.00\ [$€-C0A]_-;\-* #,##0.00\ [$€-C0A]_-;_-* &quot;-&quot;??\ [$€-C0A]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26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justify" vertical="top" wrapText="1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49" fontId="2" fillId="0" borderId="0" xfId="0" applyNumberFormat="1" applyFont="1" applyAlignment="1">
      <alignment vertical="top"/>
    </xf>
    <xf numFmtId="0" fontId="6" fillId="0" borderId="0" xfId="0" applyFont="1" applyAlignment="1">
      <alignment horizontal="justify" vertical="top" wrapText="1"/>
    </xf>
    <xf numFmtId="0" fontId="2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49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justify" vertical="top" wrapText="1"/>
    </xf>
    <xf numFmtId="49" fontId="9" fillId="0" borderId="0" xfId="0" applyNumberFormat="1" applyFont="1" applyAlignment="1">
      <alignment horizontal="justify" vertical="top" wrapText="1"/>
    </xf>
    <xf numFmtId="0" fontId="1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justify" vertical="top" wrapText="1"/>
    </xf>
    <xf numFmtId="49" fontId="0" fillId="0" borderId="0" xfId="0" applyNumberFormat="1" applyAlignment="1">
      <alignment vertical="top"/>
    </xf>
    <xf numFmtId="0" fontId="0" fillId="0" borderId="0" xfId="0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 wrapText="1"/>
    </xf>
    <xf numFmtId="49" fontId="1" fillId="2" borderId="3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 applyProtection="1">
      <alignment vertical="center" wrapText="1"/>
      <protection locked="0"/>
    </xf>
    <xf numFmtId="4" fontId="3" fillId="3" borderId="2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5" xfId="0" applyFont="1" applyBorder="1" applyAlignment="1">
      <alignment horizontal="justify" vertical="top" wrapText="1"/>
    </xf>
    <xf numFmtId="49" fontId="18" fillId="4" borderId="3" xfId="0" applyNumberFormat="1" applyFont="1" applyFill="1" applyBorder="1" applyAlignment="1">
      <alignment horizontal="justify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justify" vertical="center" wrapText="1"/>
    </xf>
    <xf numFmtId="49" fontId="1" fillId="0" borderId="0" xfId="0" applyNumberFormat="1" applyFont="1" applyAlignment="1" applyProtection="1">
      <alignment vertical="top"/>
      <protection locked="0"/>
    </xf>
    <xf numFmtId="49" fontId="1" fillId="0" borderId="7" xfId="0" applyNumberFormat="1" applyFont="1" applyBorder="1" applyAlignment="1">
      <alignment vertical="top"/>
    </xf>
    <xf numFmtId="0" fontId="1" fillId="0" borderId="7" xfId="0" applyFont="1" applyBorder="1" applyAlignment="1">
      <alignment horizontal="justify" vertical="top" wrapText="1"/>
    </xf>
    <xf numFmtId="0" fontId="7" fillId="0" borderId="0" xfId="0" applyFont="1" applyAlignment="1" applyProtection="1">
      <alignment vertical="center"/>
      <protection locked="0"/>
    </xf>
    <xf numFmtId="49" fontId="18" fillId="4" borderId="2" xfId="0" applyNumberFormat="1" applyFont="1" applyFill="1" applyBorder="1" applyAlignment="1">
      <alignment horizontal="justify" vertical="center" wrapText="1"/>
    </xf>
    <xf numFmtId="49" fontId="10" fillId="0" borderId="0" xfId="0" applyNumberFormat="1" applyFont="1" applyAlignment="1">
      <alignment vertical="top"/>
    </xf>
    <xf numFmtId="4" fontId="14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 wrapText="1"/>
    </xf>
    <xf numFmtId="165" fontId="0" fillId="0" borderId="0" xfId="0" applyNumberFormat="1" applyAlignment="1" applyProtection="1">
      <alignment horizontal="center" wrapText="1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4" fontId="1" fillId="2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/>
    </xf>
    <xf numFmtId="4" fontId="18" fillId="4" borderId="2" xfId="0" applyNumberFormat="1" applyFont="1" applyFill="1" applyBorder="1" applyAlignment="1" applyProtection="1">
      <alignment horizontal="center" wrapText="1"/>
      <protection locked="0"/>
    </xf>
    <xf numFmtId="165" fontId="18" fillId="4" borderId="2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 wrapText="1"/>
    </xf>
    <xf numFmtId="165" fontId="8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165" fontId="3" fillId="0" borderId="0" xfId="0" applyNumberFormat="1" applyFont="1" applyAlignment="1">
      <alignment horizontal="justify" wrapText="1"/>
    </xf>
    <xf numFmtId="4" fontId="16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1" fillId="0" borderId="7" xfId="0" applyNumberFormat="1" applyFont="1" applyBorder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 applyProtection="1">
      <alignment horizontal="center"/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4" fontId="17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justify" vertical="top"/>
    </xf>
    <xf numFmtId="4" fontId="1" fillId="0" borderId="0" xfId="0" applyNumberFormat="1" applyFont="1" applyAlignment="1">
      <alignment horizontal="center" wrapText="1"/>
    </xf>
    <xf numFmtId="165" fontId="14" fillId="0" borderId="0" xfId="0" applyNumberFormat="1" applyFont="1" applyAlignment="1">
      <alignment horizontal="center" wrapText="1"/>
    </xf>
    <xf numFmtId="0" fontId="8" fillId="0" borderId="0" xfId="0" applyFont="1" applyAlignment="1" applyProtection="1">
      <alignment vertical="top"/>
      <protection locked="0"/>
    </xf>
    <xf numFmtId="4" fontId="8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>
      <alignment horizontal="justify" vertical="top" wrapText="1"/>
    </xf>
    <xf numFmtId="165" fontId="1" fillId="0" borderId="0" xfId="0" applyNumberFormat="1" applyFont="1" applyAlignment="1">
      <alignment horizontal="right"/>
    </xf>
    <xf numFmtId="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2" xfId="0" applyNumberFormat="1" applyFont="1" applyFill="1" applyBorder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wrapText="1"/>
      <protection locked="0"/>
    </xf>
    <xf numFmtId="44" fontId="0" fillId="0" borderId="0" xfId="0" applyNumberFormat="1" applyAlignment="1" applyProtection="1">
      <alignment horizontal="center"/>
      <protection locked="0"/>
    </xf>
    <xf numFmtId="44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44" fontId="0" fillId="0" borderId="0" xfId="0" applyNumberFormat="1" applyProtection="1">
      <protection locked="0"/>
    </xf>
    <xf numFmtId="44" fontId="3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4" fontId="3" fillId="0" borderId="6" xfId="0" applyNumberFormat="1" applyFont="1" applyBorder="1" applyAlignment="1">
      <alignment horizontal="center"/>
    </xf>
    <xf numFmtId="44" fontId="18" fillId="4" borderId="4" xfId="0" applyNumberFormat="1" applyFont="1" applyFill="1" applyBorder="1" applyAlignment="1" applyProtection="1">
      <alignment horizontal="center" wrapText="1"/>
      <protection locked="0"/>
    </xf>
    <xf numFmtId="44" fontId="1" fillId="0" borderId="0" xfId="0" applyNumberFormat="1" applyFont="1" applyAlignment="1">
      <alignment horizontal="right"/>
    </xf>
    <xf numFmtId="44" fontId="10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4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  <xf numFmtId="44" fontId="3" fillId="2" borderId="4" xfId="0" applyNumberFormat="1" applyFont="1" applyFill="1" applyBorder="1" applyAlignment="1">
      <alignment horizontal="right" wrapText="1"/>
    </xf>
    <xf numFmtId="44" fontId="1" fillId="0" borderId="7" xfId="0" applyNumberFormat="1" applyFont="1" applyBorder="1" applyAlignment="1">
      <alignment horizontal="center" wrapText="1"/>
    </xf>
    <xf numFmtId="44" fontId="1" fillId="0" borderId="0" xfId="0" applyNumberFormat="1" applyFont="1" applyAlignment="1" applyProtection="1">
      <alignment horizontal="center"/>
      <protection locked="0"/>
    </xf>
    <xf numFmtId="44" fontId="3" fillId="0" borderId="0" xfId="0" applyNumberFormat="1" applyFont="1" applyAlignment="1" applyProtection="1">
      <alignment horizontal="center"/>
      <protection locked="0"/>
    </xf>
    <xf numFmtId="49" fontId="19" fillId="0" borderId="0" xfId="0" applyNumberFormat="1" applyFont="1" applyAlignment="1">
      <alignment vertical="top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44" fontId="19" fillId="0" borderId="0" xfId="0" applyNumberFormat="1" applyFont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right" vertical="center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4" fontId="14" fillId="0" borderId="0" xfId="0" applyNumberFormat="1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 applyProtection="1">
      <alignment horizontal="center"/>
      <protection locked="0"/>
    </xf>
    <xf numFmtId="4" fontId="16" fillId="0" borderId="0" xfId="0" applyNumberFormat="1" applyFont="1" applyAlignment="1" applyProtection="1">
      <alignment horizontal="center" wrapText="1"/>
      <protection locked="0"/>
    </xf>
    <xf numFmtId="4" fontId="16" fillId="0" borderId="1" xfId="0" applyNumberFormat="1" applyFont="1" applyBorder="1" applyAlignment="1" applyProtection="1">
      <alignment horizontal="center" wrapText="1"/>
      <protection locked="0"/>
    </xf>
    <xf numFmtId="4" fontId="21" fillId="0" borderId="5" xfId="0" applyNumberFormat="1" applyFont="1" applyBorder="1" applyAlignment="1" applyProtection="1">
      <alignment horizontal="center" vertical="center" wrapText="1"/>
      <protection locked="0"/>
    </xf>
    <xf numFmtId="4" fontId="21" fillId="0" borderId="0" xfId="0" applyNumberFormat="1" applyFont="1" applyAlignment="1" applyProtection="1">
      <alignment horizontal="center" vertical="center" wrapText="1"/>
      <protection locked="0"/>
    </xf>
    <xf numFmtId="4" fontId="21" fillId="0" borderId="1" xfId="0" applyNumberFormat="1" applyFont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 applyProtection="1">
      <alignment horizontal="center" wrapText="1"/>
      <protection locked="0"/>
    </xf>
    <xf numFmtId="44" fontId="3" fillId="0" borderId="6" xfId="0" applyNumberFormat="1" applyFont="1" applyBorder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/>
    </xf>
    <xf numFmtId="44" fontId="1" fillId="0" borderId="6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4" fontId="21" fillId="0" borderId="0" xfId="0" applyNumberFormat="1" applyFont="1" applyAlignment="1" applyProtection="1">
      <alignment horizontal="right" vertical="center" wrapText="1"/>
      <protection locked="0"/>
    </xf>
  </cellXfs>
  <cellStyles count="226">
    <cellStyle name="Euro" xfId="1" xr:uid="{00000000-0005-0000-0000-000000000000}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5"/>
  <sheetViews>
    <sheetView showZeros="0" tabSelected="1" view="pageBreakPreview" topLeftCell="A91" zoomScale="213" zoomScaleNormal="100" zoomScaleSheetLayoutView="213" zoomScalePageLayoutView="85" workbookViewId="0">
      <selection activeCell="C99" sqref="C99"/>
    </sheetView>
  </sheetViews>
  <sheetFormatPr baseColWidth="10" defaultColWidth="10.83203125" defaultRowHeight="13" x14ac:dyDescent="0.15"/>
  <cols>
    <col min="1" max="1" width="8.6640625" style="6" customWidth="1"/>
    <col min="2" max="2" width="4.5" style="25" bestFit="1" customWidth="1"/>
    <col min="3" max="3" width="86.83203125" style="5" customWidth="1"/>
    <col min="4" max="4" width="11" style="121" customWidth="1"/>
    <col min="5" max="5" width="13" style="50" customWidth="1"/>
    <col min="6" max="6" width="16.5" style="107" customWidth="1"/>
    <col min="7" max="7" width="13.83203125" style="4" customWidth="1"/>
    <col min="8" max="16384" width="10.83203125" style="4"/>
  </cols>
  <sheetData>
    <row r="1" spans="1:6" s="9" customFormat="1" ht="56.25" customHeight="1" x14ac:dyDescent="0.15">
      <c r="A1" s="136" t="s">
        <v>85</v>
      </c>
      <c r="B1" s="136"/>
      <c r="C1" s="136"/>
      <c r="D1" s="121"/>
      <c r="E1" s="49"/>
      <c r="F1" s="91"/>
    </row>
    <row r="2" spans="1:6" s="11" customFormat="1" ht="14" thickBot="1" x14ac:dyDescent="0.2">
      <c r="A2" s="10"/>
      <c r="B2" s="25"/>
      <c r="C2" s="12"/>
      <c r="D2" s="121"/>
      <c r="E2" s="49"/>
      <c r="F2" s="92"/>
    </row>
    <row r="3" spans="1:6" s="41" customFormat="1" ht="15" customHeight="1" thickBot="1" x14ac:dyDescent="0.2">
      <c r="A3" s="29"/>
      <c r="B3" s="30" t="s">
        <v>9</v>
      </c>
      <c r="C3" s="30" t="s">
        <v>4</v>
      </c>
      <c r="D3" s="89" t="s">
        <v>33</v>
      </c>
      <c r="E3" s="90" t="s">
        <v>34</v>
      </c>
      <c r="F3" s="93" t="s">
        <v>1</v>
      </c>
    </row>
    <row r="4" spans="1:6" s="13" customFormat="1" ht="7.5" customHeight="1" x14ac:dyDescent="0.15">
      <c r="A4" s="14"/>
      <c r="B4" s="78"/>
      <c r="D4" s="122"/>
      <c r="E4" s="51"/>
      <c r="F4" s="94"/>
    </row>
    <row r="5" spans="1:6" s="13" customFormat="1" ht="1.5" customHeight="1" thickBot="1" x14ac:dyDescent="0.2">
      <c r="A5" s="14"/>
      <c r="B5" s="78"/>
      <c r="D5" s="122"/>
      <c r="E5" s="51"/>
      <c r="F5" s="94"/>
    </row>
    <row r="6" spans="1:6" s="2" customFormat="1" ht="15" thickBot="1" x14ac:dyDescent="0.2">
      <c r="A6" s="35" t="s">
        <v>26</v>
      </c>
      <c r="B6" s="36"/>
      <c r="C6" s="42" t="s">
        <v>27</v>
      </c>
      <c r="D6" s="56"/>
      <c r="E6" s="57"/>
      <c r="F6" s="98"/>
    </row>
    <row r="7" spans="1:6" s="2" customFormat="1" x14ac:dyDescent="0.15">
      <c r="A7" s="7"/>
      <c r="B7" s="80"/>
      <c r="C7" s="3"/>
      <c r="D7" s="44"/>
      <c r="E7" s="46"/>
      <c r="F7" s="95"/>
    </row>
    <row r="8" spans="1:6" s="2" customFormat="1" ht="74" customHeight="1" x14ac:dyDescent="0.15">
      <c r="A8" s="22" t="s">
        <v>8</v>
      </c>
      <c r="B8" s="82" t="s">
        <v>32</v>
      </c>
      <c r="C8" s="26" t="s">
        <v>117</v>
      </c>
      <c r="D8" s="44">
        <v>24</v>
      </c>
      <c r="E8" s="45">
        <v>45</v>
      </c>
      <c r="F8" s="96">
        <f t="shared" ref="F8" si="0">D8*E8</f>
        <v>1080</v>
      </c>
    </row>
    <row r="9" spans="1:6" s="2" customFormat="1" ht="57" customHeight="1" x14ac:dyDescent="0.15">
      <c r="A9" s="22" t="s">
        <v>65</v>
      </c>
      <c r="B9" s="82" t="s">
        <v>7</v>
      </c>
      <c r="C9" s="26" t="s">
        <v>118</v>
      </c>
      <c r="D9" s="44">
        <v>3</v>
      </c>
      <c r="E9" s="45">
        <v>350</v>
      </c>
      <c r="F9" s="96">
        <f t="shared" ref="F9:F11" si="1">D9*E9</f>
        <v>1050</v>
      </c>
    </row>
    <row r="10" spans="1:6" s="16" customFormat="1" ht="34" customHeight="1" x14ac:dyDescent="0.15">
      <c r="A10" s="22" t="s">
        <v>15</v>
      </c>
      <c r="B10" s="82" t="s">
        <v>7</v>
      </c>
      <c r="C10" s="1" t="s">
        <v>76</v>
      </c>
      <c r="D10" s="73">
        <v>3</v>
      </c>
      <c r="E10" s="88">
        <v>180</v>
      </c>
      <c r="F10" s="99">
        <f t="shared" ref="F10" si="2">D10*E10</f>
        <v>540</v>
      </c>
    </row>
    <row r="11" spans="1:6" s="16" customFormat="1" ht="69.75" customHeight="1" x14ac:dyDescent="0.15">
      <c r="A11" s="22" t="s">
        <v>53</v>
      </c>
      <c r="B11" s="82" t="s">
        <v>0</v>
      </c>
      <c r="C11" s="1" t="s">
        <v>77</v>
      </c>
      <c r="D11" s="73">
        <v>1</v>
      </c>
      <c r="E11" s="88">
        <v>860</v>
      </c>
      <c r="F11" s="99">
        <f t="shared" si="1"/>
        <v>860</v>
      </c>
    </row>
    <row r="12" spans="1:6" s="16" customFormat="1" ht="27.75" customHeight="1" x14ac:dyDescent="0.15">
      <c r="A12" s="22" t="s">
        <v>92</v>
      </c>
      <c r="B12" s="82" t="s">
        <v>0</v>
      </c>
      <c r="C12" s="1" t="s">
        <v>119</v>
      </c>
      <c r="D12" s="73">
        <v>3</v>
      </c>
      <c r="E12" s="88">
        <v>120</v>
      </c>
      <c r="F12" s="99">
        <f t="shared" ref="F12" si="3">D12*E12</f>
        <v>360</v>
      </c>
    </row>
    <row r="13" spans="1:6" s="16" customFormat="1" ht="12.75" customHeight="1" x14ac:dyDescent="0.15">
      <c r="A13" s="22"/>
      <c r="B13" s="82"/>
      <c r="C13" s="1"/>
      <c r="D13" s="73"/>
      <c r="E13" s="88"/>
      <c r="F13" s="99"/>
    </row>
    <row r="14" spans="1:6" s="16" customFormat="1" ht="14" x14ac:dyDescent="0.15">
      <c r="A14" s="7"/>
      <c r="B14" s="80"/>
      <c r="C14" s="34" t="s">
        <v>28</v>
      </c>
      <c r="D14" s="54"/>
      <c r="E14" s="55"/>
      <c r="F14" s="97">
        <f>SUM(F8:F12)</f>
        <v>3890</v>
      </c>
    </row>
    <row r="15" spans="1:6" s="16" customFormat="1" ht="15" customHeight="1" thickBot="1" x14ac:dyDescent="0.2">
      <c r="A15" s="7"/>
      <c r="B15" s="80"/>
      <c r="C15" s="3"/>
      <c r="D15" s="44"/>
      <c r="E15" s="46"/>
      <c r="F15" s="96"/>
    </row>
    <row r="16" spans="1:6" s="31" customFormat="1" ht="15" customHeight="1" thickBot="1" x14ac:dyDescent="0.2">
      <c r="A16" s="35" t="s">
        <v>21</v>
      </c>
      <c r="B16" s="36"/>
      <c r="C16" s="42" t="s">
        <v>25</v>
      </c>
      <c r="D16" s="56"/>
      <c r="E16" s="57"/>
      <c r="F16" s="98"/>
    </row>
    <row r="17" spans="1:6" s="16" customFormat="1" ht="12.75" customHeight="1" x14ac:dyDescent="0.15">
      <c r="A17" s="7"/>
      <c r="B17" s="80"/>
      <c r="C17" s="8"/>
      <c r="D17" s="44"/>
      <c r="E17" s="46"/>
      <c r="F17" s="96"/>
    </row>
    <row r="18" spans="1:6" s="16" customFormat="1" ht="57" customHeight="1" x14ac:dyDescent="0.15">
      <c r="A18" s="24" t="s">
        <v>20</v>
      </c>
      <c r="B18" s="82" t="s">
        <v>32</v>
      </c>
      <c r="C18" s="26" t="s">
        <v>101</v>
      </c>
      <c r="D18" s="44">
        <v>24</v>
      </c>
      <c r="E18" s="45">
        <v>82</v>
      </c>
      <c r="F18" s="96">
        <f t="shared" ref="F18:F20" si="4">D18*E18</f>
        <v>1968</v>
      </c>
    </row>
    <row r="19" spans="1:6" s="16" customFormat="1" ht="49" customHeight="1" x14ac:dyDescent="0.15">
      <c r="A19" s="22" t="s">
        <v>19</v>
      </c>
      <c r="B19" s="82" t="s">
        <v>32</v>
      </c>
      <c r="C19" s="26" t="s">
        <v>96</v>
      </c>
      <c r="D19" s="44">
        <v>24</v>
      </c>
      <c r="E19" s="45">
        <v>18</v>
      </c>
      <c r="F19" s="96">
        <f t="shared" ref="F19" si="5">D19*E19</f>
        <v>432</v>
      </c>
    </row>
    <row r="20" spans="1:6" s="16" customFormat="1" ht="31" customHeight="1" x14ac:dyDescent="0.15">
      <c r="A20" s="22" t="s">
        <v>95</v>
      </c>
      <c r="B20" s="82" t="s">
        <v>2</v>
      </c>
      <c r="C20" s="115" t="s">
        <v>120</v>
      </c>
      <c r="D20" s="44">
        <v>24</v>
      </c>
      <c r="E20" s="45">
        <v>38</v>
      </c>
      <c r="F20" s="96">
        <f t="shared" si="4"/>
        <v>912</v>
      </c>
    </row>
    <row r="21" spans="1:6" s="18" customFormat="1" ht="14.25" customHeight="1" x14ac:dyDescent="0.15">
      <c r="A21" s="43"/>
      <c r="B21" s="84"/>
      <c r="C21" s="17"/>
      <c r="D21" s="60"/>
      <c r="E21" s="61"/>
      <c r="F21" s="100"/>
    </row>
    <row r="22" spans="1:6" s="16" customFormat="1" ht="14" x14ac:dyDescent="0.15">
      <c r="A22" s="24"/>
      <c r="B22" s="83"/>
      <c r="C22" s="34" t="s">
        <v>29</v>
      </c>
      <c r="D22" s="54"/>
      <c r="E22" s="55"/>
      <c r="F22" s="97">
        <f>SUM(F17:F21)</f>
        <v>3312</v>
      </c>
    </row>
    <row r="23" spans="1:6" s="16" customFormat="1" ht="14" thickBot="1" x14ac:dyDescent="0.2">
      <c r="A23" s="24"/>
      <c r="B23" s="83"/>
      <c r="C23" s="1"/>
      <c r="D23" s="71"/>
      <c r="E23" s="66"/>
      <c r="F23" s="95"/>
    </row>
    <row r="24" spans="1:6" s="16" customFormat="1" ht="15" thickBot="1" x14ac:dyDescent="0.2">
      <c r="A24" s="35" t="s">
        <v>17</v>
      </c>
      <c r="B24" s="36"/>
      <c r="C24" s="37" t="s">
        <v>107</v>
      </c>
      <c r="D24" s="56"/>
      <c r="E24" s="57"/>
      <c r="F24" s="98"/>
    </row>
    <row r="25" spans="1:6" s="16" customFormat="1" x14ac:dyDescent="0.15">
      <c r="A25" s="22"/>
      <c r="B25" s="80"/>
      <c r="C25" s="8"/>
      <c r="D25" s="44"/>
      <c r="E25" s="45"/>
      <c r="F25" s="96"/>
    </row>
    <row r="26" spans="1:6" s="16" customFormat="1" ht="14" x14ac:dyDescent="0.15">
      <c r="A26" s="22" t="s">
        <v>22</v>
      </c>
      <c r="B26" s="80"/>
      <c r="C26" s="1" t="s">
        <v>31</v>
      </c>
      <c r="D26" s="44"/>
      <c r="E26" s="45"/>
      <c r="F26" s="96"/>
    </row>
    <row r="27" spans="1:6" s="16" customFormat="1" ht="15" customHeight="1" x14ac:dyDescent="0.15">
      <c r="A27" s="22"/>
      <c r="B27" s="80"/>
      <c r="C27" s="1"/>
      <c r="D27" s="44"/>
      <c r="E27" s="45"/>
      <c r="F27" s="96"/>
    </row>
    <row r="28" spans="1:6" s="16" customFormat="1" ht="92" customHeight="1" x14ac:dyDescent="0.15">
      <c r="A28" s="22" t="s">
        <v>30</v>
      </c>
      <c r="B28" s="82" t="s">
        <v>32</v>
      </c>
      <c r="C28" s="114" t="s">
        <v>102</v>
      </c>
      <c r="D28" s="44">
        <v>60</v>
      </c>
      <c r="E28" s="45">
        <v>67</v>
      </c>
      <c r="F28" s="96">
        <f t="shared" ref="F28" si="6">D28*E28</f>
        <v>4020</v>
      </c>
    </row>
    <row r="29" spans="1:6" s="16" customFormat="1" ht="31.5" customHeight="1" x14ac:dyDescent="0.15">
      <c r="A29" s="22" t="s">
        <v>66</v>
      </c>
      <c r="B29" s="82" t="s">
        <v>7</v>
      </c>
      <c r="C29" s="1" t="s">
        <v>131</v>
      </c>
      <c r="D29" s="73">
        <v>3</v>
      </c>
      <c r="E29" s="68">
        <v>180</v>
      </c>
      <c r="F29" s="96">
        <f t="shared" ref="F29" si="7">D29*E29</f>
        <v>540</v>
      </c>
    </row>
    <row r="30" spans="1:6" s="16" customFormat="1" x14ac:dyDescent="0.15">
      <c r="A30" s="22"/>
      <c r="B30" s="81"/>
      <c r="C30" s="1"/>
      <c r="D30" s="73"/>
      <c r="E30" s="47"/>
      <c r="F30" s="101"/>
    </row>
    <row r="31" spans="1:6" s="16" customFormat="1" ht="14" x14ac:dyDescent="0.15">
      <c r="A31" s="22"/>
      <c r="B31" s="81"/>
      <c r="C31" s="34" t="s">
        <v>23</v>
      </c>
      <c r="D31" s="62"/>
      <c r="E31" s="65"/>
      <c r="F31" s="97">
        <f>SUM(F26:F30)</f>
        <v>4560</v>
      </c>
    </row>
    <row r="32" spans="1:6" s="16" customFormat="1" ht="14" thickBot="1" x14ac:dyDescent="0.2">
      <c r="A32" s="24"/>
      <c r="B32" s="83"/>
      <c r="C32" s="1"/>
      <c r="D32" s="71"/>
      <c r="E32" s="66"/>
      <c r="F32" s="95"/>
    </row>
    <row r="33" spans="1:6" s="32" customFormat="1" ht="15" customHeight="1" thickBot="1" x14ac:dyDescent="0.2">
      <c r="A33" s="35" t="s">
        <v>18</v>
      </c>
      <c r="B33" s="36"/>
      <c r="C33" s="37" t="s">
        <v>52</v>
      </c>
      <c r="D33" s="56"/>
      <c r="E33" s="57"/>
      <c r="F33" s="98"/>
    </row>
    <row r="34" spans="1:6" s="16" customFormat="1" x14ac:dyDescent="0.15">
      <c r="A34" s="24"/>
      <c r="B34" s="83"/>
      <c r="C34" s="1"/>
      <c r="D34" s="71"/>
      <c r="E34" s="66"/>
      <c r="F34" s="95"/>
    </row>
    <row r="35" spans="1:6" s="16" customFormat="1" ht="14" x14ac:dyDescent="0.15">
      <c r="A35" s="22" t="s">
        <v>67</v>
      </c>
      <c r="B35" s="80"/>
      <c r="C35" s="72" t="s">
        <v>51</v>
      </c>
      <c r="D35" s="71"/>
      <c r="E35" s="66"/>
      <c r="F35" s="95"/>
    </row>
    <row r="36" spans="1:6" s="16" customFormat="1" x14ac:dyDescent="0.15">
      <c r="A36" s="24"/>
      <c r="B36" s="83"/>
      <c r="C36" s="1"/>
      <c r="D36" s="71"/>
      <c r="E36" s="66"/>
      <c r="F36" s="95"/>
    </row>
    <row r="37" spans="1:6" s="16" customFormat="1" ht="72" customHeight="1" x14ac:dyDescent="0.15">
      <c r="A37" s="22" t="s">
        <v>68</v>
      </c>
      <c r="B37" s="82" t="s">
        <v>7</v>
      </c>
      <c r="C37" s="1" t="s">
        <v>108</v>
      </c>
      <c r="D37" s="44">
        <v>3</v>
      </c>
      <c r="E37" s="46">
        <v>25715</v>
      </c>
      <c r="F37" s="96">
        <f t="shared" ref="F37" si="8">D37*E37</f>
        <v>77145</v>
      </c>
    </row>
    <row r="38" spans="1:6" s="16" customFormat="1" ht="48" customHeight="1" x14ac:dyDescent="0.15">
      <c r="A38" s="22" t="s">
        <v>87</v>
      </c>
      <c r="B38" s="82" t="s">
        <v>7</v>
      </c>
      <c r="C38" s="1" t="s">
        <v>109</v>
      </c>
      <c r="D38" s="44">
        <v>18</v>
      </c>
      <c r="E38" s="46">
        <v>65</v>
      </c>
      <c r="F38" s="96">
        <f t="shared" ref="F38" si="9">D38*E38</f>
        <v>1170</v>
      </c>
    </row>
    <row r="39" spans="1:6" s="16" customFormat="1" ht="48" customHeight="1" x14ac:dyDescent="0.15">
      <c r="A39" s="22" t="s">
        <v>91</v>
      </c>
      <c r="B39" s="82" t="s">
        <v>7</v>
      </c>
      <c r="C39" s="1" t="s">
        <v>103</v>
      </c>
      <c r="D39" s="44">
        <v>1</v>
      </c>
      <c r="E39" s="46">
        <v>1230</v>
      </c>
      <c r="F39" s="96">
        <f t="shared" ref="F39" si="10">D39*E39</f>
        <v>1230</v>
      </c>
    </row>
    <row r="40" spans="1:6" s="16" customFormat="1" ht="14" x14ac:dyDescent="0.15">
      <c r="A40" s="22" t="s">
        <v>69</v>
      </c>
      <c r="B40" s="81"/>
      <c r="C40" s="1" t="s">
        <v>14</v>
      </c>
      <c r="D40" s="73"/>
      <c r="E40" s="47"/>
      <c r="F40" s="101"/>
    </row>
    <row r="41" spans="1:6" s="16" customFormat="1" x14ac:dyDescent="0.15">
      <c r="A41" s="22"/>
      <c r="B41" s="81"/>
      <c r="C41" s="1"/>
      <c r="D41" s="73"/>
      <c r="E41" s="47"/>
      <c r="F41" s="101"/>
    </row>
    <row r="42" spans="1:6" s="16" customFormat="1" ht="46.5" customHeight="1" x14ac:dyDescent="0.15">
      <c r="A42" s="22" t="s">
        <v>70</v>
      </c>
      <c r="B42" s="82" t="s">
        <v>0</v>
      </c>
      <c r="C42" s="1" t="s">
        <v>110</v>
      </c>
      <c r="D42" s="73">
        <v>1</v>
      </c>
      <c r="E42" s="74">
        <v>1850</v>
      </c>
      <c r="F42" s="102">
        <f t="shared" ref="F42" si="11">D42*E42</f>
        <v>1850</v>
      </c>
    </row>
    <row r="43" spans="1:6" s="16" customFormat="1" ht="45" customHeight="1" x14ac:dyDescent="0.15">
      <c r="A43" s="22" t="s">
        <v>97</v>
      </c>
      <c r="B43" s="82" t="s">
        <v>0</v>
      </c>
      <c r="C43" s="1" t="s">
        <v>111</v>
      </c>
      <c r="D43" s="73">
        <v>1</v>
      </c>
      <c r="E43" s="74">
        <v>430</v>
      </c>
      <c r="F43" s="102">
        <f t="shared" ref="F43" si="12">D43*E43</f>
        <v>430</v>
      </c>
    </row>
    <row r="44" spans="1:6" s="16" customFormat="1" ht="12" customHeight="1" x14ac:dyDescent="0.15">
      <c r="A44" s="22"/>
      <c r="B44" s="82"/>
      <c r="C44" s="1"/>
      <c r="D44" s="73"/>
      <c r="E44" s="74"/>
      <c r="F44" s="102"/>
    </row>
    <row r="45" spans="1:6" s="16" customFormat="1" ht="14" x14ac:dyDescent="0.15">
      <c r="A45" s="22"/>
      <c r="B45" s="81"/>
      <c r="C45" s="34" t="s">
        <v>47</v>
      </c>
      <c r="D45" s="62"/>
      <c r="E45" s="65"/>
      <c r="F45" s="97">
        <f>SUM(F37:F43)</f>
        <v>81825</v>
      </c>
    </row>
    <row r="46" spans="1:6" s="16" customFormat="1" ht="14" thickBot="1" x14ac:dyDescent="0.2">
      <c r="A46" s="24"/>
      <c r="B46" s="83"/>
      <c r="C46" s="1"/>
      <c r="D46" s="71"/>
      <c r="E46" s="66"/>
      <c r="F46" s="95"/>
    </row>
    <row r="47" spans="1:6" s="32" customFormat="1" ht="15" customHeight="1" thickBot="1" x14ac:dyDescent="0.2">
      <c r="A47" s="35" t="s">
        <v>12</v>
      </c>
      <c r="B47" s="36"/>
      <c r="C47" s="37" t="s">
        <v>98</v>
      </c>
      <c r="D47" s="56"/>
      <c r="E47" s="57"/>
      <c r="F47" s="98"/>
    </row>
    <row r="48" spans="1:6" x14ac:dyDescent="0.15">
      <c r="A48" s="15"/>
      <c r="B48" s="81"/>
      <c r="C48" s="17"/>
      <c r="D48" s="44"/>
      <c r="E48" s="46"/>
      <c r="F48" s="96"/>
    </row>
    <row r="49" spans="1:6" ht="14" x14ac:dyDescent="0.15">
      <c r="A49" s="22" t="s">
        <v>24</v>
      </c>
      <c r="B49" s="80"/>
      <c r="C49" s="1" t="s">
        <v>5</v>
      </c>
      <c r="D49" s="44"/>
      <c r="E49" s="46"/>
      <c r="F49" s="96"/>
    </row>
    <row r="50" spans="1:6" x14ac:dyDescent="0.15">
      <c r="A50" s="22"/>
      <c r="B50" s="80"/>
      <c r="C50" s="1"/>
      <c r="D50" s="44"/>
      <c r="E50" s="46"/>
      <c r="F50" s="96"/>
    </row>
    <row r="51" spans="1:6" ht="38" customHeight="1" x14ac:dyDescent="0.15">
      <c r="A51" s="22" t="s">
        <v>41</v>
      </c>
      <c r="B51" s="82" t="s">
        <v>0</v>
      </c>
      <c r="C51" s="1" t="s">
        <v>132</v>
      </c>
      <c r="D51" s="44">
        <v>1</v>
      </c>
      <c r="E51" s="46">
        <v>360</v>
      </c>
      <c r="F51" s="96">
        <f t="shared" ref="F51" si="13">D51*E51</f>
        <v>360</v>
      </c>
    </row>
    <row r="52" spans="1:6" ht="15" customHeight="1" x14ac:dyDescent="0.15">
      <c r="A52" s="22" t="s">
        <v>71</v>
      </c>
      <c r="B52" s="82" t="s">
        <v>7</v>
      </c>
      <c r="C52" s="1" t="s">
        <v>121</v>
      </c>
      <c r="D52" s="44"/>
      <c r="E52" s="47"/>
      <c r="F52" s="96"/>
    </row>
    <row r="53" spans="1:6" ht="14.25" customHeight="1" x14ac:dyDescent="0.15">
      <c r="B53" s="80"/>
      <c r="C53" s="23" t="s">
        <v>122</v>
      </c>
      <c r="D53" s="121">
        <v>3</v>
      </c>
      <c r="E53" s="50">
        <v>340</v>
      </c>
      <c r="F53" s="96">
        <f t="shared" ref="F53" si="14">D53*E53</f>
        <v>1020</v>
      </c>
    </row>
    <row r="54" spans="1:6" ht="8.25" customHeight="1" x14ac:dyDescent="0.15">
      <c r="B54" s="80"/>
      <c r="C54" s="23"/>
      <c r="F54" s="96"/>
    </row>
    <row r="56" spans="1:6" ht="14" x14ac:dyDescent="0.15">
      <c r="A56" s="22" t="s">
        <v>42</v>
      </c>
      <c r="B56" s="80"/>
      <c r="C56" s="1" t="s">
        <v>6</v>
      </c>
      <c r="D56" s="44"/>
      <c r="E56" s="46"/>
      <c r="F56" s="96"/>
    </row>
    <row r="57" spans="1:6" x14ac:dyDescent="0.15">
      <c r="A57" s="22"/>
      <c r="B57" s="80"/>
      <c r="C57" s="1"/>
      <c r="D57" s="44"/>
      <c r="E57" s="46"/>
      <c r="F57" s="96"/>
    </row>
    <row r="58" spans="1:6" ht="63" customHeight="1" x14ac:dyDescent="0.15">
      <c r="A58" s="22" t="s">
        <v>72</v>
      </c>
      <c r="B58" s="80" t="s">
        <v>2</v>
      </c>
      <c r="C58" s="1" t="s">
        <v>123</v>
      </c>
      <c r="D58" s="123"/>
      <c r="E58" s="4"/>
      <c r="F58" s="4"/>
    </row>
    <row r="59" spans="1:6" ht="18" customHeight="1" x14ac:dyDescent="0.15">
      <c r="A59" s="22"/>
      <c r="B59" s="80"/>
      <c r="C59" s="23" t="s">
        <v>54</v>
      </c>
      <c r="D59" s="73">
        <v>20</v>
      </c>
      <c r="E59" s="46">
        <v>4.68</v>
      </c>
      <c r="F59" s="96">
        <f>D59*E59</f>
        <v>93.6</v>
      </c>
    </row>
    <row r="60" spans="1:6" ht="18" customHeight="1" x14ac:dyDescent="0.15">
      <c r="A60" s="22"/>
      <c r="B60" s="80"/>
      <c r="C60" s="23" t="s">
        <v>55</v>
      </c>
      <c r="D60" s="73">
        <v>35</v>
      </c>
      <c r="E60" s="46">
        <v>2.5</v>
      </c>
      <c r="F60" s="96">
        <f>D60*E60</f>
        <v>87.5</v>
      </c>
    </row>
    <row r="61" spans="1:6" ht="46.5" customHeight="1" x14ac:dyDescent="0.15">
      <c r="A61" s="22" t="s">
        <v>43</v>
      </c>
      <c r="B61" s="80" t="s">
        <v>2</v>
      </c>
      <c r="C61" s="1" t="s">
        <v>124</v>
      </c>
      <c r="D61" s="73">
        <v>20</v>
      </c>
      <c r="E61" s="45">
        <v>15</v>
      </c>
      <c r="F61" s="96">
        <f t="shared" ref="F61" si="15">D61*E61</f>
        <v>300</v>
      </c>
    </row>
    <row r="62" spans="1:6" ht="41.25" customHeight="1" x14ac:dyDescent="0.15">
      <c r="A62" s="22" t="s">
        <v>44</v>
      </c>
      <c r="B62" s="82" t="s">
        <v>2</v>
      </c>
      <c r="C62" s="1" t="s">
        <v>104</v>
      </c>
      <c r="D62" s="58">
        <v>25</v>
      </c>
      <c r="E62" s="45">
        <v>2.5</v>
      </c>
      <c r="F62" s="96">
        <f t="shared" ref="F62" si="16">D62*E62</f>
        <v>62.5</v>
      </c>
    </row>
    <row r="63" spans="1:6" ht="13.5" customHeight="1" x14ac:dyDescent="0.15">
      <c r="A63" s="22"/>
      <c r="B63" s="80"/>
      <c r="C63" s="1"/>
      <c r="D63" s="58"/>
      <c r="E63" s="46"/>
      <c r="F63" s="96"/>
    </row>
    <row r="64" spans="1:6" ht="45.75" customHeight="1" x14ac:dyDescent="0.15">
      <c r="A64" s="22" t="s">
        <v>73</v>
      </c>
      <c r="B64" s="82" t="s">
        <v>7</v>
      </c>
      <c r="C64" s="1" t="s">
        <v>125</v>
      </c>
      <c r="D64" s="73">
        <v>3</v>
      </c>
      <c r="E64" s="46">
        <v>120</v>
      </c>
      <c r="F64" s="96">
        <f t="shared" ref="F64" si="17">D64*E64</f>
        <v>360</v>
      </c>
    </row>
    <row r="65" spans="1:6" ht="48" customHeight="1" x14ac:dyDescent="0.15">
      <c r="A65" s="22" t="s">
        <v>78</v>
      </c>
      <c r="B65" s="82" t="s">
        <v>0</v>
      </c>
      <c r="C65" s="1" t="s">
        <v>79</v>
      </c>
      <c r="D65" s="73">
        <v>3</v>
      </c>
      <c r="E65" s="46">
        <v>150</v>
      </c>
      <c r="F65" s="96">
        <f t="shared" ref="F65" si="18">D65*E65</f>
        <v>450</v>
      </c>
    </row>
    <row r="66" spans="1:6" ht="74" customHeight="1" x14ac:dyDescent="0.15">
      <c r="A66" s="22" t="s">
        <v>99</v>
      </c>
      <c r="B66" s="82" t="s">
        <v>2</v>
      </c>
      <c r="C66" s="1" t="s">
        <v>126</v>
      </c>
      <c r="D66" s="73">
        <v>20</v>
      </c>
      <c r="E66" s="46">
        <v>64</v>
      </c>
      <c r="F66" s="96">
        <f t="shared" ref="F66" si="19">D66*E66</f>
        <v>1280</v>
      </c>
    </row>
    <row r="67" spans="1:6" ht="74" customHeight="1" x14ac:dyDescent="0.15">
      <c r="A67" s="22" t="s">
        <v>100</v>
      </c>
      <c r="B67" s="82" t="s">
        <v>2</v>
      </c>
      <c r="C67" s="1" t="s">
        <v>112</v>
      </c>
      <c r="D67" s="73">
        <v>20</v>
      </c>
      <c r="E67" s="46">
        <v>45</v>
      </c>
      <c r="F67" s="96">
        <f t="shared" ref="F67" si="20">D67*E67</f>
        <v>900</v>
      </c>
    </row>
    <row r="68" spans="1:6" s="16" customFormat="1" ht="14" x14ac:dyDescent="0.15">
      <c r="A68" s="22" t="s">
        <v>45</v>
      </c>
      <c r="B68" s="83"/>
      <c r="C68" s="1" t="s">
        <v>50</v>
      </c>
      <c r="D68" s="71"/>
      <c r="E68" s="66"/>
      <c r="F68" s="95"/>
    </row>
    <row r="69" spans="1:6" s="16" customFormat="1" x14ac:dyDescent="0.15">
      <c r="A69" s="24"/>
      <c r="B69" s="83"/>
      <c r="C69" s="1"/>
      <c r="D69" s="71"/>
      <c r="E69" s="66"/>
      <c r="F69" s="95"/>
    </row>
    <row r="70" spans="1:6" s="16" customFormat="1" ht="56" customHeight="1" x14ac:dyDescent="0.15">
      <c r="A70" s="22" t="s">
        <v>46</v>
      </c>
      <c r="B70" s="83" t="s">
        <v>0</v>
      </c>
      <c r="C70" s="1" t="s">
        <v>127</v>
      </c>
      <c r="D70" s="73">
        <v>1</v>
      </c>
      <c r="E70" s="68">
        <v>1200</v>
      </c>
      <c r="F70" s="101">
        <f t="shared" ref="F70" si="21">D70*E70</f>
        <v>1200</v>
      </c>
    </row>
    <row r="71" spans="1:6" s="16" customFormat="1" ht="35.25" customHeight="1" x14ac:dyDescent="0.15">
      <c r="A71" s="22" t="s">
        <v>74</v>
      </c>
      <c r="B71" s="83" t="s">
        <v>2</v>
      </c>
      <c r="C71" s="1" t="s">
        <v>63</v>
      </c>
      <c r="D71" s="73">
        <v>6</v>
      </c>
      <c r="E71" s="68">
        <v>65</v>
      </c>
      <c r="F71" s="101">
        <f t="shared" ref="F71:F72" si="22">D71*E71</f>
        <v>390</v>
      </c>
    </row>
    <row r="72" spans="1:6" s="16" customFormat="1" ht="44.25" customHeight="1" x14ac:dyDescent="0.15">
      <c r="A72" s="22" t="s">
        <v>75</v>
      </c>
      <c r="B72" s="82" t="s">
        <v>2</v>
      </c>
      <c r="C72" s="1" t="s">
        <v>56</v>
      </c>
      <c r="D72" s="73">
        <v>15</v>
      </c>
      <c r="E72" s="68">
        <v>4.18</v>
      </c>
      <c r="F72" s="101">
        <f t="shared" si="22"/>
        <v>62.7</v>
      </c>
    </row>
    <row r="73" spans="1:6" s="16" customFormat="1" ht="39.75" customHeight="1" x14ac:dyDescent="0.15">
      <c r="A73" s="22" t="s">
        <v>94</v>
      </c>
      <c r="B73" s="82" t="s">
        <v>7</v>
      </c>
      <c r="C73" s="23" t="s">
        <v>93</v>
      </c>
      <c r="D73" s="73">
        <v>15</v>
      </c>
      <c r="E73" s="68">
        <v>50</v>
      </c>
      <c r="F73" s="101">
        <f t="shared" ref="F73" si="23">D73*E73</f>
        <v>750</v>
      </c>
    </row>
    <row r="74" spans="1:6" x14ac:dyDescent="0.15">
      <c r="A74" s="22"/>
      <c r="B74" s="80"/>
      <c r="C74" s="1"/>
      <c r="D74" s="44"/>
      <c r="E74" s="46"/>
      <c r="F74" s="96"/>
    </row>
    <row r="75" spans="1:6" ht="14" x14ac:dyDescent="0.15">
      <c r="A75" s="15"/>
      <c r="B75" s="81"/>
      <c r="C75" s="34" t="s">
        <v>3</v>
      </c>
      <c r="D75" s="64"/>
      <c r="E75" s="65"/>
      <c r="F75" s="97">
        <f>SUM(F51:F73)</f>
        <v>7316.3</v>
      </c>
    </row>
    <row r="76" spans="1:6" ht="12" customHeight="1" thickBot="1" x14ac:dyDescent="0.2">
      <c r="A76" s="15"/>
      <c r="B76" s="81"/>
      <c r="C76" s="17"/>
      <c r="D76" s="44"/>
      <c r="E76" s="46"/>
      <c r="F76" s="96"/>
    </row>
    <row r="77" spans="1:6" s="32" customFormat="1" ht="15" customHeight="1" thickBot="1" x14ac:dyDescent="0.2">
      <c r="A77" s="35" t="s">
        <v>13</v>
      </c>
      <c r="B77" s="36"/>
      <c r="C77" s="37" t="s">
        <v>90</v>
      </c>
      <c r="D77" s="56"/>
      <c r="E77" s="57"/>
      <c r="F77" s="98"/>
    </row>
    <row r="78" spans="1:6" x14ac:dyDescent="0.15">
      <c r="A78" s="20"/>
      <c r="B78" s="21"/>
      <c r="C78" s="19"/>
      <c r="D78" s="124"/>
      <c r="E78" s="63"/>
      <c r="F78" s="96"/>
    </row>
    <row r="79" spans="1:6" ht="69.75" customHeight="1" x14ac:dyDescent="0.15">
      <c r="A79" s="22" t="s">
        <v>16</v>
      </c>
      <c r="B79" s="82" t="s">
        <v>2</v>
      </c>
      <c r="C79" s="1" t="s">
        <v>113</v>
      </c>
      <c r="D79" s="44">
        <v>15</v>
      </c>
      <c r="E79" s="46">
        <v>5.52</v>
      </c>
      <c r="F79" s="96">
        <f t="shared" ref="F79:F80" si="24">D79*E79</f>
        <v>82.8</v>
      </c>
    </row>
    <row r="80" spans="1:6" ht="69" customHeight="1" x14ac:dyDescent="0.15">
      <c r="A80" s="22" t="s">
        <v>64</v>
      </c>
      <c r="B80" s="82" t="s">
        <v>7</v>
      </c>
      <c r="C80" s="1" t="s">
        <v>128</v>
      </c>
      <c r="D80" s="44">
        <v>1</v>
      </c>
      <c r="E80" s="46">
        <v>2020</v>
      </c>
      <c r="F80" s="96">
        <f t="shared" si="24"/>
        <v>2020</v>
      </c>
    </row>
    <row r="81" spans="1:6" ht="40" customHeight="1" x14ac:dyDescent="0.15">
      <c r="A81" s="22" t="s">
        <v>83</v>
      </c>
      <c r="B81" s="82" t="s">
        <v>7</v>
      </c>
      <c r="C81" s="1" t="s">
        <v>129</v>
      </c>
      <c r="D81" s="44">
        <v>2</v>
      </c>
      <c r="E81" s="46">
        <v>180</v>
      </c>
      <c r="F81" s="96">
        <f t="shared" ref="F81" si="25">D81*E81</f>
        <v>360</v>
      </c>
    </row>
    <row r="82" spans="1:6" ht="40" customHeight="1" x14ac:dyDescent="0.15">
      <c r="A82" s="22" t="s">
        <v>88</v>
      </c>
      <c r="B82" s="82" t="s">
        <v>7</v>
      </c>
      <c r="C82" s="1" t="s">
        <v>130</v>
      </c>
      <c r="D82" s="44">
        <v>6</v>
      </c>
      <c r="E82" s="46">
        <v>110</v>
      </c>
      <c r="F82" s="96">
        <f t="shared" ref="F82" si="26">D82*E82</f>
        <v>660</v>
      </c>
    </row>
    <row r="83" spans="1:6" ht="12.75" customHeight="1" x14ac:dyDescent="0.15">
      <c r="A83" s="22"/>
      <c r="B83" s="82"/>
      <c r="C83" s="1"/>
      <c r="D83" s="44"/>
      <c r="E83" s="46"/>
      <c r="F83" s="96"/>
    </row>
    <row r="84" spans="1:6" ht="14" x14ac:dyDescent="0.15">
      <c r="A84" s="15"/>
      <c r="B84" s="81"/>
      <c r="C84" s="34" t="s">
        <v>89</v>
      </c>
      <c r="D84" s="64"/>
      <c r="E84" s="65"/>
      <c r="F84" s="97">
        <f>SUM(F79:F82)</f>
        <v>3122.8</v>
      </c>
    </row>
    <row r="85" spans="1:6" ht="14" thickBot="1" x14ac:dyDescent="0.2">
      <c r="A85" s="15"/>
      <c r="B85" s="81"/>
      <c r="C85" s="17"/>
      <c r="D85" s="44"/>
      <c r="E85" s="46"/>
      <c r="F85" s="96"/>
    </row>
    <row r="86" spans="1:6" s="32" customFormat="1" ht="15" customHeight="1" thickBot="1" x14ac:dyDescent="0.2">
      <c r="A86" s="35" t="s">
        <v>48</v>
      </c>
      <c r="B86" s="36"/>
      <c r="C86" s="37" t="s">
        <v>105</v>
      </c>
      <c r="D86" s="56"/>
      <c r="E86" s="57"/>
      <c r="F86" s="98"/>
    </row>
    <row r="87" spans="1:6" x14ac:dyDescent="0.15">
      <c r="A87" s="20"/>
      <c r="B87" s="21"/>
      <c r="C87" s="19"/>
      <c r="D87" s="124"/>
      <c r="E87" s="63"/>
      <c r="F87" s="96"/>
    </row>
    <row r="88" spans="1:6" ht="91" customHeight="1" x14ac:dyDescent="0.15">
      <c r="A88" s="22" t="s">
        <v>49</v>
      </c>
      <c r="B88" s="82" t="s">
        <v>0</v>
      </c>
      <c r="C88" s="1" t="s">
        <v>114</v>
      </c>
      <c r="D88" s="44">
        <v>1</v>
      </c>
      <c r="E88" s="46">
        <v>1500</v>
      </c>
      <c r="F88" s="96">
        <f t="shared" ref="F88" si="27">D88*E88</f>
        <v>1500</v>
      </c>
    </row>
    <row r="89" spans="1:6" s="75" customFormat="1" ht="12.75" customHeight="1" x14ac:dyDescent="0.15">
      <c r="A89" s="15"/>
      <c r="B89" s="81"/>
      <c r="C89" s="77"/>
      <c r="D89" s="76"/>
      <c r="E89" s="59"/>
      <c r="F89" s="103"/>
    </row>
    <row r="90" spans="1:6" ht="14" x14ac:dyDescent="0.15">
      <c r="A90" s="15"/>
      <c r="B90" s="81"/>
      <c r="C90" s="34" t="s">
        <v>106</v>
      </c>
      <c r="D90" s="64"/>
      <c r="E90" s="65"/>
      <c r="F90" s="97">
        <f>SUM(F88:F88)</f>
        <v>1500</v>
      </c>
    </row>
    <row r="91" spans="1:6" ht="14" thickBot="1" x14ac:dyDescent="0.2">
      <c r="A91" s="15"/>
      <c r="B91" s="81"/>
      <c r="C91" s="1"/>
      <c r="D91" s="48"/>
      <c r="E91" s="47"/>
      <c r="F91" s="95"/>
    </row>
    <row r="92" spans="1:6" s="32" customFormat="1" ht="15" customHeight="1" thickBot="1" x14ac:dyDescent="0.2">
      <c r="A92" s="35" t="s">
        <v>80</v>
      </c>
      <c r="B92" s="36"/>
      <c r="C92" s="37" t="s">
        <v>133</v>
      </c>
      <c r="D92" s="56"/>
      <c r="E92" s="57"/>
      <c r="F92" s="98"/>
    </row>
    <row r="93" spans="1:6" x14ac:dyDescent="0.15">
      <c r="A93" s="20"/>
      <c r="B93" s="21"/>
      <c r="C93" s="19"/>
      <c r="D93" s="124"/>
      <c r="E93" s="63"/>
      <c r="F93" s="96"/>
    </row>
    <row r="94" spans="1:6" ht="47" customHeight="1" x14ac:dyDescent="0.15">
      <c r="A94" s="22" t="s">
        <v>81</v>
      </c>
      <c r="B94" s="82" t="s">
        <v>7</v>
      </c>
      <c r="C94" s="116" t="s">
        <v>115</v>
      </c>
      <c r="D94" s="44">
        <v>1</v>
      </c>
      <c r="E94" s="46">
        <v>350</v>
      </c>
      <c r="F94" s="96">
        <f t="shared" ref="F94" si="28">D94*E94</f>
        <v>350</v>
      </c>
    </row>
    <row r="95" spans="1:6" ht="43.5" customHeight="1" x14ac:dyDescent="0.15">
      <c r="A95" s="22" t="s">
        <v>82</v>
      </c>
      <c r="B95" s="82" t="s">
        <v>7</v>
      </c>
      <c r="C95" s="1" t="s">
        <v>84</v>
      </c>
      <c r="D95" s="58">
        <v>1</v>
      </c>
      <c r="E95" s="46">
        <v>550</v>
      </c>
      <c r="F95" s="96">
        <f t="shared" ref="F95" si="29">D95*E95</f>
        <v>550</v>
      </c>
    </row>
    <row r="96" spans="1:6" ht="42.75" customHeight="1" x14ac:dyDescent="0.15">
      <c r="A96" s="22" t="s">
        <v>86</v>
      </c>
      <c r="B96" s="82" t="s">
        <v>7</v>
      </c>
      <c r="C96" s="1" t="s">
        <v>116</v>
      </c>
      <c r="D96" s="58">
        <v>1</v>
      </c>
      <c r="E96" s="46">
        <v>950</v>
      </c>
      <c r="F96" s="96">
        <f t="shared" ref="F96" si="30">D96*E96</f>
        <v>950</v>
      </c>
    </row>
    <row r="97" spans="1:6" ht="71" customHeight="1" x14ac:dyDescent="0.15">
      <c r="A97" s="22" t="s">
        <v>134</v>
      </c>
      <c r="B97" s="82" t="s">
        <v>0</v>
      </c>
      <c r="C97" s="1" t="s">
        <v>136</v>
      </c>
      <c r="D97" s="58">
        <v>1</v>
      </c>
      <c r="E97" s="46">
        <v>1300</v>
      </c>
      <c r="F97" s="96">
        <f t="shared" ref="F97" si="31">D97*E97</f>
        <v>1300</v>
      </c>
    </row>
    <row r="98" spans="1:6" ht="14" x14ac:dyDescent="0.15">
      <c r="A98" s="15"/>
      <c r="B98" s="81"/>
      <c r="C98" s="34" t="s">
        <v>135</v>
      </c>
      <c r="D98" s="64"/>
      <c r="E98" s="65"/>
      <c r="F98" s="97">
        <f>SUM(F94:F97)</f>
        <v>3150</v>
      </c>
    </row>
    <row r="99" spans="1:6" x14ac:dyDescent="0.15">
      <c r="A99" s="15"/>
      <c r="B99" s="81"/>
      <c r="C99" s="1"/>
      <c r="D99" s="48"/>
      <c r="E99" s="47"/>
      <c r="F99" s="95"/>
    </row>
    <row r="100" spans="1:6" x14ac:dyDescent="0.15">
      <c r="A100" s="15"/>
      <c r="B100" s="81"/>
      <c r="C100" s="1"/>
      <c r="D100" s="48"/>
      <c r="E100" s="47"/>
      <c r="F100" s="95"/>
    </row>
    <row r="101" spans="1:6" ht="14" thickBot="1" x14ac:dyDescent="0.2">
      <c r="A101" s="15"/>
      <c r="B101" s="81"/>
      <c r="C101" s="1"/>
      <c r="D101" s="48"/>
      <c r="E101" s="47"/>
      <c r="F101" s="95"/>
    </row>
    <row r="102" spans="1:6" s="33" customFormat="1" ht="17.25" customHeight="1" thickBot="1" x14ac:dyDescent="0.2">
      <c r="A102" s="27"/>
      <c r="B102" s="79"/>
      <c r="C102" s="28" t="s">
        <v>35</v>
      </c>
      <c r="D102" s="52"/>
      <c r="E102" s="53"/>
      <c r="F102" s="104"/>
    </row>
    <row r="103" spans="1:6" s="33" customFormat="1" x14ac:dyDescent="0.15">
      <c r="A103" s="39"/>
      <c r="B103" s="85"/>
      <c r="C103" s="40"/>
      <c r="D103" s="67"/>
      <c r="E103" s="67"/>
      <c r="F103" s="105"/>
    </row>
    <row r="104" spans="1:6" s="33" customFormat="1" ht="14" x14ac:dyDescent="0.15">
      <c r="A104" s="22"/>
      <c r="B104" s="86" t="s">
        <v>10</v>
      </c>
      <c r="C104" s="87" t="str">
        <f>C6</f>
        <v>ENDERROCS</v>
      </c>
      <c r="D104" s="125"/>
      <c r="E104" s="68"/>
      <c r="F104" s="101">
        <f>F14</f>
        <v>3890</v>
      </c>
    </row>
    <row r="105" spans="1:6" s="33" customFormat="1" ht="14" x14ac:dyDescent="0.15">
      <c r="A105" s="38"/>
      <c r="B105" s="86" t="s">
        <v>11</v>
      </c>
      <c r="C105" s="87" t="str">
        <f>C16</f>
        <v>RAM DE PALETA</v>
      </c>
      <c r="D105" s="126"/>
      <c r="E105" s="69"/>
      <c r="F105" s="101">
        <f>F22</f>
        <v>3312</v>
      </c>
    </row>
    <row r="106" spans="1:6" s="33" customFormat="1" ht="14" x14ac:dyDescent="0.15">
      <c r="A106" s="38"/>
      <c r="B106" s="86" t="s">
        <v>17</v>
      </c>
      <c r="C106" s="23" t="str">
        <f>C24</f>
        <v>INSTAL.LACIÓ DE VENTILACIÓ</v>
      </c>
      <c r="D106" s="126"/>
      <c r="E106" s="69"/>
      <c r="F106" s="101">
        <f>F31</f>
        <v>4560</v>
      </c>
    </row>
    <row r="107" spans="1:6" s="33" customFormat="1" ht="14" x14ac:dyDescent="0.15">
      <c r="A107" s="38"/>
      <c r="B107" s="86" t="s">
        <v>18</v>
      </c>
      <c r="C107" s="23" t="str">
        <f>C33</f>
        <v>INSTAL·LACIÓ DE CLIMATITZACIÓ</v>
      </c>
      <c r="D107" s="126"/>
      <c r="E107" s="69"/>
      <c r="F107" s="101">
        <f>F45</f>
        <v>81825</v>
      </c>
    </row>
    <row r="108" spans="1:6" s="33" customFormat="1" ht="14" x14ac:dyDescent="0.15">
      <c r="A108" s="38"/>
      <c r="B108" s="86" t="s">
        <v>12</v>
      </c>
      <c r="C108" s="23" t="str">
        <f>C47</f>
        <v>ELECTRICITAT i TUBERIES</v>
      </c>
      <c r="D108" s="126"/>
      <c r="E108" s="69"/>
      <c r="F108" s="101">
        <f>F75</f>
        <v>7316.3</v>
      </c>
    </row>
    <row r="109" spans="1:6" s="33" customFormat="1" ht="14" x14ac:dyDescent="0.15">
      <c r="A109" s="38"/>
      <c r="B109" s="86" t="s">
        <v>13</v>
      </c>
      <c r="C109" s="23" t="str">
        <f>C77</f>
        <v>SANEJAMENT i MILLORES</v>
      </c>
      <c r="D109" s="126"/>
      <c r="E109" s="69"/>
      <c r="F109" s="101">
        <f>F84</f>
        <v>3122.8</v>
      </c>
    </row>
    <row r="110" spans="1:6" s="33" customFormat="1" ht="14" x14ac:dyDescent="0.15">
      <c r="A110" s="38"/>
      <c r="B110" s="86" t="s">
        <v>48</v>
      </c>
      <c r="C110" s="23" t="str">
        <f>C86</f>
        <v>SEGURETAT i SALUT</v>
      </c>
      <c r="D110" s="126"/>
      <c r="E110" s="69"/>
      <c r="F110" s="101">
        <f>F90</f>
        <v>1500</v>
      </c>
    </row>
    <row r="111" spans="1:6" s="33" customFormat="1" ht="14" x14ac:dyDescent="0.15">
      <c r="A111" s="38"/>
      <c r="B111" s="86" t="s">
        <v>80</v>
      </c>
      <c r="C111" s="23" t="str">
        <f>+C92</f>
        <v>LEGALITZACIONS i PROVES</v>
      </c>
      <c r="D111" s="126"/>
      <c r="E111" s="69"/>
      <c r="F111" s="101">
        <f>F98</f>
        <v>3150</v>
      </c>
    </row>
    <row r="112" spans="1:6" s="33" customFormat="1" x14ac:dyDescent="0.15">
      <c r="A112" s="38"/>
      <c r="B112" s="86"/>
      <c r="C112" s="23"/>
      <c r="D112" s="126"/>
      <c r="E112" s="69"/>
      <c r="F112" s="101"/>
    </row>
    <row r="113" spans="1:6" s="33" customFormat="1" x14ac:dyDescent="0.15">
      <c r="A113" s="108" t="s">
        <v>36</v>
      </c>
      <c r="B113" s="86"/>
      <c r="C113" s="23"/>
      <c r="D113" s="127"/>
      <c r="E113" s="69"/>
      <c r="F113" s="106"/>
    </row>
    <row r="114" spans="1:6" s="33" customFormat="1" x14ac:dyDescent="0.15">
      <c r="A114" s="108"/>
      <c r="B114" s="86"/>
      <c r="C114" s="23"/>
      <c r="D114" s="127"/>
      <c r="E114" s="69"/>
      <c r="F114" s="106"/>
    </row>
    <row r="115" spans="1:6" s="33" customFormat="1" ht="15" customHeight="1" x14ac:dyDescent="0.15">
      <c r="A115" s="38"/>
      <c r="B115" s="86"/>
      <c r="C115" s="113" t="s">
        <v>37</v>
      </c>
      <c r="D115" s="132"/>
      <c r="E115" s="70"/>
      <c r="F115" s="133">
        <f>SUM(F104:F112)</f>
        <v>108676.1</v>
      </c>
    </row>
    <row r="116" spans="1:6" s="33" customFormat="1" ht="6.75" customHeight="1" x14ac:dyDescent="0.15">
      <c r="A116" s="38"/>
      <c r="B116" s="86"/>
      <c r="D116" s="127"/>
      <c r="E116" s="69"/>
      <c r="F116" s="107"/>
    </row>
    <row r="117" spans="1:6" s="111" customFormat="1" ht="15" customHeight="1" x14ac:dyDescent="0.15">
      <c r="A117" s="109"/>
      <c r="B117" s="110"/>
      <c r="C117" s="137" t="s">
        <v>59</v>
      </c>
      <c r="D117" s="137"/>
      <c r="E117" s="119" t="s">
        <v>60</v>
      </c>
      <c r="F117" s="112">
        <f>0.13*F115</f>
        <v>14127.89</v>
      </c>
    </row>
    <row r="118" spans="1:6" s="111" customFormat="1" ht="15" customHeight="1" x14ac:dyDescent="0.15">
      <c r="A118" s="109"/>
      <c r="B118" s="110"/>
      <c r="C118" s="137" t="s">
        <v>58</v>
      </c>
      <c r="D118" s="137"/>
      <c r="E118" s="119" t="s">
        <v>61</v>
      </c>
      <c r="F118" s="134">
        <f>0.06*F115</f>
        <v>6520.57</v>
      </c>
    </row>
    <row r="119" spans="1:6" s="111" customFormat="1" ht="15" customHeight="1" x14ac:dyDescent="0.15">
      <c r="A119" s="109"/>
      <c r="B119" s="110"/>
      <c r="D119" s="129"/>
      <c r="E119" s="118" t="s">
        <v>57</v>
      </c>
      <c r="F119" s="135">
        <f>F117+F115+F118</f>
        <v>129324.56</v>
      </c>
    </row>
    <row r="120" spans="1:6" s="111" customFormat="1" ht="21.75" customHeight="1" x14ac:dyDescent="0.15">
      <c r="A120" s="109"/>
      <c r="B120" s="110"/>
      <c r="D120" s="130" t="s">
        <v>40</v>
      </c>
      <c r="E120" s="117" t="s">
        <v>38</v>
      </c>
      <c r="F120" s="134">
        <f>0.21*F119</f>
        <v>27158.16</v>
      </c>
    </row>
    <row r="121" spans="1:6" s="111" customFormat="1" ht="15" customHeight="1" x14ac:dyDescent="0.15">
      <c r="A121" s="109"/>
      <c r="B121" s="110"/>
      <c r="C121" s="120"/>
      <c r="D121" s="131"/>
      <c r="E121" s="118" t="s">
        <v>62</v>
      </c>
      <c r="F121" s="135">
        <f>F119+F120</f>
        <v>156482.72</v>
      </c>
    </row>
    <row r="122" spans="1:6" s="33" customFormat="1" ht="8.25" customHeight="1" x14ac:dyDescent="0.15">
      <c r="A122" s="38"/>
      <c r="B122" s="86"/>
      <c r="D122" s="127"/>
      <c r="F122" s="107"/>
    </row>
    <row r="123" spans="1:6" s="33" customFormat="1" ht="8.25" customHeight="1" x14ac:dyDescent="0.15">
      <c r="A123" s="38"/>
      <c r="B123" s="86"/>
      <c r="D123" s="127"/>
      <c r="F123" s="107"/>
    </row>
    <row r="124" spans="1:6" s="33" customFormat="1" ht="14" x14ac:dyDescent="0.15">
      <c r="A124" s="38"/>
      <c r="B124" s="86"/>
      <c r="C124" s="34" t="s">
        <v>39</v>
      </c>
      <c r="D124" s="128"/>
      <c r="E124" s="70"/>
      <c r="F124" s="97">
        <f>+F121</f>
        <v>156482.72</v>
      </c>
    </row>
    <row r="125" spans="1:6" s="33" customFormat="1" x14ac:dyDescent="0.15">
      <c r="A125" s="38"/>
      <c r="B125" s="86"/>
      <c r="D125" s="127"/>
      <c r="E125" s="69"/>
      <c r="F125" s="107"/>
    </row>
  </sheetData>
  <mergeCells count="3">
    <mergeCell ref="A1:C1"/>
    <mergeCell ref="C118:D118"/>
    <mergeCell ref="C117:D117"/>
  </mergeCells>
  <phoneticPr fontId="0" type="noConversion"/>
  <printOptions horizontalCentered="1"/>
  <pageMargins left="0.51181102362204722" right="0.51181102362204722" top="1.1855555555555555" bottom="0.82677165354330717" header="0.39370078740157483" footer="0.27559055118110237"/>
  <pageSetup paperSize="9" scale="84" orientation="landscape" r:id="rId1"/>
  <headerFooter alignWithMargins="0">
    <oddHeader>&amp;L&amp;G&amp;C&amp;G&amp;R&amp;G</oddHeader>
    <oddFooter>&amp;L&amp;9&amp;K000000&amp;G&amp;R&amp;9&amp;K000000&amp;G</oddFooter>
  </headerFooter>
  <rowBreaks count="6" manualBreakCount="6">
    <brk id="15" max="5" man="1"/>
    <brk id="32" max="5" man="1"/>
    <brk id="46" max="5" man="1"/>
    <brk id="76" max="5" man="1"/>
    <brk id="91" max="5" man="1"/>
    <brk id="101" max="5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Amidaments</vt:lpstr>
      <vt:lpstr>Amidaments!Área_de_impresión</vt:lpstr>
      <vt:lpstr>Amidaments!Títulos_a_imprimir</vt:lpstr>
    </vt:vector>
  </TitlesOfParts>
  <Company>Tec Engineering,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TECTRAM ENGINYERS</dc:creator>
  <cp:lastModifiedBy>Javier Santos</cp:lastModifiedBy>
  <cp:lastPrinted>2025-11-05T17:19:31Z</cp:lastPrinted>
  <dcterms:created xsi:type="dcterms:W3CDTF">2006-10-27T11:33:40Z</dcterms:created>
  <dcterms:modified xsi:type="dcterms:W3CDTF">2025-11-14T12:23:41Z</dcterms:modified>
</cp:coreProperties>
</file>