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usuari\Downloads\"/>
    </mc:Choice>
  </mc:AlternateContent>
  <xr:revisionPtr revIDLastSave="0" documentId="8_{D9F0E125-1098-47A3-9E17-DFAC7B08F918}" xr6:coauthVersionLast="47" xr6:coauthVersionMax="47" xr10:uidLastSave="{00000000-0000-0000-0000-000000000000}"/>
  <bookViews>
    <workbookView xWindow="-110" yWindow="-110" windowWidth="19420" windowHeight="10300" xr2:uid="{00000000-000D-0000-FFFF-FFFF00000000}"/>
  </bookViews>
  <sheets>
    <sheet name="T-PRES" sheetId="2" r:id="rId1"/>
    <sheet name="T-APU" sheetId="7" r:id="rId2"/>
    <sheet name="T-SMP" sheetId="8" r:id="rId3"/>
    <sheet name="T-DIM"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6" i="2" l="1"/>
  <c r="J13" i="7"/>
  <c r="K14" i="7" s="1"/>
  <c r="K25" i="7" s="1"/>
  <c r="J16" i="7"/>
  <c r="K17" i="7"/>
  <c r="J19" i="7"/>
  <c r="J20" i="7"/>
  <c r="J21" i="7"/>
  <c r="K23" i="7" s="1"/>
  <c r="J22" i="7"/>
  <c r="K24" i="7"/>
  <c r="K26" i="7" s="1"/>
  <c r="K11" i="7" s="1"/>
  <c r="J30" i="7"/>
  <c r="K31" i="7"/>
  <c r="K41" i="7" s="1"/>
  <c r="J33" i="7"/>
  <c r="K34" i="7" s="1"/>
  <c r="J36" i="7"/>
  <c r="J37" i="7"/>
  <c r="J38" i="7"/>
  <c r="K39" i="7"/>
  <c r="J46" i="7"/>
  <c r="K47" i="7"/>
  <c r="K58" i="7" s="1"/>
  <c r="J49" i="7"/>
  <c r="J52" i="7"/>
  <c r="J53" i="7"/>
  <c r="J54" i="7"/>
  <c r="J55" i="7"/>
  <c r="K56" i="7"/>
  <c r="J63" i="7"/>
  <c r="K73" i="7" s="1"/>
  <c r="K64" i="7"/>
  <c r="K74" i="7" s="1"/>
  <c r="J66" i="7"/>
  <c r="K67" i="7" s="1"/>
  <c r="J69" i="7"/>
  <c r="J70" i="7"/>
  <c r="J71" i="7"/>
  <c r="K72" i="7"/>
  <c r="J79" i="7"/>
  <c r="K80" i="7"/>
  <c r="K91" i="7" s="1"/>
  <c r="J82" i="7"/>
  <c r="K83" i="7" s="1"/>
  <c r="J85" i="7"/>
  <c r="K89" i="7" s="1"/>
  <c r="J86" i="7"/>
  <c r="J87" i="7"/>
  <c r="J88" i="7"/>
  <c r="J96" i="7"/>
  <c r="J99" i="7"/>
  <c r="K100" i="7"/>
  <c r="J102" i="7"/>
  <c r="J103" i="7"/>
  <c r="J104" i="7"/>
  <c r="J112" i="7"/>
  <c r="J115" i="7"/>
  <c r="K116" i="7"/>
  <c r="J118" i="7"/>
  <c r="J119" i="7"/>
  <c r="J120" i="7"/>
  <c r="J121" i="7"/>
  <c r="J129" i="7"/>
  <c r="K130" i="7" s="1"/>
  <c r="J132" i="7"/>
  <c r="K133" i="7" s="1"/>
  <c r="J135" i="7"/>
  <c r="J136" i="7"/>
  <c r="J137" i="7"/>
  <c r="J138" i="7"/>
  <c r="K141" i="7"/>
  <c r="J146" i="7"/>
  <c r="K148" i="7" s="1"/>
  <c r="K154" i="7" s="1"/>
  <c r="J147" i="7"/>
  <c r="J150" i="7"/>
  <c r="J151" i="7"/>
  <c r="J159" i="7"/>
  <c r="K161" i="7" s="1"/>
  <c r="K167" i="7" s="1"/>
  <c r="J160" i="7"/>
  <c r="J163" i="7"/>
  <c r="J164" i="7"/>
  <c r="K165" i="7"/>
  <c r="K166" i="7"/>
  <c r="K168" i="7" s="1"/>
  <c r="K157" i="7" s="1"/>
  <c r="J173" i="7"/>
  <c r="J174" i="7"/>
  <c r="K180" i="7" s="1"/>
  <c r="K181" i="7" s="1"/>
  <c r="K171" i="7" s="1"/>
  <c r="K175" i="7"/>
  <c r="J177" i="7"/>
  <c r="J178" i="7"/>
  <c r="K179" i="7"/>
  <c r="J187" i="7"/>
  <c r="J188" i="7"/>
  <c r="K189" i="7"/>
  <c r="J191" i="7"/>
  <c r="K192" i="7"/>
  <c r="J194" i="7"/>
  <c r="K195" i="7" s="1"/>
  <c r="K196" i="7" s="1"/>
  <c r="K185" i="7" s="1"/>
  <c r="J200" i="7"/>
  <c r="J201" i="7"/>
  <c r="K203" i="7" s="1"/>
  <c r="K204" i="7" s="1"/>
  <c r="K198" i="7" s="1"/>
  <c r="K202" i="7"/>
  <c r="J208" i="7"/>
  <c r="K209" i="7"/>
  <c r="J215" i="7" s="1"/>
  <c r="J211" i="7"/>
  <c r="J212" i="7"/>
  <c r="J221" i="7"/>
  <c r="J222" i="7"/>
  <c r="K223" i="7"/>
  <c r="J230" i="7" s="1"/>
  <c r="J225" i="7"/>
  <c r="J226" i="7"/>
  <c r="J227" i="7"/>
  <c r="J236" i="7"/>
  <c r="K238" i="7" s="1"/>
  <c r="J243" i="7" s="1"/>
  <c r="K244" i="7" s="1"/>
  <c r="K245" i="7" s="1"/>
  <c r="K234" i="7" s="1"/>
  <c r="J237" i="7"/>
  <c r="J240" i="7"/>
  <c r="K241" i="7" s="1"/>
  <c r="J249" i="7"/>
  <c r="J250" i="7"/>
  <c r="K251" i="7"/>
  <c r="J256" i="7" s="1"/>
  <c r="J253" i="7"/>
  <c r="J262" i="7"/>
  <c r="K264" i="7" s="1"/>
  <c r="J275" i="7" s="1"/>
  <c r="J263" i="7"/>
  <c r="J266" i="7"/>
  <c r="K267" i="7" s="1"/>
  <c r="J269" i="7"/>
  <c r="J270" i="7"/>
  <c r="J271" i="7"/>
  <c r="J272" i="7"/>
  <c r="K276" i="7"/>
  <c r="K277" i="7" s="1"/>
  <c r="K260" i="7" s="1"/>
  <c r="J281" i="7"/>
  <c r="K283" i="7" s="1"/>
  <c r="J295" i="7" s="1"/>
  <c r="J282" i="7"/>
  <c r="K296" i="7" s="1"/>
  <c r="K297" i="7" s="1"/>
  <c r="K279" i="7" s="1"/>
  <c r="J285" i="7"/>
  <c r="K286" i="7"/>
  <c r="J288" i="7"/>
  <c r="J289" i="7"/>
  <c r="J290" i="7"/>
  <c r="J291" i="7"/>
  <c r="J292" i="7"/>
  <c r="K293" i="7"/>
  <c r="J301" i="7"/>
  <c r="K304" i="7" s="1"/>
  <c r="J315" i="7" s="1"/>
  <c r="J302" i="7"/>
  <c r="J303" i="7"/>
  <c r="J306" i="7"/>
  <c r="J307" i="7"/>
  <c r="K308" i="7"/>
  <c r="J310" i="7"/>
  <c r="K313" i="7" s="1"/>
  <c r="J311" i="7"/>
  <c r="J312" i="7"/>
  <c r="J321" i="7"/>
  <c r="K323" i="7" s="1"/>
  <c r="J322" i="7"/>
  <c r="J325" i="7"/>
  <c r="J326" i="7"/>
  <c r="J329" i="7"/>
  <c r="K331" i="7" s="1"/>
  <c r="J330" i="7"/>
  <c r="J333" i="7"/>
  <c r="K334" i="7"/>
  <c r="K335" i="7" s="1"/>
  <c r="K319" i="7" s="1"/>
  <c r="J339" i="7"/>
  <c r="J340" i="7"/>
  <c r="K341" i="7"/>
  <c r="J343" i="7"/>
  <c r="K345" i="7" s="1"/>
  <c r="J344" i="7"/>
  <c r="J347" i="7"/>
  <c r="J348" i="7"/>
  <c r="K349" i="7"/>
  <c r="J351" i="7"/>
  <c r="J358" i="7"/>
  <c r="J359" i="7"/>
  <c r="K360" i="7"/>
  <c r="J369" i="7" s="1"/>
  <c r="J362" i="7"/>
  <c r="K363" i="7" s="1"/>
  <c r="J365" i="7"/>
  <c r="J366" i="7"/>
  <c r="K367" i="7"/>
  <c r="J375" i="7"/>
  <c r="J376" i="7"/>
  <c r="K377" i="7" s="1"/>
  <c r="J383" i="7" s="1"/>
  <c r="K384" i="7" s="1"/>
  <c r="K385" i="7" s="1"/>
  <c r="K373" i="7" s="1"/>
  <c r="J379" i="7"/>
  <c r="J380" i="7"/>
  <c r="K381" i="7"/>
  <c r="J389" i="7"/>
  <c r="J390" i="7"/>
  <c r="K391" i="7" s="1"/>
  <c r="J397" i="7" s="1"/>
  <c r="J393" i="7"/>
  <c r="J394" i="7"/>
  <c r="J403" i="7"/>
  <c r="K405" i="7" s="1"/>
  <c r="J410" i="7" s="1"/>
  <c r="K411" i="7" s="1"/>
  <c r="K412" i="7" s="1"/>
  <c r="K401" i="7" s="1"/>
  <c r="J404" i="7"/>
  <c r="J407" i="7"/>
  <c r="K408" i="7" s="1"/>
  <c r="J416" i="7"/>
  <c r="K430" i="7" s="1"/>
  <c r="K431" i="7" s="1"/>
  <c r="K414" i="7" s="1"/>
  <c r="J417" i="7"/>
  <c r="K418" i="7"/>
  <c r="J420" i="7"/>
  <c r="K421" i="7" s="1"/>
  <c r="J423" i="7"/>
  <c r="K424" i="7"/>
  <c r="J426" i="7"/>
  <c r="K427" i="7"/>
  <c r="J429" i="7"/>
  <c r="J435" i="7"/>
  <c r="J436" i="7"/>
  <c r="K437" i="7"/>
  <c r="J445" i="7" s="1"/>
  <c r="K446" i="7" s="1"/>
  <c r="K447" i="7" s="1"/>
  <c r="K433" i="7" s="1"/>
  <c r="J439" i="7"/>
  <c r="K440" i="7" s="1"/>
  <c r="J442" i="7"/>
  <c r="K443" i="7" s="1"/>
  <c r="J451" i="7"/>
  <c r="J452" i="7"/>
  <c r="K453" i="7"/>
  <c r="J459" i="7" s="1"/>
  <c r="J455" i="7"/>
  <c r="K457" i="7" s="1"/>
  <c r="J456" i="7"/>
  <c r="J465" i="7"/>
  <c r="J466" i="7"/>
  <c r="K467" i="7"/>
  <c r="J469" i="7"/>
  <c r="K470" i="7"/>
  <c r="J472" i="7"/>
  <c r="K473" i="7" s="1"/>
  <c r="K474" i="7" s="1"/>
  <c r="K463" i="7" s="1"/>
  <c r="J478" i="7"/>
  <c r="J479" i="7"/>
  <c r="J482" i="7"/>
  <c r="K483" i="7" s="1"/>
  <c r="J491" i="7"/>
  <c r="K492" i="7" s="1"/>
  <c r="J500" i="7" s="1"/>
  <c r="J494" i="7"/>
  <c r="K495" i="7" s="1"/>
  <c r="J497" i="7"/>
  <c r="K498" i="7" s="1"/>
  <c r="J506" i="7"/>
  <c r="K508" i="7" s="1"/>
  <c r="K509" i="7" s="1"/>
  <c r="K504" i="7" s="1"/>
  <c r="J513" i="7"/>
  <c r="K514" i="7"/>
  <c r="K515" i="7"/>
  <c r="K516" i="7" s="1"/>
  <c r="K511" i="7" s="1"/>
  <c r="J520" i="7"/>
  <c r="K521" i="7" s="1"/>
  <c r="K522" i="7"/>
  <c r="K523" i="7" s="1"/>
  <c r="K518" i="7" s="1"/>
  <c r="J527" i="7"/>
  <c r="K528" i="7"/>
  <c r="K529" i="7"/>
  <c r="K530" i="7"/>
  <c r="K525" i="7" s="1"/>
  <c r="J534" i="7"/>
  <c r="K535" i="7" s="1"/>
  <c r="K536" i="7"/>
  <c r="K537" i="7" s="1"/>
  <c r="K532" i="7" s="1"/>
  <c r="J541" i="7"/>
  <c r="J548" i="7"/>
  <c r="K550" i="7" s="1"/>
  <c r="K551" i="7" s="1"/>
  <c r="K546" i="7" s="1"/>
  <c r="K549" i="7"/>
  <c r="J555" i="7"/>
  <c r="K556" i="7"/>
  <c r="K557" i="7"/>
  <c r="K558" i="7" s="1"/>
  <c r="K553" i="7" s="1"/>
  <c r="J562" i="7"/>
  <c r="J563" i="7"/>
  <c r="J564" i="7"/>
  <c r="K565" i="7" s="1"/>
  <c r="J576" i="7" s="1"/>
  <c r="J567" i="7"/>
  <c r="J568" i="7"/>
  <c r="K569" i="7"/>
  <c r="J571" i="7"/>
  <c r="J572" i="7"/>
  <c r="J573" i="7"/>
  <c r="J582" i="7"/>
  <c r="J583" i="7"/>
  <c r="J586" i="7"/>
  <c r="K587" i="7" s="1"/>
  <c r="J589" i="7"/>
  <c r="K590" i="7" s="1"/>
  <c r="J592" i="7"/>
  <c r="K593" i="7" s="1"/>
  <c r="J599" i="7"/>
  <c r="J600" i="7"/>
  <c r="J603" i="7"/>
  <c r="K604" i="7" s="1"/>
  <c r="J606" i="7"/>
  <c r="K607" i="7"/>
  <c r="J609" i="7"/>
  <c r="K610" i="7" s="1"/>
  <c r="J618" i="7"/>
  <c r="J619" i="7"/>
  <c r="J622" i="7"/>
  <c r="K623" i="7" s="1"/>
  <c r="J625" i="7"/>
  <c r="K626" i="7"/>
  <c r="J636" i="7"/>
  <c r="K638" i="7" s="1"/>
  <c r="J643" i="7" s="1"/>
  <c r="J637" i="7"/>
  <c r="J640" i="7"/>
  <c r="K641" i="7"/>
  <c r="K644" i="7"/>
  <c r="K645" i="7"/>
  <c r="K634" i="7" s="1"/>
  <c r="J649" i="7"/>
  <c r="J650" i="7"/>
  <c r="K651" i="7" s="1"/>
  <c r="K652" i="7"/>
  <c r="K653" i="7" s="1"/>
  <c r="K647" i="7" s="1"/>
  <c r="J657" i="7"/>
  <c r="K659" i="7" s="1"/>
  <c r="J658" i="7"/>
  <c r="K660" i="7"/>
  <c r="K661" i="7" s="1"/>
  <c r="K655" i="7" s="1"/>
  <c r="J665" i="7"/>
  <c r="K667" i="7" s="1"/>
  <c r="J672" i="7" s="1"/>
  <c r="J666" i="7"/>
  <c r="J669" i="7"/>
  <c r="K670" i="7"/>
  <c r="J678" i="7"/>
  <c r="J679" i="7"/>
  <c r="J686" i="7"/>
  <c r="J687" i="7"/>
  <c r="J694" i="7"/>
  <c r="J695" i="7"/>
  <c r="J698" i="7"/>
  <c r="K699" i="7"/>
  <c r="J707" i="7"/>
  <c r="K714" i="7" s="1"/>
  <c r="K715" i="7" s="1"/>
  <c r="K705" i="7" s="1"/>
  <c r="K708" i="7"/>
  <c r="J710" i="7"/>
  <c r="K711" i="7"/>
  <c r="J713" i="7"/>
  <c r="J719" i="7"/>
  <c r="J720" i="7"/>
  <c r="K728" i="7" s="1"/>
  <c r="K729" i="7" s="1"/>
  <c r="K717" i="7" s="1"/>
  <c r="K721" i="7"/>
  <c r="J727" i="7" s="1"/>
  <c r="J723" i="7"/>
  <c r="J724" i="7"/>
  <c r="K725" i="7"/>
  <c r="J733" i="7"/>
  <c r="K735" i="7" s="1"/>
  <c r="K736" i="7" s="1"/>
  <c r="K731" i="7" s="1"/>
  <c r="K734" i="7"/>
  <c r="J740" i="7"/>
  <c r="K741" i="7"/>
  <c r="J743" i="7"/>
  <c r="K748" i="7" s="1"/>
  <c r="K749" i="7" s="1"/>
  <c r="K738" i="7" s="1"/>
  <c r="J744" i="7"/>
  <c r="J747" i="7"/>
  <c r="J753" i="7"/>
  <c r="K754" i="7"/>
  <c r="K755" i="7"/>
  <c r="K756" i="7" s="1"/>
  <c r="K751" i="7" s="1"/>
  <c r="J760" i="7"/>
  <c r="K761" i="7" s="1"/>
  <c r="K762" i="7"/>
  <c r="K763" i="7" s="1"/>
  <c r="K758" i="7" s="1"/>
  <c r="J767" i="7"/>
  <c r="K768" i="7"/>
  <c r="J770" i="7"/>
  <c r="J771" i="7"/>
  <c r="K772" i="7"/>
  <c r="J774" i="7"/>
  <c r="K775" i="7"/>
  <c r="J777" i="7"/>
  <c r="J783" i="7"/>
  <c r="K784" i="7"/>
  <c r="K785" i="7"/>
  <c r="K786" i="7" s="1"/>
  <c r="K781" i="7" s="1"/>
  <c r="J790" i="7"/>
  <c r="J797" i="7"/>
  <c r="K799" i="7" s="1"/>
  <c r="K800" i="7" s="1"/>
  <c r="K795" i="7" s="1"/>
  <c r="J804" i="7"/>
  <c r="J805" i="7"/>
  <c r="K806" i="7" s="1"/>
  <c r="J814" i="7" s="1"/>
  <c r="J808" i="7"/>
  <c r="K809" i="7"/>
  <c r="J811" i="7"/>
  <c r="K812" i="7" s="1"/>
  <c r="J820" i="7"/>
  <c r="K822" i="7" s="1"/>
  <c r="J827" i="7" s="1"/>
  <c r="K828" i="7" s="1"/>
  <c r="K829" i="7" s="1"/>
  <c r="K818" i="7" s="1"/>
  <c r="J821" i="7"/>
  <c r="J824" i="7"/>
  <c r="K825" i="7" s="1"/>
  <c r="J833" i="7"/>
  <c r="J834" i="7"/>
  <c r="J837" i="7"/>
  <c r="K838" i="7" s="1"/>
  <c r="J840" i="7"/>
  <c r="K841" i="7"/>
  <c r="J849" i="7"/>
  <c r="J850" i="7"/>
  <c r="J853" i="7"/>
  <c r="K854" i="7"/>
  <c r="J856" i="7"/>
  <c r="K857" i="7"/>
  <c r="J865" i="7"/>
  <c r="J866" i="7"/>
  <c r="K878" i="7" s="1"/>
  <c r="K879" i="7" s="1"/>
  <c r="K863" i="7" s="1"/>
  <c r="K867" i="7"/>
  <c r="J877" i="7" s="1"/>
  <c r="J869" i="7"/>
  <c r="J870" i="7"/>
  <c r="J871" i="7"/>
  <c r="J872" i="7"/>
  <c r="J873" i="7"/>
  <c r="J874" i="7"/>
  <c r="J883" i="7"/>
  <c r="K885" i="7" s="1"/>
  <c r="J884" i="7"/>
  <c r="J887" i="7"/>
  <c r="K888" i="7" s="1"/>
  <c r="J890" i="7"/>
  <c r="J896" i="7"/>
  <c r="K898" i="7" s="1"/>
  <c r="J906" i="7" s="1"/>
  <c r="J897" i="7"/>
  <c r="J900" i="7"/>
  <c r="K901" i="7" s="1"/>
  <c r="J903" i="7"/>
  <c r="K904" i="7"/>
  <c r="J912" i="7"/>
  <c r="K913" i="7"/>
  <c r="J915" i="7"/>
  <c r="K918" i="7" s="1"/>
  <c r="J916" i="7"/>
  <c r="J917" i="7"/>
  <c r="J920" i="7"/>
  <c r="K922" i="7" s="1"/>
  <c r="J921" i="7"/>
  <c r="J924" i="7"/>
  <c r="K925" i="7"/>
  <c r="K926" i="7" s="1"/>
  <c r="K910" i="7" s="1"/>
  <c r="J930" i="7"/>
  <c r="J931" i="7"/>
  <c r="K932" i="7"/>
  <c r="J939" i="7" s="1"/>
  <c r="K940" i="7" s="1"/>
  <c r="K941" i="7" s="1"/>
  <c r="K928" i="7" s="1"/>
  <c r="J934" i="7"/>
  <c r="J935" i="7"/>
  <c r="J936" i="7"/>
  <c r="K937" i="7"/>
  <c r="J945" i="7"/>
  <c r="J946" i="7"/>
  <c r="J949" i="7"/>
  <c r="K952" i="7" s="1"/>
  <c r="J950" i="7"/>
  <c r="J951" i="7"/>
  <c r="J960" i="7"/>
  <c r="K961" i="7"/>
  <c r="J972" i="7" s="1"/>
  <c r="J963" i="7"/>
  <c r="J964" i="7"/>
  <c r="J965" i="7"/>
  <c r="K966" i="7"/>
  <c r="J968" i="7"/>
  <c r="J969" i="7"/>
  <c r="K970" i="7"/>
  <c r="K973" i="7"/>
  <c r="K974" i="7" s="1"/>
  <c r="K958" i="7" s="1"/>
  <c r="J978" i="7"/>
  <c r="J979" i="7"/>
  <c r="J982" i="7"/>
  <c r="J983" i="7"/>
  <c r="J984" i="7"/>
  <c r="J985" i="7"/>
  <c r="K986" i="7"/>
  <c r="J988" i="7"/>
  <c r="J989" i="7"/>
  <c r="K990" i="7" s="1"/>
  <c r="J998" i="7"/>
  <c r="J999" i="7"/>
  <c r="J1002" i="7"/>
  <c r="K1005" i="7" s="1"/>
  <c r="J1003" i="7"/>
  <c r="J1004" i="7"/>
  <c r="J1007" i="7"/>
  <c r="K1008" i="7" s="1"/>
  <c r="J1016" i="7"/>
  <c r="J1017" i="7"/>
  <c r="K1018" i="7"/>
  <c r="J1026" i="7" s="1"/>
  <c r="J1020" i="7"/>
  <c r="K1021" i="7" s="1"/>
  <c r="J1023" i="7"/>
  <c r="K1024" i="7" s="1"/>
  <c r="J1032" i="7"/>
  <c r="J1033" i="7"/>
  <c r="J1036" i="7"/>
  <c r="K1038" i="7" s="1"/>
  <c r="J1037" i="7"/>
  <c r="J1040" i="7"/>
  <c r="K1042" i="7" s="1"/>
  <c r="J1041" i="7"/>
  <c r="J1050" i="7"/>
  <c r="K1052" i="7" s="1"/>
  <c r="J1060" i="7" s="1"/>
  <c r="J1051" i="7"/>
  <c r="J1054" i="7"/>
  <c r="K1055" i="7" s="1"/>
  <c r="J1057" i="7"/>
  <c r="K1058" i="7" s="1"/>
  <c r="J1068" i="7"/>
  <c r="J1069" i="7"/>
  <c r="J1072" i="7"/>
  <c r="K1073" i="7" s="1"/>
  <c r="J1075" i="7"/>
  <c r="J1076" i="7"/>
  <c r="K1077" i="7" s="1"/>
  <c r="J1085" i="7"/>
  <c r="J1086" i="7"/>
  <c r="J1089" i="7"/>
  <c r="K1090" i="7" s="1"/>
  <c r="J1092" i="7"/>
  <c r="K1093" i="7"/>
  <c r="J1101" i="7"/>
  <c r="J1102" i="7"/>
  <c r="K1110" i="7" s="1"/>
  <c r="K1111" i="7" s="1"/>
  <c r="K1099" i="7" s="1"/>
  <c r="K1103" i="7"/>
  <c r="J1109" i="7" s="1"/>
  <c r="J1105" i="7"/>
  <c r="J1106" i="7"/>
  <c r="K1107" i="7"/>
  <c r="J1115" i="7"/>
  <c r="K1117" i="7" s="1"/>
  <c r="J1123" i="7" s="1"/>
  <c r="J1116" i="7"/>
  <c r="J1119" i="7"/>
  <c r="J1120" i="7"/>
  <c r="J1129" i="7"/>
  <c r="K1139" i="7" s="1"/>
  <c r="K1140" i="7" s="1"/>
  <c r="K1127" i="7" s="1"/>
  <c r="J1130" i="7"/>
  <c r="K1131" i="7"/>
  <c r="J1138" i="7" s="1"/>
  <c r="J1133" i="7"/>
  <c r="J1134" i="7"/>
  <c r="J1135" i="7"/>
  <c r="K1136" i="7" s="1"/>
  <c r="J1144" i="7"/>
  <c r="J1145" i="7"/>
  <c r="J1148" i="7"/>
  <c r="K1150" i="7" s="1"/>
  <c r="J1149" i="7"/>
  <c r="J1152" i="7"/>
  <c r="K1154" i="7" s="1"/>
  <c r="J1153" i="7"/>
  <c r="J1162" i="7"/>
  <c r="K1164" i="7" s="1"/>
  <c r="J1170" i="7" s="1"/>
  <c r="J1163" i="7"/>
  <c r="J1166" i="7"/>
  <c r="K1168" i="7" s="1"/>
  <c r="J1167" i="7"/>
  <c r="J1176" i="7"/>
  <c r="J1177" i="7"/>
  <c r="J1178" i="7"/>
  <c r="K1179" i="7"/>
  <c r="J1181" i="7"/>
  <c r="J1182" i="7"/>
  <c r="K1184" i="7" s="1"/>
  <c r="J1183" i="7"/>
  <c r="J1186" i="7"/>
  <c r="K1188" i="7" s="1"/>
  <c r="J1187" i="7"/>
  <c r="J1190" i="7"/>
  <c r="J1196" i="7"/>
  <c r="J1197" i="7"/>
  <c r="J1198" i="7"/>
  <c r="J1201" i="7"/>
  <c r="K1204" i="7" s="1"/>
  <c r="J1202" i="7"/>
  <c r="J1203" i="7"/>
  <c r="J1206" i="7"/>
  <c r="J1207" i="7"/>
  <c r="K1208" i="7"/>
  <c r="J1216" i="7"/>
  <c r="J1217" i="7"/>
  <c r="K1218" i="7"/>
  <c r="J1224" i="7" s="1"/>
  <c r="K1225" i="7" s="1"/>
  <c r="K1226" i="7" s="1"/>
  <c r="K1214" i="7" s="1"/>
  <c r="J1220" i="7"/>
  <c r="J1221" i="7"/>
  <c r="K1222" i="7"/>
  <c r="J1230" i="7"/>
  <c r="K1232" i="7" s="1"/>
  <c r="J1241" i="7" s="1"/>
  <c r="K1242" i="7" s="1"/>
  <c r="K1243" i="7" s="1"/>
  <c r="K1228" i="7" s="1"/>
  <c r="J1231" i="7"/>
  <c r="J1234" i="7"/>
  <c r="K1235" i="7"/>
  <c r="J1237" i="7"/>
  <c r="J1238" i="7"/>
  <c r="K1239" i="7"/>
  <c r="J1247" i="7"/>
  <c r="K1249" i="7" s="1"/>
  <c r="J1254" i="7" s="1"/>
  <c r="J1248" i="7"/>
  <c r="K1255" i="7" s="1"/>
  <c r="K1256" i="7" s="1"/>
  <c r="K1245" i="7" s="1"/>
  <c r="J1251" i="7"/>
  <c r="K1252" i="7"/>
  <c r="J1260" i="7"/>
  <c r="K1262" i="7" s="1"/>
  <c r="J1267" i="7" s="1"/>
  <c r="J1261" i="7"/>
  <c r="J1264" i="7"/>
  <c r="K1265" i="7"/>
  <c r="J1273" i="7"/>
  <c r="K1275" i="7" s="1"/>
  <c r="J1280" i="7" s="1"/>
  <c r="J1274" i="7"/>
  <c r="K1281" i="7" s="1"/>
  <c r="K1282" i="7" s="1"/>
  <c r="K1271" i="7" s="1"/>
  <c r="J1277" i="7"/>
  <c r="K1278" i="7"/>
  <c r="J1286" i="7"/>
  <c r="K1288" i="7" s="1"/>
  <c r="J1293" i="7" s="1"/>
  <c r="J1287" i="7"/>
  <c r="K1294" i="7" s="1"/>
  <c r="K1295" i="7" s="1"/>
  <c r="K1284" i="7" s="1"/>
  <c r="J1290" i="7"/>
  <c r="K1291" i="7"/>
  <c r="J1299" i="7"/>
  <c r="K1301" i="7" s="1"/>
  <c r="J1307" i="7" s="1"/>
  <c r="J1300" i="7"/>
  <c r="J1303" i="7"/>
  <c r="K1305" i="7" s="1"/>
  <c r="J1304" i="7"/>
  <c r="J1316" i="7"/>
  <c r="K1318" i="7" s="1"/>
  <c r="J1323" i="7" s="1"/>
  <c r="J1317" i="7"/>
  <c r="J1320" i="7"/>
  <c r="K1321" i="7" s="1"/>
  <c r="J1329" i="7"/>
  <c r="K1330" i="7" s="1"/>
  <c r="J1338" i="7" s="1"/>
  <c r="J1332" i="7"/>
  <c r="K1333" i="7"/>
  <c r="J1335" i="7"/>
  <c r="K1336" i="7"/>
  <c r="J1344" i="7"/>
  <c r="K1345" i="7"/>
  <c r="K1346" i="7"/>
  <c r="K1347" i="7" s="1"/>
  <c r="K1342" i="7" s="1"/>
  <c r="J1351" i="7"/>
  <c r="K1352" i="7" s="1"/>
  <c r="J1358" i="7"/>
  <c r="K1360" i="7" s="1"/>
  <c r="K1361" i="7" s="1"/>
  <c r="K1356" i="7" s="1"/>
  <c r="K1359" i="7"/>
  <c r="J1365" i="7"/>
  <c r="K1366" i="7"/>
  <c r="K1367" i="7"/>
  <c r="K1368" i="7" s="1"/>
  <c r="K1363" i="7" s="1"/>
  <c r="J1372" i="7"/>
  <c r="K1373" i="7" s="1"/>
  <c r="K1374" i="7"/>
  <c r="K1375" i="7"/>
  <c r="K1370" i="7" s="1"/>
  <c r="J1379" i="7"/>
  <c r="K1381" i="7" s="1"/>
  <c r="K1382" i="7" s="1"/>
  <c r="K1377" i="7" s="1"/>
  <c r="K1380" i="7"/>
  <c r="J1386" i="7"/>
  <c r="K1389" i="7" s="1"/>
  <c r="J1399" i="7" s="1"/>
  <c r="J1387" i="7"/>
  <c r="J1388" i="7"/>
  <c r="J1391" i="7"/>
  <c r="K1393" i="7" s="1"/>
  <c r="J1392" i="7"/>
  <c r="K1400" i="7" s="1"/>
  <c r="K1401" i="7" s="1"/>
  <c r="K1384" i="7" s="1"/>
  <c r="J1395" i="7"/>
  <c r="K1397" i="7" s="1"/>
  <c r="J1396" i="7"/>
  <c r="J1405" i="7"/>
  <c r="J1406" i="7"/>
  <c r="J1407" i="7"/>
  <c r="K1408" i="7"/>
  <c r="J1414" i="7" s="1"/>
  <c r="K1415" i="7" s="1"/>
  <c r="K1416" i="7" s="1"/>
  <c r="K1403" i="7" s="1"/>
  <c r="J1410" i="7"/>
  <c r="J1411" i="7"/>
  <c r="K1412" i="7"/>
  <c r="J1420" i="7"/>
  <c r="K1422" i="7" s="1"/>
  <c r="J1421" i="7"/>
  <c r="J1424" i="7"/>
  <c r="K1432" i="7" s="1"/>
  <c r="K1433" i="7" s="1"/>
  <c r="K1418" i="7" s="1"/>
  <c r="K1425" i="7"/>
  <c r="J1427" i="7"/>
  <c r="K1428" i="7"/>
  <c r="J1430" i="7"/>
  <c r="K1431" i="7" s="1"/>
  <c r="J1437" i="7"/>
  <c r="K1439" i="7" s="1"/>
  <c r="J1438" i="7"/>
  <c r="J1441" i="7"/>
  <c r="K1446" i="7" s="1"/>
  <c r="K1447" i="7" s="1"/>
  <c r="K1435" i="7" s="1"/>
  <c r="K1442" i="7"/>
  <c r="J1444" i="7"/>
  <c r="K1445" i="7" s="1"/>
  <c r="J1451" i="7"/>
  <c r="K1460" i="7" s="1"/>
  <c r="K1461" i="7" s="1"/>
  <c r="K1449" i="7" s="1"/>
  <c r="J1452" i="7"/>
  <c r="J1455" i="7"/>
  <c r="K1456" i="7" s="1"/>
  <c r="J1458" i="7"/>
  <c r="K1459" i="7"/>
  <c r="J1465" i="7"/>
  <c r="J1466" i="7"/>
  <c r="K1468" i="7" s="1"/>
  <c r="K1469" i="7" s="1"/>
  <c r="K1463" i="7" s="1"/>
  <c r="K1467" i="7"/>
  <c r="J1473" i="7"/>
  <c r="J1474" i="7"/>
  <c r="K1477" i="7" s="1"/>
  <c r="K1478" i="7" s="1"/>
  <c r="K1471" i="7" s="1"/>
  <c r="J1475" i="7"/>
  <c r="J1476" i="7"/>
  <c r="G14" i="9"/>
  <c r="G13" i="9" s="1"/>
  <c r="G15" i="9"/>
  <c r="G16" i="9"/>
  <c r="G17" i="9"/>
  <c r="G18" i="9"/>
  <c r="G19" i="9"/>
  <c r="G20" i="9"/>
  <c r="G21" i="9"/>
  <c r="G25" i="9"/>
  <c r="G23" i="9" s="1"/>
  <c r="G26" i="9"/>
  <c r="G28" i="9"/>
  <c r="G30" i="9"/>
  <c r="G34" i="9"/>
  <c r="G32" i="9" s="1"/>
  <c r="G35" i="9"/>
  <c r="G36" i="9"/>
  <c r="G37" i="9"/>
  <c r="G38" i="9"/>
  <c r="G40" i="9"/>
  <c r="G41" i="9"/>
  <c r="G43" i="9"/>
  <c r="G45" i="9"/>
  <c r="G49" i="9"/>
  <c r="G47" i="9" s="1"/>
  <c r="G50" i="9"/>
  <c r="G52" i="9"/>
  <c r="G54" i="9"/>
  <c r="G56" i="9"/>
  <c r="G57" i="9"/>
  <c r="G60" i="9"/>
  <c r="G59" i="9" s="1"/>
  <c r="G63" i="9"/>
  <c r="G62" i="9" s="1"/>
  <c r="G66" i="9"/>
  <c r="G67" i="9"/>
  <c r="G65" i="9" s="1"/>
  <c r="G68" i="9"/>
  <c r="G69" i="9"/>
  <c r="G71" i="9"/>
  <c r="G72" i="9"/>
  <c r="G73" i="9"/>
  <c r="G74" i="9"/>
  <c r="G77" i="9"/>
  <c r="G76" i="9" s="1"/>
  <c r="G78" i="9"/>
  <c r="G81" i="9"/>
  <c r="G82" i="9"/>
  <c r="G80" i="9" s="1"/>
  <c r="G83" i="9"/>
  <c r="G84" i="9"/>
  <c r="G85" i="9"/>
  <c r="G86" i="9"/>
  <c r="G87" i="9"/>
  <c r="G88" i="9"/>
  <c r="G89" i="9"/>
  <c r="G90" i="9"/>
  <c r="G93" i="9"/>
  <c r="G94" i="9"/>
  <c r="G95" i="9"/>
  <c r="G96" i="9"/>
  <c r="G97" i="9"/>
  <c r="G98" i="9"/>
  <c r="G92" i="9" s="1"/>
  <c r="G99" i="9"/>
  <c r="G100" i="9"/>
  <c r="G101" i="9"/>
  <c r="G102" i="9"/>
  <c r="G110" i="9"/>
  <c r="G107" i="9" s="1"/>
  <c r="G111" i="9"/>
  <c r="G113" i="9"/>
  <c r="G114" i="9"/>
  <c r="G115" i="9"/>
  <c r="G116" i="9"/>
  <c r="G117" i="9"/>
  <c r="G118" i="9"/>
  <c r="G119" i="9"/>
  <c r="G120" i="9"/>
  <c r="G121" i="9"/>
  <c r="G124" i="9"/>
  <c r="G123" i="9" s="1"/>
  <c r="G125" i="9"/>
  <c r="G128" i="9"/>
  <c r="G127" i="9" s="1"/>
  <c r="G129" i="9"/>
  <c r="G135" i="9"/>
  <c r="G134" i="9" s="1"/>
  <c r="G136" i="9"/>
  <c r="G139" i="9"/>
  <c r="G138" i="9" s="1"/>
  <c r="G140" i="9"/>
  <c r="G141" i="9"/>
  <c r="G142" i="9"/>
  <c r="G143" i="9"/>
  <c r="G144" i="9"/>
  <c r="G145" i="9"/>
  <c r="G148" i="9"/>
  <c r="G147" i="9" s="1"/>
  <c r="G149" i="9"/>
  <c r="G150" i="9"/>
  <c r="G153" i="9"/>
  <c r="G152" i="9" s="1"/>
  <c r="G154" i="9"/>
  <c r="G155" i="9"/>
  <c r="G157" i="9"/>
  <c r="G158" i="9"/>
  <c r="G159" i="9"/>
  <c r="G160" i="9"/>
  <c r="G161" i="9"/>
  <c r="G162" i="9"/>
  <c r="G164" i="9"/>
  <c r="G165" i="9"/>
  <c r="G166" i="9"/>
  <c r="G169" i="9"/>
  <c r="G168" i="9" s="1"/>
  <c r="G172" i="9"/>
  <c r="G171" i="9" s="1"/>
  <c r="G174" i="9"/>
  <c r="G175" i="9"/>
  <c r="G178" i="9"/>
  <c r="G177" i="9" s="1"/>
  <c r="G181" i="9"/>
  <c r="G180" i="9" s="1"/>
  <c r="G182" i="9"/>
  <c r="G183" i="9"/>
  <c r="G184" i="9"/>
  <c r="G185" i="9"/>
  <c r="G186" i="9"/>
  <c r="G187" i="9"/>
  <c r="G188" i="9"/>
  <c r="G189" i="9"/>
  <c r="G190" i="9"/>
  <c r="G191" i="9"/>
  <c r="G192" i="9"/>
  <c r="G193" i="9"/>
  <c r="G194" i="9"/>
  <c r="G195" i="9"/>
  <c r="G196" i="9"/>
  <c r="G197" i="9"/>
  <c r="G198" i="9"/>
  <c r="G200" i="9"/>
  <c r="G201" i="9"/>
  <c r="G202" i="9"/>
  <c r="G205" i="9"/>
  <c r="G204" i="9" s="1"/>
  <c r="G208" i="9"/>
  <c r="G207" i="9" s="1"/>
  <c r="G209" i="9"/>
  <c r="G210" i="9"/>
  <c r="G211" i="9"/>
  <c r="G212" i="9"/>
  <c r="G213" i="9"/>
  <c r="G214" i="9"/>
  <c r="G215" i="9"/>
  <c r="G216" i="9"/>
  <c r="G217" i="9"/>
  <c r="G218" i="9"/>
  <c r="G219" i="9"/>
  <c r="G220" i="9"/>
  <c r="G221" i="9"/>
  <c r="G222" i="9"/>
  <c r="G223" i="9"/>
  <c r="G224" i="9"/>
  <c r="G225" i="9"/>
  <c r="G226" i="9"/>
  <c r="G227" i="9"/>
  <c r="G228" i="9"/>
  <c r="G229" i="9"/>
  <c r="G230" i="9"/>
  <c r="G231" i="9"/>
  <c r="G232" i="9"/>
  <c r="G233" i="9"/>
  <c r="G234" i="9"/>
  <c r="G235" i="9"/>
  <c r="G236" i="9"/>
  <c r="G237" i="9"/>
  <c r="G239" i="9"/>
  <c r="G240" i="9"/>
  <c r="G241" i="9"/>
  <c r="G242" i="9"/>
  <c r="G245" i="9"/>
  <c r="G244" i="9" s="1"/>
  <c r="G246" i="9"/>
  <c r="G247" i="9"/>
  <c r="G250" i="9"/>
  <c r="G249" i="9" s="1"/>
  <c r="G251" i="9"/>
  <c r="G252" i="9"/>
  <c r="G253" i="9"/>
  <c r="G254" i="9"/>
  <c r="G255" i="9"/>
  <c r="G256" i="9"/>
  <c r="G261" i="9"/>
  <c r="G258" i="9" s="1"/>
  <c r="G262" i="9"/>
  <c r="G264" i="9"/>
  <c r="G265" i="9"/>
  <c r="G269" i="9"/>
  <c r="G267" i="9" s="1"/>
  <c r="G270" i="9"/>
  <c r="G272" i="9"/>
  <c r="G273" i="9"/>
  <c r="G274" i="9"/>
  <c r="G275" i="9"/>
  <c r="G278" i="9"/>
  <c r="G277" i="9" s="1"/>
  <c r="G280" i="9"/>
  <c r="G281" i="9"/>
  <c r="G282" i="9"/>
  <c r="G288" i="9"/>
  <c r="G287" i="9" s="1"/>
  <c r="G291" i="9"/>
  <c r="G290" i="9" s="1"/>
  <c r="G293" i="9"/>
  <c r="G294" i="9"/>
  <c r="G297" i="9"/>
  <c r="G296" i="9" s="1"/>
  <c r="G300" i="9"/>
  <c r="G299" i="9" s="1"/>
  <c r="G302" i="9"/>
  <c r="G303" i="9"/>
  <c r="G306" i="9"/>
  <c r="G305" i="9" s="1"/>
  <c r="G309" i="9"/>
  <c r="G308" i="9" s="1"/>
  <c r="G311" i="9"/>
  <c r="G312" i="9"/>
  <c r="G315" i="9"/>
  <c r="G314" i="9" s="1"/>
  <c r="G321" i="9"/>
  <c r="G320" i="9" s="1"/>
  <c r="G325" i="9"/>
  <c r="G326" i="9"/>
  <c r="G323" i="9" s="1"/>
  <c r="G329" i="9"/>
  <c r="G328" i="9" s="1"/>
  <c r="G330" i="9"/>
  <c r="G332" i="9"/>
  <c r="G333" i="9"/>
  <c r="G336" i="9"/>
  <c r="G335" i="9" s="1"/>
  <c r="G340" i="9"/>
  <c r="G338" i="9" s="1"/>
  <c r="G341" i="9"/>
  <c r="G343" i="9"/>
  <c r="G344" i="9"/>
  <c r="G347" i="9"/>
  <c r="G346" i="9" s="1"/>
  <c r="G349" i="9"/>
  <c r="G351" i="9"/>
  <c r="G352" i="9"/>
  <c r="G358" i="9"/>
  <c r="G357" i="9" s="1"/>
  <c r="G361" i="9"/>
  <c r="G360" i="9" s="1"/>
  <c r="G366" i="9"/>
  <c r="G367" i="9"/>
  <c r="G370" i="9"/>
  <c r="G369" i="9" s="1"/>
  <c r="G374" i="9"/>
  <c r="G372" i="9" s="1"/>
  <c r="G375" i="9"/>
  <c r="G378" i="9"/>
  <c r="G377" i="9" s="1"/>
  <c r="G381" i="9"/>
  <c r="G380" i="9" s="1"/>
  <c r="G382" i="9"/>
  <c r="G383" i="9"/>
  <c r="G386" i="9"/>
  <c r="G385" i="9" s="1"/>
  <c r="G387" i="9"/>
  <c r="G388" i="9"/>
  <c r="G390" i="9"/>
  <c r="G391" i="9"/>
  <c r="G392" i="9"/>
  <c r="G393" i="9"/>
  <c r="G396" i="9"/>
  <c r="G395" i="9" s="1"/>
  <c r="G398" i="9"/>
  <c r="G399" i="9"/>
  <c r="G402" i="9"/>
  <c r="G401" i="9" s="1"/>
  <c r="G405" i="9"/>
  <c r="G404" i="9" s="1"/>
  <c r="G410" i="9"/>
  <c r="G411" i="9"/>
  <c r="G414" i="9"/>
  <c r="G413" i="9" s="1"/>
  <c r="G417" i="9"/>
  <c r="G416" i="9" s="1"/>
  <c r="G418" i="9"/>
  <c r="G421" i="9"/>
  <c r="G422" i="9"/>
  <c r="G420" i="9" s="1"/>
  <c r="G428" i="9"/>
  <c r="G427" i="9" s="1"/>
  <c r="G429" i="9"/>
  <c r="G430" i="9"/>
  <c r="G433" i="9"/>
  <c r="G432" i="9" s="1"/>
  <c r="G434" i="9"/>
  <c r="G435" i="9"/>
  <c r="H128" i="2"/>
  <c r="H127" i="2"/>
  <c r="H120" i="2"/>
  <c r="H119" i="2"/>
  <c r="H118" i="2"/>
  <c r="H121" i="2" s="1"/>
  <c r="H117" i="2"/>
  <c r="H111" i="2"/>
  <c r="H110" i="2"/>
  <c r="H109" i="2"/>
  <c r="H108" i="2"/>
  <c r="H107" i="2"/>
  <c r="H106" i="2"/>
  <c r="H105" i="2"/>
  <c r="H104" i="2"/>
  <c r="H103" i="2"/>
  <c r="H102" i="2"/>
  <c r="H101" i="2"/>
  <c r="H112" i="2" s="1"/>
  <c r="H95" i="2"/>
  <c r="H94" i="2"/>
  <c r="H96" i="2" s="1"/>
  <c r="H88" i="2"/>
  <c r="H87" i="2"/>
  <c r="H86" i="2"/>
  <c r="H85" i="2"/>
  <c r="H84" i="2"/>
  <c r="H83" i="2"/>
  <c r="H82" i="2"/>
  <c r="H89" i="2" s="1"/>
  <c r="H81" i="2"/>
  <c r="H75" i="2"/>
  <c r="H74" i="2"/>
  <c r="H73" i="2"/>
  <c r="H72" i="2"/>
  <c r="H71" i="2"/>
  <c r="H70" i="2"/>
  <c r="H69" i="2"/>
  <c r="H68" i="2"/>
  <c r="H67" i="2"/>
  <c r="H66" i="2"/>
  <c r="H76" i="2" s="1"/>
  <c r="H60" i="2"/>
  <c r="H59" i="2"/>
  <c r="H58" i="2"/>
  <c r="H57" i="2"/>
  <c r="H56" i="2"/>
  <c r="H55" i="2"/>
  <c r="H54" i="2"/>
  <c r="H53" i="2"/>
  <c r="H52" i="2"/>
  <c r="H51" i="2"/>
  <c r="H50" i="2"/>
  <c r="H49" i="2"/>
  <c r="H48" i="2"/>
  <c r="H47" i="2"/>
  <c r="H46" i="2"/>
  <c r="H45" i="2"/>
  <c r="H44" i="2"/>
  <c r="H43" i="2"/>
  <c r="H42" i="2"/>
  <c r="H41" i="2"/>
  <c r="H40" i="2"/>
  <c r="H39" i="2"/>
  <c r="H61" i="2" s="1"/>
  <c r="H34" i="2"/>
  <c r="H33" i="2"/>
  <c r="H32" i="2"/>
  <c r="H31" i="2"/>
  <c r="H25" i="2"/>
  <c r="H24" i="2"/>
  <c r="H23" i="2"/>
  <c r="H22" i="2"/>
  <c r="H21" i="2"/>
  <c r="H20" i="2"/>
  <c r="H19" i="2"/>
  <c r="H18" i="2"/>
  <c r="H17" i="2"/>
  <c r="H16" i="2"/>
  <c r="H15" i="2"/>
  <c r="H14" i="2"/>
  <c r="H13" i="2"/>
  <c r="H26" i="2" s="1"/>
  <c r="H130" i="2" l="1"/>
  <c r="K1268" i="7"/>
  <c r="K1269" i="7" s="1"/>
  <c r="K1258" i="7" s="1"/>
  <c r="K584" i="7"/>
  <c r="K594" i="7"/>
  <c r="K595" i="7" s="1"/>
  <c r="K580" i="7" s="1"/>
  <c r="K1124" i="7"/>
  <c r="K1125" i="7" s="1"/>
  <c r="K1113" i="7" s="1"/>
  <c r="K1034" i="7"/>
  <c r="J1044" i="7" s="1"/>
  <c r="K1045" i="7" s="1"/>
  <c r="K1046" i="7" s="1"/>
  <c r="K1030" i="7" s="1"/>
  <c r="K1000" i="7"/>
  <c r="J1010" i="7" s="1"/>
  <c r="K980" i="7"/>
  <c r="J992" i="7" s="1"/>
  <c r="K778" i="7"/>
  <c r="K779" i="7" s="1"/>
  <c r="K765" i="7" s="1"/>
  <c r="K696" i="7"/>
  <c r="J701" i="7" s="1"/>
  <c r="K702" i="7" s="1"/>
  <c r="K703" i="7" s="1"/>
  <c r="K692" i="7" s="1"/>
  <c r="K370" i="7"/>
  <c r="K371" i="7" s="1"/>
  <c r="K356" i="7" s="1"/>
  <c r="K40" i="7"/>
  <c r="K42" i="7" s="1"/>
  <c r="K28" i="7" s="1"/>
  <c r="K1339" i="7"/>
  <c r="K1340" i="7" s="1"/>
  <c r="K1327" i="7" s="1"/>
  <c r="K1146" i="7"/>
  <c r="J1156" i="7" s="1"/>
  <c r="K1157" i="7" s="1"/>
  <c r="K1158" i="7" s="1"/>
  <c r="K1142" i="7" s="1"/>
  <c r="K1070" i="7"/>
  <c r="J1079" i="7" s="1"/>
  <c r="K1080" i="7" s="1"/>
  <c r="K1081" i="7" s="1"/>
  <c r="K1066" i="7" s="1"/>
  <c r="K947" i="7"/>
  <c r="J954" i="7" s="1"/>
  <c r="K955" i="7" s="1"/>
  <c r="K956" i="7" s="1"/>
  <c r="K943" i="7" s="1"/>
  <c r="K798" i="7"/>
  <c r="K673" i="7"/>
  <c r="K674" i="7" s="1"/>
  <c r="K663" i="7" s="1"/>
  <c r="K507" i="7"/>
  <c r="K460" i="7"/>
  <c r="K461" i="7" s="1"/>
  <c r="K449" i="7" s="1"/>
  <c r="K395" i="7"/>
  <c r="K398" i="7"/>
  <c r="K399" i="7" s="1"/>
  <c r="K387" i="7" s="1"/>
  <c r="K228" i="7"/>
  <c r="K231" i="7"/>
  <c r="K232" i="7" s="1"/>
  <c r="K219" i="7" s="1"/>
  <c r="K152" i="7"/>
  <c r="K113" i="7"/>
  <c r="K124" i="7" s="1"/>
  <c r="K123" i="7"/>
  <c r="K125" i="7" s="1"/>
  <c r="K110" i="7" s="1"/>
  <c r="K97" i="7"/>
  <c r="K107" i="7" s="1"/>
  <c r="K106" i="7"/>
  <c r="K1324" i="7"/>
  <c r="K1325" i="7" s="1"/>
  <c r="K1314" i="7" s="1"/>
  <c r="K1308" i="7"/>
  <c r="K1309" i="7" s="1"/>
  <c r="K1297" i="7" s="1"/>
  <c r="K1171" i="7"/>
  <c r="K1172" i="7" s="1"/>
  <c r="K1160" i="7" s="1"/>
  <c r="K1027" i="7"/>
  <c r="K1028" i="7" s="1"/>
  <c r="K1014" i="7" s="1"/>
  <c r="K993" i="7"/>
  <c r="K994" i="7" s="1"/>
  <c r="K976" i="7" s="1"/>
  <c r="K688" i="7"/>
  <c r="K689" i="7"/>
  <c r="K690" i="7" s="1"/>
  <c r="K684" i="7" s="1"/>
  <c r="K577" i="7"/>
  <c r="K578" i="7" s="1"/>
  <c r="K560" i="7" s="1"/>
  <c r="K316" i="7"/>
  <c r="K317" i="7" s="1"/>
  <c r="K299" i="7" s="1"/>
  <c r="K254" i="7"/>
  <c r="K257" i="7"/>
  <c r="K258" i="7" s="1"/>
  <c r="K247" i="7" s="1"/>
  <c r="K153" i="7"/>
  <c r="K155" i="7" s="1"/>
  <c r="K144" i="7" s="1"/>
  <c r="K90" i="7"/>
  <c r="K92" i="7" s="1"/>
  <c r="K77" i="7" s="1"/>
  <c r="K1453" i="7"/>
  <c r="K1353" i="7"/>
  <c r="K1354" i="7" s="1"/>
  <c r="K1349" i="7" s="1"/>
  <c r="K1199" i="7"/>
  <c r="J1210" i="7" s="1"/>
  <c r="K1211" i="7" s="1"/>
  <c r="K1212" i="7" s="1"/>
  <c r="K1194" i="7" s="1"/>
  <c r="K1121" i="7"/>
  <c r="K1061" i="7"/>
  <c r="K1062" i="7" s="1"/>
  <c r="K1048" i="7" s="1"/>
  <c r="K907" i="7"/>
  <c r="K908" i="7" s="1"/>
  <c r="K894" i="7" s="1"/>
  <c r="K875" i="7"/>
  <c r="K851" i="7"/>
  <c r="J859" i="7" s="1"/>
  <c r="K860" i="7"/>
  <c r="K861" i="7" s="1"/>
  <c r="K847" i="7" s="1"/>
  <c r="K835" i="7"/>
  <c r="J843" i="7" s="1"/>
  <c r="K844" i="7"/>
  <c r="K845" i="7" s="1"/>
  <c r="K831" i="7" s="1"/>
  <c r="K745" i="7"/>
  <c r="K620" i="7"/>
  <c r="J628" i="7" s="1"/>
  <c r="K629" i="7"/>
  <c r="K630" i="7" s="1"/>
  <c r="K616" i="7" s="1"/>
  <c r="K574" i="7"/>
  <c r="K273" i="7"/>
  <c r="K213" i="7"/>
  <c r="K216" i="7"/>
  <c r="K217" i="7" s="1"/>
  <c r="K206" i="7" s="1"/>
  <c r="K139" i="7"/>
  <c r="K105" i="7"/>
  <c r="K75" i="7"/>
  <c r="K61" i="7" s="1"/>
  <c r="K50" i="7"/>
  <c r="K57" i="7"/>
  <c r="K59" i="7" s="1"/>
  <c r="K44" i="7" s="1"/>
  <c r="K1191" i="7"/>
  <c r="K1192" i="7" s="1"/>
  <c r="K1174" i="7" s="1"/>
  <c r="K1087" i="7"/>
  <c r="J1095" i="7" s="1"/>
  <c r="K1096" i="7"/>
  <c r="K1097" i="7" s="1"/>
  <c r="K1083" i="7" s="1"/>
  <c r="K1011" i="7"/>
  <c r="K1012" i="7" s="1"/>
  <c r="K996" i="7" s="1"/>
  <c r="K891" i="7"/>
  <c r="K892" i="7" s="1"/>
  <c r="K881" i="7" s="1"/>
  <c r="K815" i="7"/>
  <c r="K816" i="7" s="1"/>
  <c r="K802" i="7" s="1"/>
  <c r="K791" i="7"/>
  <c r="K792" i="7"/>
  <c r="K793" i="7" s="1"/>
  <c r="K788" i="7" s="1"/>
  <c r="K680" i="7"/>
  <c r="K681" i="7"/>
  <c r="K682" i="7" s="1"/>
  <c r="K676" i="7" s="1"/>
  <c r="K601" i="7"/>
  <c r="K611" i="7"/>
  <c r="K612" i="7" s="1"/>
  <c r="K597" i="7" s="1"/>
  <c r="K542" i="7"/>
  <c r="K543" i="7"/>
  <c r="K544" i="7" s="1"/>
  <c r="K539" i="7" s="1"/>
  <c r="K480" i="7"/>
  <c r="J485" i="7" s="1"/>
  <c r="K486" i="7" s="1"/>
  <c r="K487" i="7" s="1"/>
  <c r="K476" i="7" s="1"/>
  <c r="K352" i="7"/>
  <c r="K353" i="7" s="1"/>
  <c r="K337" i="7" s="1"/>
  <c r="K327" i="7"/>
  <c r="K122" i="7"/>
  <c r="K140" i="7"/>
  <c r="K142" i="7" s="1"/>
  <c r="K127" i="7" s="1"/>
  <c r="K501" i="7"/>
  <c r="K502" i="7" s="1"/>
  <c r="K489" i="7" s="1"/>
  <c r="K108" i="7" l="1"/>
  <c r="K94" i="7" s="1"/>
</calcChain>
</file>

<file path=xl/sharedStrings.xml><?xml version="1.0" encoding="utf-8"?>
<sst xmlns="http://schemas.openxmlformats.org/spreadsheetml/2006/main" count="5653" uniqueCount="1002">
  <si>
    <t>REURBANITZACIÓ I ORDENACIÓ DE L'ENTORN DE LA PLAÇA ONZE DE SETEMBRE D'ALMENAR</t>
  </si>
  <si>
    <t>ARQUITECTE: XAVIER GELONCH PIFARRÉ</t>
  </si>
  <si>
    <t>PRESSUPOST</t>
  </si>
  <si>
    <t>Preu</t>
  </si>
  <si>
    <t>Amidament</t>
  </si>
  <si>
    <t>Import</t>
  </si>
  <si>
    <t>Obra</t>
  </si>
  <si>
    <t>01</t>
  </si>
  <si>
    <t>Pressupost01110108_02</t>
  </si>
  <si>
    <t>Capítol</t>
  </si>
  <si>
    <t>ENDERROCS</t>
  </si>
  <si>
    <t>'01.01</t>
  </si>
  <si>
    <t>P214W-FEMG</t>
  </si>
  <si>
    <t>m</t>
  </si>
  <si>
    <t>Tall en paviment de mescla bituminosa de 15 cm de fondària com a mínim amb màquina tallajunts amb disc de diamant per a paviment, per a delimitar la zona a demolir</t>
  </si>
  <si>
    <t>P2148-49L6</t>
  </si>
  <si>
    <t>Demolició de vorada, inclòs la base, col·locada sobre formigó, amb martell trencador muntat sobre retroexcavadora i càrrega manual i mecànica de runa sobre camió o contenidor</t>
  </si>
  <si>
    <t>P2146-DJ25</t>
  </si>
  <si>
    <t>m2</t>
  </si>
  <si>
    <t>Demolició de paviment de formigó/asfalt de fins a 20 cm de gruix, d'amplària fins a 2 m amb retroexcavadora amb martell trencador i càrrega sobre camió amb mitjans mecànics</t>
  </si>
  <si>
    <t>P2148-1000</t>
  </si>
  <si>
    <t>Demolició de vorada amb pletina d'acer, inclòs la base, col·locada sobre formigó, amb martell trencador muntat sobre retroexcavadora i càrrega manual i mecànica de runa sobre camió o contenidor</t>
  </si>
  <si>
    <t>P2146-DJ5M</t>
  </si>
  <si>
    <t>Demolició de vorera formada per paviment de panots col·locats sobre base de formigó de fins a 20 cm de gruix, inclòs la demolició de la base, d'amplària més de 2 m amb retroexcavadora amb martell trencador i càrrega sobre camió amb mitjans mecànics</t>
  </si>
  <si>
    <t>P21Q2-8GXO</t>
  </si>
  <si>
    <t>u</t>
  </si>
  <si>
    <t>Retirada de banc de pedra o formigó de fins a 3 m de llargària, enderroc de daus de formigó, i càrrega manual i mecànica de l'equipament i la runa sobre camió o contenidor</t>
  </si>
  <si>
    <t>P21G2-54DC</t>
  </si>
  <si>
    <t>Demolició de canonada d'acer corrugat de fins a 200 cm amb mitjans mecànics i càrrega sobre camió</t>
  </si>
  <si>
    <t>P21G5-54CN</t>
  </si>
  <si>
    <t>Demolició d'embornal de 70x30x85 cm, de parets de 15 cm de maó, amb mitjans mecànics i càrrega sobre camió</t>
  </si>
  <si>
    <t>P2147-JC9V</t>
  </si>
  <si>
    <t>Demolició de rigola de pedra col·locats sobre formigó, inclòs la base, amb compressor i càrrega manual de runa sobre camió o contenidor, en Entorn urbà sense dificultat de mobilitat, en voreres &lt;= 3 m d'amplària o calçada/plataforma única &lt;= 7 m d'amplària, sense afectació per serveis o elements de mobiliari urbà, en Actuacions de fins a 1 1 m</t>
  </si>
  <si>
    <t>P214R-8GX3</t>
  </si>
  <si>
    <t>Enderroc de paret de bloc foradat de morter de ciment de 30 cm de gruix, a mà i amb martell trencador manual i càrrega manual de runa sobre camió o contenidor</t>
  </si>
  <si>
    <t>P2145-4RRY</t>
  </si>
  <si>
    <t>Arrencada de pilones existents amb mitjans manuals i càrrega manual sobre camió o contenidor</t>
  </si>
  <si>
    <t>P2R5-DT1G</t>
  </si>
  <si>
    <t>m3</t>
  </si>
  <si>
    <t>Transport de residus a instal·lació autoritzada de gestió de residus, amb camió de 12 t i temps d'espera per a la càrrega a màquina, amb un recorregut de més de 15 i fins a 20 km</t>
  </si>
  <si>
    <t>P2RA-EU6Q</t>
  </si>
  <si>
    <t>Disposició controlada en centre de reciclatge de residus barrejats no perillosos amb una densitat 0,17 t/m3, procedents de construcció o demolició, amb codi 17 09 04 segons la Llista Europea de Residus</t>
  </si>
  <si>
    <t>TOTAL</t>
  </si>
  <si>
    <t>02</t>
  </si>
  <si>
    <t>MOVIMENT DE TERRES I TRANSPORTS</t>
  </si>
  <si>
    <t>'01.02</t>
  </si>
  <si>
    <t>P221B-EL71</t>
  </si>
  <si>
    <t>Excavació de rasa i pou de fins a 2 m de fondària, en terreny compacte (SPT 20-50), realitzada amb retroexcavadora de combustible i càrrega mecànica sobre camió</t>
  </si>
  <si>
    <t>P2214-AYNM</t>
  </si>
  <si>
    <t>Excavació per a caixa de paviment en terreny compacte (SPT 20-50), realitzada amb pala excavadora i càrrega directa sobre camió</t>
  </si>
  <si>
    <t>P2R3-FIO9</t>
  </si>
  <si>
    <t>Transport de terres contaminades a instal·lació autoritzada de gestió de residus, amb camió de 12 t i temps d'espera per a la càrrega amb mitjans mecànics, amb un recorregut de més de 15 i fins a 20 km</t>
  </si>
  <si>
    <t>03</t>
  </si>
  <si>
    <t>PAVIMENTACIÓ I MUR</t>
  </si>
  <si>
    <t>'01.03</t>
  </si>
  <si>
    <t>P938-DFU8</t>
  </si>
  <si>
    <t>Base de tot-u artificial, amb estesa i piconatge del material al 98% del PM</t>
  </si>
  <si>
    <t>P9A2-DN50</t>
  </si>
  <si>
    <t>Paviment de sauló, amb estesa i piconatge del material al 98 % del PM</t>
  </si>
  <si>
    <t>P981-V809</t>
  </si>
  <si>
    <t>Rampa per a gual de 62 cm d'amplària, amb peça de formigó per a guals de vehícles de doble capa per a posició central, de 40x62x10 cm, de color gris, fabricada amb granulats reciclats, col·locat sobre base de formigó d'ús no estructural HNE-15/P/40 de resistència a compressió 15 N/mm2, consistència plàstica i grandària màxima del granulat 40 mm, de 20 a 25 cm d'alçària, i rejuntat amb morter</t>
  </si>
  <si>
    <t>P931-10RJI</t>
  </si>
  <si>
    <t>Base de formigó de formigó en massa HM - 20 / B / 20 / X0 amb una quantitat de ciment de 200 kg/m3 i relació aigua ciment =&lt; 0.6, abocat des de camió amb estesa i vibratge manual, amb acabat reglejat</t>
  </si>
  <si>
    <t>P967-12D9S</t>
  </si>
  <si>
    <t>Vorada feta amb peça recta de formigó per a vorades model T2, doble capa, amb secció normalitzada de calçada C5 25x15 cm, segons, de classe climàtica B, classe resistent a l'abrasió H i classe resistent a flexió S (R-3,5 MPa) segons, fabricada amb granulats reciclats, col·locada sobre base de formigó no estructural HNE-15/P/40 de 10 a 20 cm d'alçària, i rejuntat amb morter per a ram de paleta</t>
  </si>
  <si>
    <t>P9E1-V6R7</t>
  </si>
  <si>
    <t>Paviment de panot per a vorera de color de 30x30x4 cm, classe 1a, preu alt, sobre suport de 3 cm de morter amb additius, col·locat a truc de maceta amb morter mixt 1:2:10 i beurada de color amb ciment blanc de ram de paleta</t>
  </si>
  <si>
    <t>PR36-8RVA</t>
  </si>
  <si>
    <t>Terra vegetal de jardineria de categoria baixa, amb una conductivitat elèctrica menor de 3 dS/m, segons NTJ 07A, subministrada a granel i escampada amb retroexcavadora mitjana</t>
  </si>
  <si>
    <t>PR30-8RVO</t>
  </si>
  <si>
    <t>Escorça de pi de 10 a 35 mm, subministrada en sacs de 0,8 m3 i escampada amb mitjans manuals</t>
  </si>
  <si>
    <t>PA220000</t>
  </si>
  <si>
    <t>U</t>
  </si>
  <si>
    <t>Xapa corten aplacada a mur de contenció segons detall i dimensions de projecte. Subministre i col·locació</t>
  </si>
  <si>
    <t>P9GB-1279T</t>
  </si>
  <si>
    <t>Paviment de formigó per armar HA - 30 / B / 10 / XC4 + XF3 + XM1 amb una quantitat de ciment de 325 kg/m3 i relació aigua ciment =&lt; 0.5, escampat des de camió, estesa i vibratge mecànic, remolinat mecànic afegint 4 kg/m2 de pols de quars color</t>
  </si>
  <si>
    <t>P9VH-HB4U</t>
  </si>
  <si>
    <t>Llosa de pedra granítica rosa porrinyo, gra fi, flamejada, de 8 cm de gruix, col·locada amb morter</t>
  </si>
  <si>
    <t>P9E3-IZMB</t>
  </si>
  <si>
    <t>Franja per a invidents de 60 cm d'amplària, de panot de 20x20x4 cm de color gris amb tacs tàctils de classe 1a, preu superior, col·locats a truc de maceta amb morter ciment 1:6 i beurada de ciment pòrtland</t>
  </si>
  <si>
    <t>EYRFU020</t>
  </si>
  <si>
    <t>PA</t>
  </si>
  <si>
    <t>Partida alçada a justificar per imprevistos o excessos d'amidament durant l'execució de l'obra.</t>
  </si>
  <si>
    <t>P9F1-4XEG</t>
  </si>
  <si>
    <t>Paviment de llambordins de formigó de forma irregular amb cares rectes de 16x12cm, de gruix 8 cm, preu superior, tipus GLS TARGA o equivalent, col·locats amb morter mixt 1:2:10. Colors vermell, masnou, gris i negre, alternats segons plànols de projecte i segons indicacions de la DF.</t>
  </si>
  <si>
    <t>P4DG-3XPL</t>
  </si>
  <si>
    <t>Muntatge i desmuntatge d'una cara d'encofrat, amb plafó metàl·lic de 50x200 cm, per a murs de base rectilínia, encofrats a dues cares, d'alçària &lt;= 3 m, per a deixar el formigó vist</t>
  </si>
  <si>
    <t>P4520-LOME</t>
  </si>
  <si>
    <t>Formigonament per a mur, amb formigó per armar amb additiu hidròfug HA - 25 / F / 20 / XC2 amb una quantitat de ciment de 275 kg/m3 i relació aigua ciment =&lt; 0.6, abocat amb cubilot</t>
  </si>
  <si>
    <t>P4BC-43MX</t>
  </si>
  <si>
    <t>kg</t>
  </si>
  <si>
    <t>Armadura per a mur AP500 SD d'acer en barres corrugades B500SD de límit elàstic &gt;= 500 N/mm2</t>
  </si>
  <si>
    <t>P310-D51R</t>
  </si>
  <si>
    <t>Armadura de rases i pous AP500 S d'acer en barres corrugades B500S de límit elàstic &gt;= 500 N/mm2</t>
  </si>
  <si>
    <t>P312-JSVP</t>
  </si>
  <si>
    <t>Formigonament de rases i pous, amb formigó per armar HA - 30 / B / 20 / amb una quantitat de ciment de 275 kg/m3 i relació aigua ciment =&lt; 0.6, abocat des de camió</t>
  </si>
  <si>
    <t>P791-8A6Z</t>
  </si>
  <si>
    <t>Impermeabilització exterior de mur de contenció de &lt;= 3 m d'alçària amb emulsió bituminosa, capa drenant amb làmina de drenatge nodular de polietilè d'alta densitat i capa filtrant amb un geotèxtil, fixada mecànicament. I2+D1 segons CTE/DB-HS 2006</t>
  </si>
  <si>
    <t>PD5M-50TZ</t>
  </si>
  <si>
    <t>Drenatge amb tub ranurat de PVC de D=90 mm i reblert amb material filtrant fins màxim a 30 cm per sobre del dren</t>
  </si>
  <si>
    <t>P7B1-6Q3E</t>
  </si>
  <si>
    <t>Geotèxtil format per feltre de polièster no teixit lligat mecànicament de 140 a 190 g/m2, col·locat sense adherir</t>
  </si>
  <si>
    <t>04</t>
  </si>
  <si>
    <t>ENJARDINAMENT I MOBILIARI URBÀ</t>
  </si>
  <si>
    <t>'01.04</t>
  </si>
  <si>
    <t>PR4EC-94N3</t>
  </si>
  <si>
    <t>Subministrament de Lavandula dentata en contenidor d'1 l</t>
  </si>
  <si>
    <t>PR4HA-950B</t>
  </si>
  <si>
    <t>Subministrament de Santolina chamacyparissus en contenidor d'1 l</t>
  </si>
  <si>
    <t>PR61-8ZHX</t>
  </si>
  <si>
    <t>Plantació d'arbust o arbre de petit format en contenidor d'1 a 1,5 l en obres d'urbanització, excavació de clot de plantació de 25x25x25 cm amb mitjans manuals, en un pendent inferior al 35 %, reblert del clot amb terra de l'excavació barrejada amb un 10% de compost i primer reg</t>
  </si>
  <si>
    <t>UBENPA600G</t>
  </si>
  <si>
    <t>Suministro e instalación de Papelera CIRCULAR PLUS de BENITO o similar, medidas totales (ancho x Ø x alto) 540x435x885 mm, 70 litros, fabricada con cubeta abatible de acero (tratados con el proceso Ferrus el protector de triple capa para el hierro, que garantiza una óptima resistencia a la corrosión) apoyada en estructura de tubo de Ø40 mm con base de anclaje y pletinas rectangulares con dos agujeros de Ø12 mm para su fijación en el suelo. Anclado sobre superficie preparada con 4 pernos de expansión M8 según superficie y proyecto.</t>
  </si>
  <si>
    <t>UBENUM301PR</t>
  </si>
  <si>
    <t>Suministro e instalación de Banco de diseño CITIZEN ECO de BENITO o similar, medidas totales (largo x alto x profundo) 1800x810x650 mm, fabricado en plástico ReBnew (el polímero reciclado de BENITO que está producido íntegramente a partir de envases del contenedor amarillo y no requiere ningún tipo de mantenimiento) tanto los pies como el asiento y el respaldo. Un banco al que no le afecta ni la humedad ni la corrosión. Tornillería de acero inoxidable. Anclado sobre superficie preparada con pernos de expansión M10 según superficie y proyecto.</t>
  </si>
  <si>
    <t>PR60-8YMF</t>
  </si>
  <si>
    <t>Plantació d'arbre planifoli amb l'arrel nua, de 14 a 18 cm de perímetre de tronc a 1 m d'alçària (a partir del coll de l'arrel), excavació de clot de plantació de 80x80x60 cm amb mitjans mecànics, en un pendent inferior al 25 %, reblert del clot amb substitució parcial del 30% de terra de l'excavació per terra de jardineria, primer reg i càrrega de les terres sobrants a camió</t>
  </si>
  <si>
    <t>PR417-8TT6</t>
  </si>
  <si>
    <t>Subministrament de Betula pendula Youngii de perímetre de 14 a 16 cm, amb pa de terra de diàmetre mínim 45 cm i profunditat mínima 31,5 cm segons fórmules NTJ</t>
  </si>
  <si>
    <t>PR44E-8WE9</t>
  </si>
  <si>
    <t>Subministrament de Prunus cerasifera Pissardii (Atropurpurea) de perímetre de 14 a 16 cm, amb pa de terra de diàmetre mínim 45 cm i profunditat mínima 31,5 cm segons fórmules NTJ</t>
  </si>
  <si>
    <t>PR420-8U3G</t>
  </si>
  <si>
    <t>Subministrament de Celtis australisde perímetre de 14 a 16 cm, amb pa de terra de diàmetre mínim 45 cm i profunditat mínima 31,5 cm segons fórmules NTJ</t>
  </si>
  <si>
    <t>PR4B7-947N</t>
  </si>
  <si>
    <t>Subministrament i plantació de Cerastium tomentosum var. Columnae d'alçària de 15 a 20 cm, en contenidor d'1,3 l</t>
  </si>
  <si>
    <t>05</t>
  </si>
  <si>
    <t>SANEJAMENT</t>
  </si>
  <si>
    <t>'01.05</t>
  </si>
  <si>
    <t>PD06-VO3P</t>
  </si>
  <si>
    <t>Pou de registre de formigó prefabricat circular de diàmetre 80 cm i 1,6 m de fondària, amb solera de formigó d'ús no estructural HNE-20/B/20 de resistència a compressió 20 N/mm2, consistència tova i grandària màxima del granulat 20 mm de 15 cm de gruix amb mitja canya, i part proporcional de peces especials, bastiment quadrat aparent de fosa dúctil per a pou de registre i tapa abatible, pas lliure de 700 mm de diàmetre i classe D400 segons norma UNE-EN 124 col·locat amb morter i graons de polipropilè armat</t>
  </si>
  <si>
    <t>PD731-IQRK</t>
  </si>
  <si>
    <t>Claveguera amb tub de paret estructurada per a sanejament soterrat sense pressió, de polietilè, diàmetre nominal DN 400, classe de rigidesa anular SN 8 (rigidesa anular 8 kN/m2), de superfícies interna llisa i externa perfilada de tipus B, codi d'àrea d'aplicació U, fabricació segons norma UNE-EN 13476-3, unió mitjançant maniguet extruït i junt elastomèric d'estanquitat, col·locat al fons de la rasa sobre llit de sorra de 15 cm de gruix, inclòs el reblert del recolzament del tub, amb picó vibrant de combustible</t>
  </si>
  <si>
    <t>PD731-IQRN</t>
  </si>
  <si>
    <t>Claveguera amb tub de paret estructurada per a sanejament soterrat sense pressió, de polietilè, diàmetre nominal DN 200, classe de rigidesa anular SN 8 (rigidesa anular 8 kN/m2), de superfícies interna llisa i externa perfilada de tipus B, codi d'àrea d'aplicació U, fabricació segons norma UNE-EN 13476-3, unió mitjançant maniguet extruït i junt elastomèric d'estanquitat, col·locat al fons de la rasa sobre llit de sorra de 10 cm de gruix, inclòs el reblert del recolzament del tub, amb picó vibrant de combustible</t>
  </si>
  <si>
    <t>PD55-E3NL</t>
  </si>
  <si>
    <t>Caixa per a embornal de 70x30x85 cm, amb parets de 10 cm de gruix sobre solera de 10 cm de formigó en massa HM - 20 / B / 20 / X0 amb una quantitat de ciment de 200 kg/m3 i relació aigua ciment =&lt; 0.6</t>
  </si>
  <si>
    <t>PD50-4814</t>
  </si>
  <si>
    <t>Bastiment i reixa practicable per a embornal, de fosa grisa de 800x364x50 mm exteriors i 52 kg de pes col·locat amb morter</t>
  </si>
  <si>
    <t>P2255-DPIZ</t>
  </si>
  <si>
    <t>Rebliment i piconatge de rasa d'amplària fins a 0,6 m, amb sorres de material reciclat de formigons, en tongades de gruix de fins a 25 cm, utilitzant picó vibrant de combustible</t>
  </si>
  <si>
    <t>FD7F0001</t>
  </si>
  <si>
    <t>ut</t>
  </si>
  <si>
    <t>Partida alçada a justificar de treballs de connexionat de la xarxa de clavegueram de la nova actuació. Inclòs treballs de localització dels punts de connexió a xarxa general, apertura i tapa de rasa, formigonat i tapat de la rasa amb material igual existent.</t>
  </si>
  <si>
    <t>PD5Z-V9UK</t>
  </si>
  <si>
    <t>Canal de desguàs per a zones de circulació de vehicles i vianants, de fosa dúctil amb recobriment protector de pintura color negre forja, sense pendent incorporada, de 750x335x300 mm (llarg.x ampl.x fond.), amb reixeta de fosa dúctil antilliscant de la classe D400 segons norma UNE-EN 124, fixada amb cargols a la canal, construcció segons norma UNE-EN 1433, col·locada sobre solera de formigó de 15 cm de gruix i parets de 15 cm de gruix</t>
  </si>
  <si>
    <t>06</t>
  </si>
  <si>
    <t>XARXA REG</t>
  </si>
  <si>
    <t>'01.06</t>
  </si>
  <si>
    <t>PPAU0011</t>
  </si>
  <si>
    <t>Instal·lació de reg gota a gota per les línies d'arbres i zones verdes. Inclou: arqueta, material (tuberies, vàlvules i programador), rebliment de rases, mà d'obra i medis auxiliars. Tot segons plànol d'instal·lació de reg del projecte.</t>
  </si>
  <si>
    <t>FFB1UCON</t>
  </si>
  <si>
    <t>Partida alçada per a treballs de tancament i connexions amb xarxa existent. Inclós tapat de cales i reposició de voreres
Inclòs imprevistos d'instal·lació d'aigua potable.</t>
  </si>
  <si>
    <t>07</t>
  </si>
  <si>
    <t>ENLLUMENAT</t>
  </si>
  <si>
    <t>'01.07</t>
  </si>
  <si>
    <t>PDK4-Z9J4</t>
  </si>
  <si>
    <t>Pericó de formigó prefabricat sense fons de 40x40 cm i fondària de 54 cm, per a instal·lacions de serveis, col·locat sobre solera de formigó d'ús no estructural HNE-20/B/40 de resistència a compressió 20 N/mm2, consistència tova i grandària màxima del granulat 40 mm de 15 cm de gruix i reblert lateral amb terra de la mateixa excavació</t>
  </si>
  <si>
    <t>PDK1-DXA4</t>
  </si>
  <si>
    <t>Bastiment quadrat i tapa quadrat de fosa dúctil per a pericó de serveis, recolzada, pas lliure de 400x400 mm classe B125 segons norma UNE-EN 124, col·locada amb morter per a ram de paleta</t>
  </si>
  <si>
    <t>PGD1-E3BF</t>
  </si>
  <si>
    <t>Piqueta de connexió a terra d'acer, amb recobriment de coure de gruix estàndard, de 2500 mm de llargària de 17,3 mm de diàmetre, clavada a terra</t>
  </si>
  <si>
    <t>PG33-E6Q7</t>
  </si>
  <si>
    <t>Cable amb conductor de coure de tensió assignada0,6/1 kV, de designació RV-K, construcció segons norma UNE 21123-2, unipolar, de secció 1x16 mm2, amb coberta del cable de PVC, classe de reacció al foc Eca segons la norma UNE-EN 50575, col·locat en tub</t>
  </si>
  <si>
    <t>PG33-E3ZI</t>
  </si>
  <si>
    <t>Cable amb conductor de coure de tensió assignada0,6/1 kV, de designació RZ, construcció segons norma UNE 21030-2, tetrapolar, de secció 4x16 mm2, amb coberta del cable de poliolefines, classe de reacció al foc segons la norma UNE-EN 50575 amb baixa emissió fums, col·locat en tub corrugat</t>
  </si>
  <si>
    <t>PG33-E3ZC</t>
  </si>
  <si>
    <t>Cable amb conductor de coure de tensió assignada0,6/1 kV, de designació RZ, construcció segons norma UNE 21030-2, bipolar, de secció 2x6 mm2, amb coberta del cable de poliolefines, classe de reacció al foc segons la norma UNE-EN 50575 amb baixa emissió fums</t>
  </si>
  <si>
    <t>PG2N-EUGJ</t>
  </si>
  <si>
    <t>Tub corbable corrugat de polietilè, de doble capa, llisa la interior i corrugada l'exterior, de 75 mm de diàmetre nominal, aïllant i no propagador de la flama, resistència a l'impacte de 20 J, resistència a compressió de 450 N, muntat com a canalització soterrada</t>
  </si>
  <si>
    <t>PADRESKK</t>
  </si>
  <si>
    <t>Partida alçada a justificar per treballs d'electricitat/enllumenat per la connexió de la xarxa d'enllumenat de la nova actuació amb la xarxa existent. Inclós connexió a armaris elèctrics existents. Tot inclòs per al seu correcte funcionament. Treball realitzat per empresa homologada per FECSA ENDESA. Legalització de la instal·lació inclosa.</t>
  </si>
  <si>
    <t>PPAU0020</t>
  </si>
  <si>
    <t xml:space="preserve">Treballs de localització de xarxa d'enllumenat existent existent i connexions de nova xarxa a la xarxa existent.
Inclós retirada de braços existents d'enllumenat subjectat a façana. </t>
  </si>
  <si>
    <t>UBENACS50SS3</t>
  </si>
  <si>
    <t>Suministro e instalación de punto de luz de diseño cilíndrico sobrio y moderno, STARK de BENITO o similar, dimensiones 4000xØ168 mm, 31 kg, potencia 40 W, distribución lumínica asimétrico, regulación y control ajustable, temperatura de color 3000K, de aluminio estrusionado, alta eficiencia, de gran robustez y durabilidad, distribución lumínica simétrica o asimétrica, de fácil mantenimiento, preparada para incorporar sistema de telegestión Ready4IoT, para aplicación en calles residenciales. Fijación mediante pernos sobre superficie preparada de hormigón.</t>
  </si>
  <si>
    <t>08</t>
  </si>
  <si>
    <t>SENYALITZACIÓ VERTICAL I HORITZONTAL</t>
  </si>
  <si>
    <t>'01.08</t>
  </si>
  <si>
    <t>PBBM-4IMH</t>
  </si>
  <si>
    <t>Suport rectangular de tub d'acer galvanitzat de 80x40x2 mm, col·locat a terra formigonat</t>
  </si>
  <si>
    <t>FBB13351</t>
  </si>
  <si>
    <t>Placa rectangular per a senyals de trànsit, d'acer galvanitzat i pintat, de 60 cm de base, acabada amb làmina retrorreflectora classe RA2, fixada mecànicament</t>
  </si>
  <si>
    <t>PBA4-DXTH</t>
  </si>
  <si>
    <t>Pintat sobre paviment de marca vial transversal contínua per a ús permanent i retrorreflectant en sec, tipus P-R, de 50 cm d'amplària, amb pintura acrílica de color blanc i microesferes de vidre, aplicada amb màquina d'accionament manual</t>
  </si>
  <si>
    <t>PBBF-DUJT</t>
  </si>
  <si>
    <t>Placa circular per a senyals de trànsit, d'acer galvanitzat i pintat, de 60 cm de, acabada amb làmina retrorreflectora classe RA2, fixada mecànicament</t>
  </si>
  <si>
    <t>09</t>
  </si>
  <si>
    <t>SEGURETAT I SALUT I CONTROL DE QUALITAT</t>
  </si>
  <si>
    <t>'01.09</t>
  </si>
  <si>
    <t>PPAU5501</t>
  </si>
  <si>
    <t xml:space="preserve">Seguretat i Salut en l'obra. Inclou redacció PSS, EPIS, elements de protecció col·lectius, individuals, etc. </t>
  </si>
  <si>
    <t>EYRFU011</t>
  </si>
  <si>
    <t>Estudis i proves pel control de qualitat de l'obra, i tramitació de documentació de certificats de materials.</t>
  </si>
  <si>
    <t xml:space="preserve">IMPORT TOTAL DEL PRESSUPOST : </t>
  </si>
  <si>
    <t>Justificació d'elements</t>
  </si>
  <si>
    <t>Nº</t>
  </si>
  <si>
    <t>Codi</t>
  </si>
  <si>
    <t>U.A.</t>
  </si>
  <si>
    <t>Descripció</t>
  </si>
  <si>
    <t>Element compost</t>
  </si>
  <si>
    <t>B07F-0LSX</t>
  </si>
  <si>
    <t>Morter mixt de ciment pòrtland amb filler calcari CEM II/B-L, calç i sorra, amb 250 kg/m3 de ciment, amb una proporció en volum 1:1:7 i 5 N/mm2 de resistència a compressió, elaborat a l'obra</t>
  </si>
  <si>
    <t>Rend.:</t>
  </si>
  <si>
    <t>Mà d'obra</t>
  </si>
  <si>
    <t>A0E-000A</t>
  </si>
  <si>
    <t>h</t>
  </si>
  <si>
    <t>Manobre especialista</t>
  </si>
  <si>
    <t>/R</t>
  </si>
  <si>
    <t>x</t>
  </si>
  <si>
    <t>=</t>
  </si>
  <si>
    <t>Subtotal mà d'obra</t>
  </si>
  <si>
    <t>Maquinària</t>
  </si>
  <si>
    <t>C176-00FX</t>
  </si>
  <si>
    <t>Formigonera de 165 l</t>
  </si>
  <si>
    <t>Subtotal maquinària</t>
  </si>
  <si>
    <t>Material</t>
  </si>
  <si>
    <t>B055-067M</t>
  </si>
  <si>
    <t>t</t>
  </si>
  <si>
    <t>Ciment pòrtland amb filler calcari CEM II/B-L 32,5 R segons UNE-EN 197-1, en sacs</t>
  </si>
  <si>
    <t>B054-06DH</t>
  </si>
  <si>
    <t>Calç aèria hidratada CL 90-S, en sacs</t>
  </si>
  <si>
    <t>B03L-05N7</t>
  </si>
  <si>
    <t>Sorra de pedrera per a morters</t>
  </si>
  <si>
    <t>B011-05ME</t>
  </si>
  <si>
    <t>Aigua</t>
  </si>
  <si>
    <t>Subtotal material</t>
  </si>
  <si>
    <t>Cost directe</t>
  </si>
  <si>
    <t>Despeses auxiliars</t>
  </si>
  <si>
    <t>%</t>
  </si>
  <si>
    <t>Total</t>
  </si>
  <si>
    <t>B07F-0LT0</t>
  </si>
  <si>
    <t>Morter de ciment pòrtland amb filler calcari CEM II/B-L i sorra, amb 250 kg/m3 de ciment, amb una proporció en volum 1:6 i 5 N/mm2 de resistència a compressió, elaborat a l'obra</t>
  </si>
  <si>
    <t>B07F-0LT1</t>
  </si>
  <si>
    <t>Morter mixt de ciment pòrtland amb filler calcari CEM II/B-L, calç i sorra, amb 200 kg/m3 de ciment, amb una proporció en volum 1:2:10 i 2,5 N/mm2 de resistència a compressió, elaborat a l'obra</t>
  </si>
  <si>
    <t>B07F-0LT4</t>
  </si>
  <si>
    <t>B07F-0LT6</t>
  </si>
  <si>
    <t>B07F-0LT01</t>
  </si>
  <si>
    <t>B07F-0LT11</t>
  </si>
  <si>
    <t>B07G-0MR9</t>
  </si>
  <si>
    <t>Morter de ciment amb ciment pòrtland CEM I i sorra, amb additiu inclusor aire/plastificant i 250 kg/m3 de ciment, amb una proporció en volum 1:6 i 5 N/mm2 de resistència a compressió, elaborat a l'obra</t>
  </si>
  <si>
    <t>B055-0661</t>
  </si>
  <si>
    <t>Ciment pòrtland CEM I 32,5 R segons UNE-EN 197-1, en sacs</t>
  </si>
  <si>
    <t>B081-06U6</t>
  </si>
  <si>
    <t>Additiu inclusor aire/plastificant per a morter, segons la norma UNE-EN 934-3</t>
  </si>
  <si>
    <t>B0B6-107E</t>
  </si>
  <si>
    <t>Acer en barres corrugades elaborat a l'obra i manipulat a taller B500S, de límit elàstic &gt;= 400 N/mm2</t>
  </si>
  <si>
    <t>A01-FEP0</t>
  </si>
  <si>
    <t>Ajudant ferrallista</t>
  </si>
  <si>
    <t>A0F-000I</t>
  </si>
  <si>
    <t>Oficial 1a ferrallista</t>
  </si>
  <si>
    <t>B0B7-106Q</t>
  </si>
  <si>
    <t>Acer en barres corrugades B500S de límit elàstic &gt;= 400 N/mm2</t>
  </si>
  <si>
    <t>B0AM-078F</t>
  </si>
  <si>
    <t>Filferro recuit de diàmetre 1,3 mm</t>
  </si>
  <si>
    <t>B0B6-107I</t>
  </si>
  <si>
    <t>Acer en barres corrugades elaborat a l'obra i manipulat a taller B500SD, de límit elàstic &gt;= 500 N/mm2</t>
  </si>
  <si>
    <t>B0B7-106S</t>
  </si>
  <si>
    <t>Acer en barres corrugades B500SD de límit elàstic &gt;= 500 N/mm2</t>
  </si>
  <si>
    <t>Partida d'obra</t>
  </si>
  <si>
    <t>ED750021</t>
  </si>
  <si>
    <t>UT</t>
  </si>
  <si>
    <t>Execució de canal de fundició i reixa 980x550x395 tipus D-400 de BENITO. Tot inclòs per al seu correcte funcionament</t>
  </si>
  <si>
    <t>A0121000</t>
  </si>
  <si>
    <t>Oficial 1a</t>
  </si>
  <si>
    <t>A0140000</t>
  </si>
  <si>
    <t>Manobre</t>
  </si>
  <si>
    <t>B0641080</t>
  </si>
  <si>
    <t>M3</t>
  </si>
  <si>
    <t>Formigó HM-20/P/20/I de consistència plàstica, grandària màxima del granulat 20 mm, amb &gt;= 200 kg/m3 de ciment, apte per a classe d'exposició I</t>
  </si>
  <si>
    <t>BFA1U142</t>
  </si>
  <si>
    <t>Canal de fundició i reixa 980x550x395 tipus D-400 de BENITO. Tot inclòs per al seu correcte funcionament</t>
  </si>
  <si>
    <t>EYRF0000</t>
  </si>
  <si>
    <t xml:space="preserve">Reposició de zones de paviment de vorera existent per adaptar nous guals i nova actuació de vianants a la nova rasant de vorera, vorades, etc, tot segons acabats existents de panot vorera i rasants segons DF.
Inclou enderroc paviment existent (vorades, paviment panot, base, subbase) i reposició amb subbases de tot-u, base de formigó i panot. Tot inclós </t>
  </si>
  <si>
    <t>FFB11111</t>
  </si>
  <si>
    <t>Partida alçada a justificar per a treballs no inclosos de pavimentació de connexió amb àmbits existents o imprevistos.</t>
  </si>
  <si>
    <t>GHN15FC4</t>
  </si>
  <si>
    <t>Punt de llum tipus CICLO de BENITO o similiar de 8m altura D.120mm+Perns Ancoratge amb tres projectors LED 40W asimetrics Ext. 3000K</t>
  </si>
  <si>
    <t>A012H000</t>
  </si>
  <si>
    <t>Oficial 1a electricista</t>
  </si>
  <si>
    <t>A013H000</t>
  </si>
  <si>
    <t>Ajudant electricista</t>
  </si>
  <si>
    <t>BHN15FC4</t>
  </si>
  <si>
    <t>P2148-49L0</t>
  </si>
  <si>
    <t>C13C-00LP</t>
  </si>
  <si>
    <t>Retroexcavadora sobre pneumàtics de 8 a 10 t</t>
  </si>
  <si>
    <t>C115-00EE</t>
  </si>
  <si>
    <t>Retroexcavadora amb martell trencador</t>
  </si>
  <si>
    <t>P2148-49L5</t>
  </si>
  <si>
    <t>Demolició de vorada, inclòs la base, col·locada sobre formigó, amb compressor i càrrega manual i mecànica de runa sobre camió o contenidor</t>
  </si>
  <si>
    <t>C111-0056</t>
  </si>
  <si>
    <t>Compressor amb dos martells pneumàtics</t>
  </si>
  <si>
    <t>P214U-HBQK</t>
  </si>
  <si>
    <t>Fresatge mecànic de paviments de mescles bituminoses per cada cm de gruix, amb un gruix de 0 a 6 cm i en encaixos aillats, amb fresadora per a paviment amb càrrega automàtica i talls i entregues a tapes i reixes amb compressor, càrrega de runa sobre camió i escombrat i neteja de la superfície fresada</t>
  </si>
  <si>
    <t>A0F-000S</t>
  </si>
  <si>
    <t>Oficial 1a d'obra pública</t>
  </si>
  <si>
    <t>A0D-0007</t>
  </si>
  <si>
    <t>C174-00GD</t>
  </si>
  <si>
    <t>Escombradora autopropulsada</t>
  </si>
  <si>
    <t>C113-00JJ</t>
  </si>
  <si>
    <t>Fresadora per a paviment amb càrrega automàtica</t>
  </si>
  <si>
    <t>P783-8D35</t>
  </si>
  <si>
    <t>Impermeabilització de parament amb emulsió bituminosa per a impermeabilització tipus ED amb una dotació de &lt;= 2 kg/m2 aplicada en dues capes</t>
  </si>
  <si>
    <t>A0F-000D</t>
  </si>
  <si>
    <t>Oficial 1a col·locador</t>
  </si>
  <si>
    <t>B7Z0-13F3</t>
  </si>
  <si>
    <t>Emulsió bituminosa, tipus ED</t>
  </si>
  <si>
    <t>P975-MHBW</t>
  </si>
  <si>
    <t>Rigola sense desnivell de formigó en massa HM - 30 / F / 10 / X0 amb una quantitat de ciment de 275 kg/m3 i relació aigua ciment =&lt; 0.6, de 40 cm d'amplària i de 25 a 30 cm d'alçària, acabat remolinat</t>
  </si>
  <si>
    <t>B06F1-KB8G</t>
  </si>
  <si>
    <t>Formigó en massa HM - 30 / F / 10 / X0 amb una quantitat de ciment de 275 kg/m3 i relació aigua ciment =&lt; 0.6</t>
  </si>
  <si>
    <t>P976-U54K</t>
  </si>
  <si>
    <t>Rigola de 20 cm d'amplària de peça doble capa de formigó color blanc, de 20x20x8 cm, per a rigoles, col·locades amb morter sobre base de formigó d'ús no estructural i rejuntades amb beurada de ciment</t>
  </si>
  <si>
    <t>C17A-00JL</t>
  </si>
  <si>
    <t>Mesclador continu per a morter preparat en sacs</t>
  </si>
  <si>
    <t>B971-HDKC</t>
  </si>
  <si>
    <t>Peça doble capa de formigó color blanc, de 20x20x8 cm, per a rigoles</t>
  </si>
  <si>
    <t>B07L-1PY6</t>
  </si>
  <si>
    <t>Morter per a ram de paleta, classe M 5 (5 N/mm2), en sacs, de designació (G) segons norma UNE-EN 998-2</t>
  </si>
  <si>
    <t>B055-065W</t>
  </si>
  <si>
    <t>Ciment blanc de ram de paleta BL 22,5 X segons UNE 80305, en sacs</t>
  </si>
  <si>
    <t>B069-I4L6</t>
  </si>
  <si>
    <t>Formigó d'ús no estructural HNE-20/B/20 de resistència a compressió 20 N/mm2, consistència tova i grandària màxima del granulat 20 mm</t>
  </si>
  <si>
    <t>P976-11ZNH</t>
  </si>
  <si>
    <t>Rigola de 40 cm d'amplària de peça monocapa de formigó color gris, de 40x20x8 cm, per a rigoles, col·locades amb morter sobre base de formigó d'ús no estructural i rejuntades amb beurada de ciment</t>
  </si>
  <si>
    <t>B971-TT40</t>
  </si>
  <si>
    <t>Peça monocapa de formigó color gris, de 40x20x8 cm, per a rigoles</t>
  </si>
  <si>
    <t>P9G81-13WX5</t>
  </si>
  <si>
    <t>Paviment de formigó amb fibres d'acer, de 20 cm de gruix, HMF - 30 / A / F / 10 / 48.5 / XF3 amb una quantitat de ciment de 300 kg/m3 i relació aigua ciment =&lt; 0.55, amb fibres d'acer de diàmetre 1,13 mm, llargària 48,5 mm, conformades als extrems, grup I, filferro estirat en fred, per a formigó, amb una dosificació de 35 kg/m3, escampat des de camió, estesa i vibratge amb regle vibratori, acabat remolinat mecànic afegint 4 kg/m2 de pols de quars color</t>
  </si>
  <si>
    <t>C20K-00DP</t>
  </si>
  <si>
    <t>Regle vibratori</t>
  </si>
  <si>
    <t>C20L-00DO</t>
  </si>
  <si>
    <t>Remolinador mecànic</t>
  </si>
  <si>
    <t>B0871-13Z95</t>
  </si>
  <si>
    <t>Fibres d'acer de diàmetre 1,13 mm, llargària 48,5 mm, conformades als extrems, grup I, filferro estirat en fred, per a formigó</t>
  </si>
  <si>
    <t>B06F1-SZJP</t>
  </si>
  <si>
    <t>Formigó en massa amb additiu hidròfug HM - 30 / F / 10 / XF3 amb una quantitat de ciment de 300 kg/m3 i relació aigua ciment =&lt; 0.55</t>
  </si>
  <si>
    <t>B9G3-0HRU</t>
  </si>
  <si>
    <t>Pols de quars color</t>
  </si>
  <si>
    <t>P9GB-123JA</t>
  </si>
  <si>
    <t>Paviment de Formigó per armar, amb 20% de granulats de material reciclat de formigons, amb additiu hidròfug HRA - 30 / B / 10 / XC4 + XS1 amb una quantitat de ciment de 300 kg/m3 i relació aigua ciment =&lt; 0.5, escampat des de camió, estesa i vibratge mecànic, remolinat mecànic afegint 4 kg/m2 de pols de quars gris</t>
  </si>
  <si>
    <t>C175-00G6</t>
  </si>
  <si>
    <t>Estenedora per a paviments de formigó</t>
  </si>
  <si>
    <t>B06F7-MDZ1</t>
  </si>
  <si>
    <t>Formigó per armar, amb 20% de granulats de material reciclat de formigons, amb additiu hidròfug HRA - 30 / B / 10 / XC4 + XS1 amb una quantitat de ciment de 300 kg/m3 i relació aigua ciment =&lt; 0.5</t>
  </si>
  <si>
    <t>B9G3-0HRV</t>
  </si>
  <si>
    <t>Pols de quars color gris</t>
  </si>
  <si>
    <t>P9GB-12BWR</t>
  </si>
  <si>
    <t>Paviment de formigó per armar, amb 20% de granulats de material reciclat de formigons, HRA - 30 / B / 10 / XC4 + XF3 amb una quantitat de ciment de 300 kg/m3 i relació aigua ciment =&lt; 0.55, escampat des de camió, estesa i vibratge mecànic, remolinat mecànic afegint 4 kg/m2 de pols de quars color</t>
  </si>
  <si>
    <t>B06F7-V9DE</t>
  </si>
  <si>
    <t>Formigó per armar, amb 20% de granulats de material reciclat de formigons, HRA - 30 / B / 10 / XC4 + XF3 amb una quantitat de ciment de 300 kg/m3 i relació aigua ciment =&lt; 0.55</t>
  </si>
  <si>
    <t>PADR0000</t>
  </si>
  <si>
    <t xml:space="preserve">Suministro e instalación de punto de luz PI de BENITO, dimensiones(AlxAnxPr): 4500x250x150mm, alta eficiencia, hasta 145 lm/W reales, 18 distribuciones lumínicas distintas, estándar Zhaga (Book 15), bloque óptico IP66, diseño cilíndrico de aluminio estrusionado. De gran robustez y durabilidad, su diseño sobrio y moderno se adapta a cualquier tipo de entorno urbano. Incorpora en su extremo un módulo de LEDs BENITO-NOVATILU con un rango de potencias desde 20W hasta 50W, lo que permite satisfacer cualquier requerimiento lumínico. Para aplicaciones como: calles residenciales, plazas y zonas ajardinadas. Incluye retrofit PI 40W de BENITO, potencia 50 W, distribución lumínica simtrica rectangular, regulación y control programable multinivel, temperatura de color 3000K.
</t>
  </si>
  <si>
    <t>PBA2-FIHV</t>
  </si>
  <si>
    <t>Pintat sobre paviment de marca vial superficial per a ús permanent i retrorreflectant en sec, amb humitat i amb pluja, tipus P-RR, amb pintura acrílica de color blanc i microesferes de vidre, aplicada amb màquina d'accionament manual</t>
  </si>
  <si>
    <t>A0F-000B</t>
  </si>
  <si>
    <t>C1B0-006D</t>
  </si>
  <si>
    <t>Màquina per a pintar bandes de vial, d'accionament manual</t>
  </si>
  <si>
    <t>BBA0-0SD5</t>
  </si>
  <si>
    <t>Microesferes de vidre per a marques vials retrorreflectants en sec, amb humitat i amb pluja</t>
  </si>
  <si>
    <t>BBA1-2XWQ</t>
  </si>
  <si>
    <t>Pintura acrílica de color blanc, per a marques vials</t>
  </si>
  <si>
    <t>PBA3-DXJQ</t>
  </si>
  <si>
    <t>Pintat sobre paviment de marca vial longitudinal discontínua per a ús permanent i retrorreflectant en sec, tipus P-R, de 10 cm d'amplària i 2/1 de relació pintat/no pintat, amb pintura acrílica de color blanc i microesferes de vidre, aplicada amb mitjans manuals</t>
  </si>
  <si>
    <t>BBA0-0SD6</t>
  </si>
  <si>
    <t>Microesferes de vidre per a senyalització per a marques vials retrorreflectants en sec</t>
  </si>
  <si>
    <t>PD5J-43CZ</t>
  </si>
  <si>
    <t>Làmina drenant nodular de polietilè d'alta densitat, amb un geotèxtil de polipropilè adherit en una de les seves cares, amb nòduls de 8 mm d'alçària aproximada i una resistència a la compressió aproximada de 150 kN/m2, fixada mecànicament sobre parament vertical</t>
  </si>
  <si>
    <t>A01-FEP3</t>
  </si>
  <si>
    <t>Ajudant col·locador</t>
  </si>
  <si>
    <t>B0AO-07II</t>
  </si>
  <si>
    <t>Tac de niló de 6 a 8 mm de diàmetre, amb vis</t>
  </si>
  <si>
    <t>BD5G-0LIE</t>
  </si>
  <si>
    <t>Làmina drenant nodular de polietilè d'alta densitat, amb un geotèxtil de polipropilè adherit en una de les seves cares, amb nòduls de 8 mm d'alçària aproximada i una resistència a la compressió aproximada de 150 kN/m2</t>
  </si>
  <si>
    <t>PDB3-ORMI</t>
  </si>
  <si>
    <t>Solera amb mitja canya de formigó d'ús no estructural HNE-20/B/20 de resistència a compressió 20 N/mm2, consistència tova i grandària màxima del granulat 20 mm, de 15 cm de gruix mínim i de planta 1.2x1,2 m per a tub 50 cm</t>
  </si>
  <si>
    <t>PDB6-5CAE</t>
  </si>
  <si>
    <t>Paret per a pou circular de diàmetre 80 cm de peces de formigó amb execució prefabricada, col·locades amb morter ciment 1:6</t>
  </si>
  <si>
    <t>BDD5-0M3U</t>
  </si>
  <si>
    <t>Peça cilíndrica de formigó per a formació de pou circular de diàmetre 80 cm, prefabricada</t>
  </si>
  <si>
    <t>Subtotal element compost</t>
  </si>
  <si>
    <t>PDBD-H86M</t>
  </si>
  <si>
    <t>Graó per a pou de registre de polipropilè armat, de 250x350x250 mm i 3 kg de pes, col·locat amb morter de ciment 1:6, elaborat a l'obra</t>
  </si>
  <si>
    <t>BDD4-H4XN</t>
  </si>
  <si>
    <t>Graó per a pou de registre de polipropilè de 250x350x250 mm i 3 kg de pes</t>
  </si>
  <si>
    <t>PDBF-DFX1</t>
  </si>
  <si>
    <t>Bastiment quadrat aparent de fosa dúctil per a pou de registre i tapa abatible, pas lliure de 700 mm de diàmetre i classe D400 segons norma UNE-EN 124 col·locat amb morter</t>
  </si>
  <si>
    <t>B07L-1PYA</t>
  </si>
  <si>
    <t>Morter per a ram de paleta, classe M 5 (5 N/mm2), a granel, de designació (G) segons norma UNE-EN 998-2</t>
  </si>
  <si>
    <t>BDK5-1KIB</t>
  </si>
  <si>
    <t>Bastiment quadrat aparent i tapa circular de fosa dúctil per a pou de registre, abatible, pas lliure de 700 mm i classe D400 segons norma UNE-EN 124</t>
  </si>
  <si>
    <t>PQ18-HB9S</t>
  </si>
  <si>
    <t>Banc de perfils de plàstic reciclat amb respatller, suports i recolzabraços de plàstic reciclat, de 180 cm de llargària, col·locat amb fixacions mecàniques. Model tipus CITIZEN ECO de Benito o similar</t>
  </si>
  <si>
    <t>BQ17-H6PO</t>
  </si>
  <si>
    <t>Banc de perfils de plàstic reciclat amb respatller, suports i recolzabraços de plàstic reciclat de 180 cm de llargària</t>
  </si>
  <si>
    <t>PQ23-MCAU</t>
  </si>
  <si>
    <t>Paperera trabucable d'eix de gir horitzontal de 30 l, 45,5 cm de diàmetre, semicircular de planxa perforada d'acer de gruix 0,002 mm amb acabat imprimació epoxi+pintura polièster, amb cendrer, i suports de tub de 0,04 mm, col·locada amb fixacions mecàniques</t>
  </si>
  <si>
    <t>BQ23-MHHT</t>
  </si>
  <si>
    <t>Paperera trabucable d'eix de gir horitzontal de 30 l, 45,5 cm de diàmetre, semicircular de planxa perforada d'acer de gruix 0,002 mm amb acabat imprimació epoxi+pintura polièster, amb cendrer, i suports de tub de 0,04 mm</t>
  </si>
  <si>
    <t>PR36-8RV4</t>
  </si>
  <si>
    <t>Terra vegetal de jardineria de categoria alta, amb una conductivitat elèctrica menor de 0,8 dS/m, segons NTJ 07A, subministrada a granel i escampada amb retroexcavadora petita i mitjans manuals</t>
  </si>
  <si>
    <t>A01-FEPJ</t>
  </si>
  <si>
    <t>Ajudant jardiner</t>
  </si>
  <si>
    <t>BR3D-21GI</t>
  </si>
  <si>
    <t>Terra vegetal de jardineria de categoria alta, amb una conductivitat elèctrica menor de 0,8 dS/m, segons NTJ 07A, subministrada a granel</t>
  </si>
  <si>
    <t>PR417-8TSP</t>
  </si>
  <si>
    <t>Subministrament de Betula pendula Youngii de perímetre de 16 a 18 cm, amb pa de terra de diàmetre mínim 51 cm i profunditat mínima 35,7 cm segons fórmules NTJ</t>
  </si>
  <si>
    <t>BR417-2268</t>
  </si>
  <si>
    <t>Betula pendula Youngii de perímetre de 16 a 18 cm, amb pa de terra de diàmetre mínim 51 cm i profunditat mínima 35,7 cm segons fórmules NTJ</t>
  </si>
  <si>
    <t>PR420-8U3H</t>
  </si>
  <si>
    <t>Subministrament de Celtis australisde perímetre de 16 a 18 cm, amb pa de terra de diàmetre mínim 51 cm i profunditat mínima 35,7 cm segons fórmules NTJ</t>
  </si>
  <si>
    <t>BR420-22BU</t>
  </si>
  <si>
    <t>Celtis australis de perímetre de 16 a 18 cm, amb pa de terra de diàmetre mínim 51 cm i profunditat mínima 35,7 cm segons fórmules NTJ</t>
  </si>
  <si>
    <t>PR43G-8V7A</t>
  </si>
  <si>
    <t>Subministrament de Ligustrum lucidum Excelsum Superbum (L. japonicum Variegatum) de perímetre de 12 a 14 cm, amb pa de terra de diàmetre mínim 26 cm i profunditat mínima 31,2 cm segons fórmules NTJ</t>
  </si>
  <si>
    <t>BR43F-22VD</t>
  </si>
  <si>
    <t>Ligustrum lucidum Excelsum Superbum (L. japonicum Variegatum) de perímetre de 12 a 14 cm, amb pa de terra de diàmetre mínim 26 cm i profunditat mínima 31,2 cm segons fórmules NTJ</t>
  </si>
  <si>
    <t>PR43H-8VB5</t>
  </si>
  <si>
    <t>Subministrament de Liquidambar styraciflua Worplesdon de perímetre de 18 a 20 cm, amb pa de terra de diàmetre mínim 57 cm i profunditat mínima 39,9 cm segons fórmules NTJ</t>
  </si>
  <si>
    <t>BR43G-22XG</t>
  </si>
  <si>
    <t>Liquidambar styraciflua Worplesdon de perímetre de 18 a 20 cm, amb pa de terra de diàmetre mínim 57 cm i profunditat mínima 39,9 cm segons fórmules NTJ</t>
  </si>
  <si>
    <t>PR444-8VOH</t>
  </si>
  <si>
    <t>Subministrament de Morus alba Macrophylla de perímetre de 12 a 14 cm, amb l'arrel nua</t>
  </si>
  <si>
    <t>BR444-232T</t>
  </si>
  <si>
    <t>Morus alba Macrophylla de perímetre de 12 a 14 cm, amb l'arrel nua</t>
  </si>
  <si>
    <t>PR44E-8WEK</t>
  </si>
  <si>
    <t>Subministrament de Prunus cerasifera Pissardii (Atropurpurea) de perímetre de 16 a 18 cm, amb pa de terra de diàmetre mínim 51 cm i profunditat mínima 35,7 cm segons fórmules NTJ</t>
  </si>
  <si>
    <t>BR44E-23GU</t>
  </si>
  <si>
    <t>Prunus cerasifera Pissardii (Atropurpurea) de perímetre de 16 a 18 cm, amb pa de terra de diàmetre mínim 51 cm i profunditat mínima 35,7 cm segons fórmules NTJ</t>
  </si>
  <si>
    <t>PR4H8-94XL</t>
  </si>
  <si>
    <t>Subministrament de Salvia Verveneca en contenidor d'1 l</t>
  </si>
  <si>
    <t>BR4H8-26AF</t>
  </si>
  <si>
    <t>Salvia farinacea en contenidor d'1 l</t>
  </si>
  <si>
    <t>PR4J5-95E6</t>
  </si>
  <si>
    <t>Subministrament de Thymus vulgaris 'Compacta' en contenidor d'1 l</t>
  </si>
  <si>
    <t>BR4J5-26EA</t>
  </si>
  <si>
    <t>Thymus vulgaris 'Compacta' en contenidor d'1 l</t>
  </si>
  <si>
    <t>PR60-8YMD</t>
  </si>
  <si>
    <t>Plantació d'arbre planifoli amb l'arrel nua, de 14 a 18 cm de perímetre de tronc a 1 m d'alçària (a partir del coll de l'arrel), excavació de clot de plantació de 80x80x60 cm amb mitjans mecànics, en un pendent inferior al 25 %, reblert del clot amb substitució parcial del 30% de terra de l'excavació per sorra rentada i compost (70%-30%), primer reg i càrrega de les terres sobrants a camió</t>
  </si>
  <si>
    <t>A0G-0022</t>
  </si>
  <si>
    <t>Oficial 2a jardiner</t>
  </si>
  <si>
    <t>A0F-000M</t>
  </si>
  <si>
    <t>Oficial 1a jardiner</t>
  </si>
  <si>
    <t>C151-002Z</t>
  </si>
  <si>
    <t>Camió cisterna de 8 m3</t>
  </si>
  <si>
    <t>BR32-21DJ</t>
  </si>
  <si>
    <t>Compost de classe I, d'origen vegetal, segons NTJ 05C, subministrat a granel</t>
  </si>
  <si>
    <t>B03L-05MX</t>
  </si>
  <si>
    <t>Sorra de riu rentada de 0,1 a 0,5 mm</t>
  </si>
  <si>
    <t>UBENACS50000</t>
  </si>
  <si>
    <t>Suministro e instalación de punto de luz de diseño cilíndrico sobrio y moderno, STARK de BENITO, dimensiones 4000xØ168 mm, 31 kg, potencia 40 W, distribución lumínica asimétrico, regulación y control ajustable, temperatura de color 3000K, de aluminio estrusionado, alta eficiencia, de gran robustez y durabilidad, distribución lumínica simétrica o asimétrica, de fácil mantenimiento, preparada para incorporar sistema de telegestión Ready4IoT, para aplicación en calles residenciales. Fijación mediante pernos sobre superficie preparada de hormigón.</t>
  </si>
  <si>
    <t>OGEN029</t>
  </si>
  <si>
    <t>Ayudante electricista</t>
  </si>
  <si>
    <t>OGEN028</t>
  </si>
  <si>
    <t>Oficial 1ª electricista</t>
  </si>
  <si>
    <t>MGEN023</t>
  </si>
  <si>
    <t>Camión grúa 6 t</t>
  </si>
  <si>
    <t>PBENACS50SS3</t>
  </si>
  <si>
    <t>Punto de luz STARK 40W simétrico 3000K 4 m o similar</t>
  </si>
  <si>
    <t>Altres</t>
  </si>
  <si>
    <t>PBENACS50SS3%UACC21</t>
  </si>
  <si>
    <t>% PP accesorios</t>
  </si>
  <si>
    <t>Subtotal altres</t>
  </si>
  <si>
    <t>UBENACS52222</t>
  </si>
  <si>
    <t>P-1</t>
  </si>
  <si>
    <t>P-2</t>
  </si>
  <si>
    <t>P-3</t>
  </si>
  <si>
    <t>A012M000</t>
  </si>
  <si>
    <t>Oficial 1a muntador</t>
  </si>
  <si>
    <t>A013M000</t>
  </si>
  <si>
    <t>Ajudant muntador</t>
  </si>
  <si>
    <t>C1503000</t>
  </si>
  <si>
    <t>Camió grua</t>
  </si>
  <si>
    <t>BBM13603</t>
  </si>
  <si>
    <t>Placa octogonal per a senyals de trànsit, d'acer galvanitzat i pintat, de 60 cm de diàmetre, acabada amb làmina retrorreflectora classe RA2</t>
  </si>
  <si>
    <t>P-4</t>
  </si>
  <si>
    <t>P-5</t>
  </si>
  <si>
    <t>P-6</t>
  </si>
  <si>
    <t>A0F-000Y</t>
  </si>
  <si>
    <t>Oficial 1a soldador</t>
  </si>
  <si>
    <t>C207-00E1</t>
  </si>
  <si>
    <t>Equip i elements auxiliars per a tall oxiacetilènic</t>
  </si>
  <si>
    <t>P-7</t>
  </si>
  <si>
    <t>P-8</t>
  </si>
  <si>
    <t>C138-00KQ</t>
  </si>
  <si>
    <t>Pala carregadora sobre pneumàtics de 15 a 20 t</t>
  </si>
  <si>
    <t>P-9</t>
  </si>
  <si>
    <t>P-10</t>
  </si>
  <si>
    <t>P-11</t>
  </si>
  <si>
    <t>P-12</t>
  </si>
  <si>
    <t>C20H-00DN</t>
  </si>
  <si>
    <t>Martell trencador manual</t>
  </si>
  <si>
    <t>P-13</t>
  </si>
  <si>
    <t>C178-00GF</t>
  </si>
  <si>
    <t>Màquina tallajunts amb disc de diamant per a paviment</t>
  </si>
  <si>
    <t>P-14</t>
  </si>
  <si>
    <t>P-15</t>
  </si>
  <si>
    <t>P-16</t>
  </si>
  <si>
    <t>C152-003B</t>
  </si>
  <si>
    <t>P-17</t>
  </si>
  <si>
    <t>C139-00LK</t>
  </si>
  <si>
    <t>Pala excavadora giratòria sobre pneumàtics de 15 a 20 t</t>
  </si>
  <si>
    <t>P-18</t>
  </si>
  <si>
    <t>P-19</t>
  </si>
  <si>
    <t>C13A-00FQ</t>
  </si>
  <si>
    <t>Safata vibrant combustible amb placa de 60 cm</t>
  </si>
  <si>
    <t>B03D-21MB</t>
  </si>
  <si>
    <t>Sorra de material reciclat de formigó de 0 a 5 mm</t>
  </si>
  <si>
    <t>P-20</t>
  </si>
  <si>
    <t>C154-003M</t>
  </si>
  <si>
    <t>Camió per a transport de 12 t</t>
  </si>
  <si>
    <t>P-21</t>
  </si>
  <si>
    <t>P-22</t>
  </si>
  <si>
    <t>B2RA-28TO</t>
  </si>
  <si>
    <t>P-23</t>
  </si>
  <si>
    <t>P-24</t>
  </si>
  <si>
    <t>A0F-000T</t>
  </si>
  <si>
    <t>Oficial 1a paleta</t>
  </si>
  <si>
    <t>B06F2-I6HP</t>
  </si>
  <si>
    <t>Formigó per armar HA - 30 / B / 20 / XC2 amb una quantitat de ciment de 275 kg/m3 i relació aigua ciment =&lt; 0.6</t>
  </si>
  <si>
    <t>P-25</t>
  </si>
  <si>
    <t>C172-003J</t>
  </si>
  <si>
    <t>Camió amb bomba de formigonar</t>
  </si>
  <si>
    <t>B06F2-LR3A</t>
  </si>
  <si>
    <t>Formigó per armar amb additiu hidròfug HA - 25 / F / 20 / XC2 amb una quantitat de ciment de 275 kg/m3 i relació aigua ciment =&lt; 0.6</t>
  </si>
  <si>
    <t>P-26</t>
  </si>
  <si>
    <t>P-27</t>
  </si>
  <si>
    <t>A01-FEOZ</t>
  </si>
  <si>
    <t>Ajudant encofrador</t>
  </si>
  <si>
    <t>A0F-000F</t>
  </si>
  <si>
    <t>Oficial 1a encofrador</t>
  </si>
  <si>
    <t>B0D80-0CNR</t>
  </si>
  <si>
    <t>Plafó metàl·lic de 50x200 cm per a 20 usos</t>
  </si>
  <si>
    <t>B0D62-07PL</t>
  </si>
  <si>
    <t>cu</t>
  </si>
  <si>
    <t>Puntal metàl·lic i telescòpic per a 3 m d'alçària i 150 usos</t>
  </si>
  <si>
    <t>B0D21-07OY</t>
  </si>
  <si>
    <t>Tauló de fusta de pi per a 10 usos</t>
  </si>
  <si>
    <t>B0AK-07AS</t>
  </si>
  <si>
    <t>Clau acer</t>
  </si>
  <si>
    <t>B0DZ1-0ZLZ</t>
  </si>
  <si>
    <t>l</t>
  </si>
  <si>
    <t>Desencofrant</t>
  </si>
  <si>
    <t>B0DZ5-0F6R</t>
  </si>
  <si>
    <t>Part proporcional d'elements auxiliars per a plafons metàl·lics, de 50x200 cm</t>
  </si>
  <si>
    <t>P-29</t>
  </si>
  <si>
    <t>B7B1-0KQ0</t>
  </si>
  <si>
    <t>Geotèxtil format per feltre de polièster no teixit, lligat mecànicament de 140 a 190 g/m2</t>
  </si>
  <si>
    <t>P-30</t>
  </si>
  <si>
    <t>B06F1-I0IL</t>
  </si>
  <si>
    <t>Formigó en massa HM - 20 / B / 20 / X0 amb una quantitat de ciment de 200 kg/m3 i relació aigua ciment =&lt; 0.6</t>
  </si>
  <si>
    <t>P-31</t>
  </si>
  <si>
    <t>C131-005G</t>
  </si>
  <si>
    <t>Corró vibratori autopropulsat, de 12 a 14 t</t>
  </si>
  <si>
    <t>C136-00F4</t>
  </si>
  <si>
    <t>Motoanivelladora petita</t>
  </si>
  <si>
    <t>B03F-05NW</t>
  </si>
  <si>
    <t>Tot-u artificial</t>
  </si>
  <si>
    <t>P-32</t>
  </si>
  <si>
    <t>B069-2A9P</t>
  </si>
  <si>
    <t>Formigó d'ús no estructural de resistència a compressió15 N/mm2, consistència plàstica i grandària màxima del granulat 40 mm, HNE-15/P/40</t>
  </si>
  <si>
    <t>B962-W65O</t>
  </si>
  <si>
    <t>Peça recta de formigó per a vorades model T2, doble capa, amb secció normalitzada de calçada C5 25x15 cm, segons, de classe climàtica B, classe resistent a l'abrasió H i classe resistent a flexió S (R-3,5 MPa) segons, fabricada amb granulats reciclats</t>
  </si>
  <si>
    <t>P-33</t>
  </si>
  <si>
    <t>B980-V7ZX</t>
  </si>
  <si>
    <t>Peça de formigó per a guals de vehícles de doble capa per a posició central, de 40x62x10 cm, de color gris, fabricada amb granulats reciclats</t>
  </si>
  <si>
    <t>P-34</t>
  </si>
  <si>
    <t>B03C-05NM</t>
  </si>
  <si>
    <t>Sauló sense garbellar</t>
  </si>
  <si>
    <t>P-35</t>
  </si>
  <si>
    <t>B9E2-0HOF</t>
  </si>
  <si>
    <t>Panot de color de 30x30x4 cm, classe 1a, preu alt</t>
  </si>
  <si>
    <t>B083-06UD</t>
  </si>
  <si>
    <t>Colorant en pols per a formigó</t>
  </si>
  <si>
    <t>P-36</t>
  </si>
  <si>
    <t>B9E2-Z9HH</t>
  </si>
  <si>
    <t>Panot gris de 20x20x4 cm, classe 1a, preu superior de textura tacs tàctils</t>
  </si>
  <si>
    <t>P-37</t>
  </si>
  <si>
    <t>B9F0-0HQK</t>
  </si>
  <si>
    <t>Llambordí de formigó de forma irregular amb cares rectes, de 8 cm de gruix, preu superior</t>
  </si>
  <si>
    <t>P-38</t>
  </si>
  <si>
    <t>B06F2-SVI8</t>
  </si>
  <si>
    <t>Formigó per armar HA - 30 / B / 10 / XC4 + XF3 + XM1 amb una quantitat de ciment de 325 kg/m3 i relació aigua ciment =&lt; 0.5</t>
  </si>
  <si>
    <t>P-39</t>
  </si>
  <si>
    <t>B0G2-H4PB</t>
  </si>
  <si>
    <t>Llosa de pedra granítica rosa porrinyo, blanc o gris castella, gra fi, flamejada, de 6 cm de gruix</t>
  </si>
  <si>
    <t>P-40</t>
  </si>
  <si>
    <t>P-41</t>
  </si>
  <si>
    <t>P-42</t>
  </si>
  <si>
    <t>P-43</t>
  </si>
  <si>
    <t>A01-FEPH</t>
  </si>
  <si>
    <t>A0F-000R</t>
  </si>
  <si>
    <t>BBM7-0RYM</t>
  </si>
  <si>
    <t>Placa circular per a senyals de trànsit, d'acer galvanitzat i pintat, de 60 cm de, acabada amb làmina retrorreflectora classe RA2</t>
  </si>
  <si>
    <t>P-44</t>
  </si>
  <si>
    <t>BBMF-0SIX</t>
  </si>
  <si>
    <t>Suport de tub d'acer galvanitzat de 80x40x2 mm, per a senyalització vertical</t>
  </si>
  <si>
    <t>B068-HPOJ</t>
  </si>
  <si>
    <t>Formigó de neteja amb granulat reciclat, amb una dosificació de 150 kg/m3 de ciment, consistència tova i grandària màxima del granulat 20 mm, HL-150/B/ 20, amb una substitució del 50% del granulat gruixut per granulat reciclat mixt amb marcat CE, procedent de plantes de reciclat de residus de la construcció o demolició autoritzades</t>
  </si>
  <si>
    <t>P-46</t>
  </si>
  <si>
    <t>BD51-0M3Z</t>
  </si>
  <si>
    <t>Bastiment i reixa practicable per a embornal, de fosa grisa de 800x364x50 mm exteriors i 52 kg de pes</t>
  </si>
  <si>
    <t>P-47</t>
  </si>
  <si>
    <t>B0DF8-0FFB</t>
  </si>
  <si>
    <t>Motlle metàl·lic per a encofrat de caixa d'embornal de 70x30x85 cm, per a 150 usos</t>
  </si>
  <si>
    <t>P-48</t>
  </si>
  <si>
    <t>BD5O-0LK0</t>
  </si>
  <si>
    <t>Tub volta ranurat de PVC, de paret simple i 90 mm</t>
  </si>
  <si>
    <t>B03J-0K8V</t>
  </si>
  <si>
    <t>Grava de pedrera, per a drens</t>
  </si>
  <si>
    <t>P-49</t>
  </si>
  <si>
    <t>B06F1-I62I</t>
  </si>
  <si>
    <t>Formigó en massa HM - 20 / P / 20 / X0 amb una quantitat de ciment de 200 kg/m3 i relació aigua ciment =&lt; 0.6</t>
  </si>
  <si>
    <t>BD58-V9UG</t>
  </si>
  <si>
    <t>Canal de desguàs per a zones de circulació de vehicles i vianants, de fosa dúctil amb recobriment protector de pintura color negre forja, sense pendent incorporada, de 750x335x300 mm (llarg.x ampl.x fond.), amb reixeta de fosa dúctil antilliscant de la classe D400 segons norma UNE-EN 124, fixada amb cargols a la canal, construcció segons norma UNE-EN 1433</t>
  </si>
  <si>
    <t>P-50</t>
  </si>
  <si>
    <t>C13A-00FP</t>
  </si>
  <si>
    <t>Picó vibrant de combustible amb placa de 30x30 cm</t>
  </si>
  <si>
    <t>BD76-2AA9</t>
  </si>
  <si>
    <t>Tub de paret estructurada per a sanejament soterrat sense pressió, de polietilè, diàmetre nominal DN 400, classe de rigidesa anular SN 8 (rigidesa anular 8 kN/m2), de superfícies interna llisa i externa perfilada de tipus B, codi d'àrea d'aplicació U, fabricació segons norma UNE-EN 13476-3, unió mitjançant maniguet extruït i junt elastomèric d'estanquitat</t>
  </si>
  <si>
    <t>B03L-05N5</t>
  </si>
  <si>
    <t>Sorra de pedrera de 0 a 3,5 mm</t>
  </si>
  <si>
    <t>P-51</t>
  </si>
  <si>
    <t>BD76-2AA6</t>
  </si>
  <si>
    <t>Tub de paret estructurada per a sanejament soterrat sense pressió, de polietilè, diàmetre nominal DN 200, classe de rigidesa anular SN 8 (rigidesa anular 8 kN/m2), de superfícies interna llisa i externa perfilada de tipus B, codi d'àrea d'aplicació U, fabricació segons norma UNE-EN 13476-3, unió mitjançant maniguet extruït i junt elastomèric d'estanquitat</t>
  </si>
  <si>
    <t>P-52</t>
  </si>
  <si>
    <t>BDK5-1KH0</t>
  </si>
  <si>
    <t>Bastiment quadrat i tapa quadrat de fosa dúctil per a pericó de serveis, recolzada, pas lliure de 400x400 mm classe B125 segons norma UNE-EN 124</t>
  </si>
  <si>
    <t>P-53</t>
  </si>
  <si>
    <t>BDK2-Z9J5</t>
  </si>
  <si>
    <t>Pericó de formigó prefabricat sense fons de 40x40 cm i fondària de 54 cm, per a instal·lacions de serveis</t>
  </si>
  <si>
    <t>B069-I6LP</t>
  </si>
  <si>
    <t>Formigó d'ús no estructural HNE-20/B/40 de resistència a compressió 20 N/mm2, consistència tova i grandària màxima del granulat 40 mm</t>
  </si>
  <si>
    <t>P-54</t>
  </si>
  <si>
    <t>A01-FEPD</t>
  </si>
  <si>
    <t>A0F-000E</t>
  </si>
  <si>
    <t>BG2Q-1KTD</t>
  </si>
  <si>
    <t>Tub corbable corrugat de polietilè, de doble capa, llisa la interior i corrugada l'exterior, de 75 mm de diàmetre nominal, aïllant i no propagador de la flama, resistència a l'impacte de 20 J, resistència a compressió de 450 N, per a canalitzacions soterrades</t>
  </si>
  <si>
    <t>P-55</t>
  </si>
  <si>
    <t>BG33-G2ZB</t>
  </si>
  <si>
    <t>P-56</t>
  </si>
  <si>
    <t>BG33-G2YZ</t>
  </si>
  <si>
    <t>Cable amb conductor de coure de tensió assignada0,6/1 kV, de designació RZ, construcció segons norma UNE 21030-2, tetrapolar, de secció 4x16 mm2, amb coberta del cable de poliolefines, classe de reacció al foc segons la norma UNE-EN 50575 amb baixa emissió fums</t>
  </si>
  <si>
    <t>P-57</t>
  </si>
  <si>
    <t>BG33-G2T6</t>
  </si>
  <si>
    <t>Cable amb conductor de coure de tensió assignada0,6/1 kV, de designació RV-K, construcció segons norma UNE 21123-2, unipolar, de secció 1x16 mm2, amb coberta del cable de PVC, classe de reacció al foc Eca segons la norma UNE-EN 50575</t>
  </si>
  <si>
    <t>P-58</t>
  </si>
  <si>
    <t>BGD5-06SO</t>
  </si>
  <si>
    <t>Piqueta de connexió a terra d'acer i recobriment de coure, de 2500 mm de llargària, de 17,3 mm de diàmetre, estàndard</t>
  </si>
  <si>
    <t>BGYD-0B2W</t>
  </si>
  <si>
    <t>Part proporcional d'elements especials per a piquetes de connexió a terra</t>
  </si>
  <si>
    <t>P-59</t>
  </si>
  <si>
    <t>P-60</t>
  </si>
  <si>
    <t>P-61</t>
  </si>
  <si>
    <t>P-62</t>
  </si>
  <si>
    <t>BR35-21GN</t>
  </si>
  <si>
    <t>Escorça de pi de 10 a 35 mm, subministrada en sacs de 0,8 m3</t>
  </si>
  <si>
    <t>P-63</t>
  </si>
  <si>
    <t>BR3D-21GL</t>
  </si>
  <si>
    <t>Terra vegetal de jardineria de categoria baixa, amb una conductivitat elèctrica menor de 3 dS/m, segons NTJ 07A, subministrada a granel</t>
  </si>
  <si>
    <t>P-64</t>
  </si>
  <si>
    <t>BR417-226O</t>
  </si>
  <si>
    <t>Betula pendula Youngii de perímetre de 14 a 16 cm, amb pa de terra de diàmetre mínim 45 cm i profunditat mínima 31,5 cm segons fórmules NTJ</t>
  </si>
  <si>
    <t>P-65</t>
  </si>
  <si>
    <t>BR420-22BT</t>
  </si>
  <si>
    <t>Celtis australis de perímetre de 14 a 16 cm, amb pa de terra de diàmetre mínim 45 cm i profunditat mínima 31,5 cm segons fórmules NTJ</t>
  </si>
  <si>
    <t>P-66</t>
  </si>
  <si>
    <t>BR44E-23GV</t>
  </si>
  <si>
    <t>Prunus cerasifera Pissardii (Atropurpurea) de perímetre de 14 a 16 cm, amb pa de terra de diàmetre mínim 45 cm i profunditat mínima 31,5 cm segons fórmules NTJ</t>
  </si>
  <si>
    <t>P-67</t>
  </si>
  <si>
    <t>BR4B7-25RM</t>
  </si>
  <si>
    <t>Cerastium tomentosum var. Columnae d'alçària de 15 a 20 cm, en contenidor d'1,3 l</t>
  </si>
  <si>
    <t>P-68</t>
  </si>
  <si>
    <t>BR4EC-25XP</t>
  </si>
  <si>
    <t>Lavandula dentata en contenidor d'1 l</t>
  </si>
  <si>
    <t>P-69</t>
  </si>
  <si>
    <t>BR4HA-26BM</t>
  </si>
  <si>
    <t>Santolina chamacyparissus en contenidor d'1 l</t>
  </si>
  <si>
    <t>P-70</t>
  </si>
  <si>
    <t>P-71</t>
  </si>
  <si>
    <t>BR32-21DG</t>
  </si>
  <si>
    <t>Compost de classe I, d'origen vegetal, segons NTJ 05C, subministrat en sacs de 0,8 m3</t>
  </si>
  <si>
    <t>P-72</t>
  </si>
  <si>
    <t>P-73</t>
  </si>
  <si>
    <t>OGEN003</t>
  </si>
  <si>
    <t>Oficial 1ª</t>
  </si>
  <si>
    <t>OGEN005</t>
  </si>
  <si>
    <t>Ayudante</t>
  </si>
  <si>
    <t>PBENPA600G</t>
  </si>
  <si>
    <t>Papelera CIRCULAR PLUS 70 litros</t>
  </si>
  <si>
    <t>PBENPA600G%UACCES1</t>
  </si>
  <si>
    <t>P-74</t>
  </si>
  <si>
    <t>PBENUM301PR</t>
  </si>
  <si>
    <t>Banco CITIZEN ECO 1800 polímero reciclado</t>
  </si>
  <si>
    <t>PBENUM301PR%UACCES1</t>
  </si>
  <si>
    <t>P-28</t>
  </si>
  <si>
    <t>Subtotal partida d'obra</t>
  </si>
  <si>
    <t>P-45</t>
  </si>
  <si>
    <t>A01-FEP1</t>
  </si>
  <si>
    <t>A01-FEP10</t>
  </si>
  <si>
    <t>A01-FEP11</t>
  </si>
  <si>
    <t>A01-FEP12</t>
  </si>
  <si>
    <t>A0D-0000</t>
  </si>
  <si>
    <t>A0D-00000</t>
  </si>
  <si>
    <t>A0D-00001</t>
  </si>
  <si>
    <t>A0D-00002</t>
  </si>
  <si>
    <t>A0D-00003</t>
  </si>
  <si>
    <t>A0D-00004</t>
  </si>
  <si>
    <t>A0D-00005</t>
  </si>
  <si>
    <t>A0D-00006</t>
  </si>
  <si>
    <t>A0D-00007</t>
  </si>
  <si>
    <t>A0D-00008</t>
  </si>
  <si>
    <t>A0D-00009</t>
  </si>
  <si>
    <t>A0D-0000A</t>
  </si>
  <si>
    <t>A0D-0000B</t>
  </si>
  <si>
    <t>A0D-0000C</t>
  </si>
  <si>
    <t>A0D-0000D</t>
  </si>
  <si>
    <t>A0D-0000E</t>
  </si>
  <si>
    <t>A0D-0000F</t>
  </si>
  <si>
    <t>A0D-0000G</t>
  </si>
  <si>
    <t>A0D-0000H</t>
  </si>
  <si>
    <t>A0D-0000I</t>
  </si>
  <si>
    <t>A0D-0000J</t>
  </si>
  <si>
    <t>A0D-0000K</t>
  </si>
  <si>
    <t>A0E-0000</t>
  </si>
  <si>
    <t>A0E-00000</t>
  </si>
  <si>
    <t>A0E-00001</t>
  </si>
  <si>
    <t>A0E-00002</t>
  </si>
  <si>
    <t>A0E-00003</t>
  </si>
  <si>
    <t>A0E-00004</t>
  </si>
  <si>
    <t>A0E-00005</t>
  </si>
  <si>
    <t>A0E-00006</t>
  </si>
  <si>
    <t>A0E-00007</t>
  </si>
  <si>
    <t>A0E-00008</t>
  </si>
  <si>
    <t>A0E-00009</t>
  </si>
  <si>
    <t>A0F-0000</t>
  </si>
  <si>
    <t>A0F-0001</t>
  </si>
  <si>
    <t>A0F-0002</t>
  </si>
  <si>
    <t>A0F-0003</t>
  </si>
  <si>
    <t>A0F-0004</t>
  </si>
  <si>
    <t>A0F-00000</t>
  </si>
  <si>
    <t>A0F-00001</t>
  </si>
  <si>
    <t>A0F-00002</t>
  </si>
  <si>
    <t>A0F-00003</t>
  </si>
  <si>
    <t>A0F-00004</t>
  </si>
  <si>
    <t>A0F-00005</t>
  </si>
  <si>
    <t>A0F-00006</t>
  </si>
  <si>
    <t>A0F-00007</t>
  </si>
  <si>
    <t>A0F-00008</t>
  </si>
  <si>
    <t>A0F-00011</t>
  </si>
  <si>
    <t>A0F-00020</t>
  </si>
  <si>
    <t>A0F-00021</t>
  </si>
  <si>
    <t>A0F-00022</t>
  </si>
  <si>
    <t>A0F-00030</t>
  </si>
  <si>
    <t>A0F-00031</t>
  </si>
  <si>
    <t>A0F-00032</t>
  </si>
  <si>
    <t>A0F-00041</t>
  </si>
  <si>
    <t>A0G-0020</t>
  </si>
  <si>
    <t>A0G-00200</t>
  </si>
  <si>
    <t>A0G-00201</t>
  </si>
  <si>
    <t>A0G-00202</t>
  </si>
  <si>
    <t>C111-0050</t>
  </si>
  <si>
    <t>C111-00500</t>
  </si>
  <si>
    <t>C111-00501</t>
  </si>
  <si>
    <t>C111-00502</t>
  </si>
  <si>
    <t>C111-00503</t>
  </si>
  <si>
    <t>C111-00504</t>
  </si>
  <si>
    <t>C115-00E0</t>
  </si>
  <si>
    <t>C115-00E01</t>
  </si>
  <si>
    <t>C13C-00L0</t>
  </si>
  <si>
    <t>C13C-00L00</t>
  </si>
  <si>
    <t>C13C-00L01</t>
  </si>
  <si>
    <t>C13C-00L02</t>
  </si>
  <si>
    <t>C13C-00L03</t>
  </si>
  <si>
    <t>C13C-00L04</t>
  </si>
  <si>
    <t>C13C-00L05</t>
  </si>
  <si>
    <t>C13C-00L06</t>
  </si>
  <si>
    <t>C151-0020</t>
  </si>
  <si>
    <t>C151-00200</t>
  </si>
  <si>
    <t>C151-00201</t>
  </si>
  <si>
    <t>C151-00202</t>
  </si>
  <si>
    <t>C152-0030</t>
  </si>
  <si>
    <t>C152-00301</t>
  </si>
  <si>
    <t>C175-00G0</t>
  </si>
  <si>
    <t>C175-00G00</t>
  </si>
  <si>
    <t>C175-00G01</t>
  </si>
  <si>
    <t>C175-00G02</t>
  </si>
  <si>
    <t>C176-00F0</t>
  </si>
  <si>
    <t>C176-00F00</t>
  </si>
  <si>
    <t>C176-00F01</t>
  </si>
  <si>
    <t>C17A-00J0</t>
  </si>
  <si>
    <t>C17A-00J01</t>
  </si>
  <si>
    <t>C207-00E0</t>
  </si>
  <si>
    <t>C207-00E01</t>
  </si>
  <si>
    <t>C20L-00D0</t>
  </si>
  <si>
    <t>C20L-00D00</t>
  </si>
  <si>
    <t>C20L-00D01</t>
  </si>
  <si>
    <t>C20L-00D02</t>
  </si>
  <si>
    <t>B011-05M0</t>
  </si>
  <si>
    <t>B011-05M00</t>
  </si>
  <si>
    <t>B011-05M01</t>
  </si>
  <si>
    <t>B011-05M02</t>
  </si>
  <si>
    <t>B011-05M03</t>
  </si>
  <si>
    <t>B011-05M04</t>
  </si>
  <si>
    <t>B011-05M05</t>
  </si>
  <si>
    <t>B011-05M06</t>
  </si>
  <si>
    <t>B011-05M07</t>
  </si>
  <si>
    <t>B011-05M08</t>
  </si>
  <si>
    <t>B03L-05N0</t>
  </si>
  <si>
    <t>B03L-05N00</t>
  </si>
  <si>
    <t>B03L-05N01</t>
  </si>
  <si>
    <t>B054-06D0</t>
  </si>
  <si>
    <t>B054-06D01</t>
  </si>
  <si>
    <t>B055-0670</t>
  </si>
  <si>
    <t>B055-06700</t>
  </si>
  <si>
    <t>B055-06701</t>
  </si>
  <si>
    <t>B055-06702</t>
  </si>
  <si>
    <t>B055-06703</t>
  </si>
  <si>
    <t>B055-06704</t>
  </si>
  <si>
    <t>B069-I4L0</t>
  </si>
  <si>
    <t>B069-I4L01</t>
  </si>
  <si>
    <t>B07L-1PY0</t>
  </si>
  <si>
    <t>B07L-1PY01</t>
  </si>
  <si>
    <t>B9G3-0HR0</t>
  </si>
  <si>
    <t>B9G3-0HR01</t>
  </si>
  <si>
    <t>BR3D-21G0</t>
  </si>
  <si>
    <t>BR3D-21G01</t>
  </si>
  <si>
    <t>AMIDAMENTS</t>
  </si>
  <si>
    <t>N</t>
  </si>
  <si>
    <t>'01.01.001</t>
  </si>
  <si>
    <t>L</t>
  </si>
  <si>
    <t>AV.LLEIDA</t>
  </si>
  <si>
    <t>C/MELCIOR</t>
  </si>
  <si>
    <t>Connexió sanejament Pou existent</t>
  </si>
  <si>
    <t>C/PONT DEL MOLÍ</t>
  </si>
  <si>
    <t>PLAÇA</t>
  </si>
  <si>
    <t>'01.01.002</t>
  </si>
  <si>
    <t>-BANDA NORD</t>
  </si>
  <si>
    <t>Av.Lleida</t>
  </si>
  <si>
    <t>C/Melcior</t>
  </si>
  <si>
    <t>-BANDA SUD</t>
  </si>
  <si>
    <t>Vorera Pl.Onze Setembre-C/Pont del Molí</t>
  </si>
  <si>
    <t>-PLACETA CENTRAL</t>
  </si>
  <si>
    <t>C/Melcior-C/Pont del Molí</t>
  </si>
  <si>
    <t>'01.01.003</t>
  </si>
  <si>
    <t>Zona Plaça</t>
  </si>
  <si>
    <t>Entrega plaça-asfalt</t>
  </si>
  <si>
    <t>-VIAL ASFALT</t>
  </si>
  <si>
    <t>Badén Cami Pont del Molí</t>
  </si>
  <si>
    <t>Connexions sanejament Pou existent</t>
  </si>
  <si>
    <t>C/Pont del Molí</t>
  </si>
  <si>
    <t>'01.01.004</t>
  </si>
  <si>
    <t>'01.01.005</t>
  </si>
  <si>
    <t>Plaça-C/Melcior</t>
  </si>
  <si>
    <t>-ZONA CENTRAL</t>
  </si>
  <si>
    <t>Plaça central</t>
  </si>
  <si>
    <t>'01.01.006</t>
  </si>
  <si>
    <t>Bancs</t>
  </si>
  <si>
    <t>'01.01.007</t>
  </si>
  <si>
    <t>'01.01.008</t>
  </si>
  <si>
    <t>'01.01.009</t>
  </si>
  <si>
    <t>-RIGOLES EXISTENTS</t>
  </si>
  <si>
    <t>'01.01.010</t>
  </si>
  <si>
    <t>MURETS EXISTENTS</t>
  </si>
  <si>
    <t>'01.01.011</t>
  </si>
  <si>
    <t>PILONES EXISTENTS</t>
  </si>
  <si>
    <t>'01.01.012</t>
  </si>
  <si>
    <t>ENDERROC VORADA</t>
  </si>
  <si>
    <t>ENDERROC PAVIMENT FORMIGÓ/ASFALT</t>
  </si>
  <si>
    <t>ENDERROC VORERA</t>
  </si>
  <si>
    <t>RETIRADA TUBERIES</t>
  </si>
  <si>
    <t>EMBORNAL</t>
  </si>
  <si>
    <t>ENDERROC MURETS</t>
  </si>
  <si>
    <t>ENDERROC RIGOLA</t>
  </si>
  <si>
    <t>ENDERROC PILONES</t>
  </si>
  <si>
    <t>BANCS</t>
  </si>
  <si>
    <t>'01.01.013</t>
  </si>
  <si>
    <t>'01.02.001</t>
  </si>
  <si>
    <t>-SANEJAMENT PLUVIALS</t>
  </si>
  <si>
    <t>TUB 400mm</t>
  </si>
  <si>
    <t>.C/Melcior</t>
  </si>
  <si>
    <t>TUB 200mm</t>
  </si>
  <si>
    <t>Pl.Onze de Setembre</t>
  </si>
  <si>
    <t>-FONAMENT MUR</t>
  </si>
  <si>
    <t>-POUS</t>
  </si>
  <si>
    <t>-REIXES INTERCEPTORES</t>
  </si>
  <si>
    <t>EMBORNALS</t>
  </si>
  <si>
    <t>ESPONJAMENT</t>
  </si>
  <si>
    <t>'01.02.002</t>
  </si>
  <si>
    <t>'01.02.003</t>
  </si>
  <si>
    <t>RASES</t>
  </si>
  <si>
    <t>CAIXA PAVIMENT</t>
  </si>
  <si>
    <t>'01.03.001</t>
  </si>
  <si>
    <t>-ÀMBIT</t>
  </si>
  <si>
    <t>-RASA CONNEXIÓ CLAVEGUERAM C/PONT DEL MOLÍ</t>
  </si>
  <si>
    <t>'01.03.002</t>
  </si>
  <si>
    <t>-ZONES AMB SAULÓ</t>
  </si>
  <si>
    <t>'01.03.003</t>
  </si>
  <si>
    <t>'01.03.004</t>
  </si>
  <si>
    <t>-AV.LLEIDA</t>
  </si>
  <si>
    <t>'01.03.005</t>
  </si>
  <si>
    <t>-C/MELCIOR</t>
  </si>
  <si>
    <t>-C/PONT DEL MOLÍ</t>
  </si>
  <si>
    <t>'01.03.006</t>
  </si>
  <si>
    <t>'01.03.007</t>
  </si>
  <si>
    <t>-ZONES AMB VEGETACIÓ+ESCORÇA</t>
  </si>
  <si>
    <t>'01.03.008</t>
  </si>
  <si>
    <t>'01.03.009</t>
  </si>
  <si>
    <t>'01.03.010</t>
  </si>
  <si>
    <t>PAVIMENT</t>
  </si>
  <si>
    <t>'01.03.011</t>
  </si>
  <si>
    <t>-RIGOLA GRANIT</t>
  </si>
  <si>
    <t>'01.03.012</t>
  </si>
  <si>
    <t>'01.03.013</t>
  </si>
  <si>
    <t>'01.03.014</t>
  </si>
  <si>
    <t>-LLAMBORDINS COLORS</t>
  </si>
  <si>
    <t>Zona bosquet</t>
  </si>
  <si>
    <t>'01.03.015</t>
  </si>
  <si>
    <t>-MUR</t>
  </si>
  <si>
    <t>'01.03.016</t>
  </si>
  <si>
    <t>'01.03.017</t>
  </si>
  <si>
    <t>Extradós D.12mm/20 (VERT)</t>
  </si>
  <si>
    <t>Extradós D.12mm/20 (TRANSV)</t>
  </si>
  <si>
    <t>Intradós D.12mm/20 (LONG)</t>
  </si>
  <si>
    <t>Intradós D.12mm/20 (TRANSV)</t>
  </si>
  <si>
    <t>D.12mm correguts</t>
  </si>
  <si>
    <t>PP Esperes i altres</t>
  </si>
  <si>
    <t>'01.03.018</t>
  </si>
  <si>
    <t xml:space="preserve">-MUR </t>
  </si>
  <si>
    <t>Long.</t>
  </si>
  <si>
    <t>Superior. 3D12mm/15</t>
  </si>
  <si>
    <t>Inferior. 3D12mm/15</t>
  </si>
  <si>
    <t>Transv.</t>
  </si>
  <si>
    <t>Superior D12/15mm</t>
  </si>
  <si>
    <t>Inferior D12/15mm</t>
  </si>
  <si>
    <t>'01.03.019</t>
  </si>
  <si>
    <t>-FONAMENTACIÓ</t>
  </si>
  <si>
    <t>MUR</t>
  </si>
  <si>
    <t>'01.03.020</t>
  </si>
  <si>
    <t>'01.03.021</t>
  </si>
  <si>
    <t>'01.03.022</t>
  </si>
  <si>
    <t>'01.04.001</t>
  </si>
  <si>
    <t>'01.04.002</t>
  </si>
  <si>
    <t>'01.04.003</t>
  </si>
  <si>
    <t>'01.04.004</t>
  </si>
  <si>
    <t>'01.04.005</t>
  </si>
  <si>
    <t>'01.04.006</t>
  </si>
  <si>
    <t>'01.04.007</t>
  </si>
  <si>
    <t>'01.04.008</t>
  </si>
  <si>
    <t>'01.04.009</t>
  </si>
  <si>
    <t>'01.04.010</t>
  </si>
  <si>
    <t>'01.05.001</t>
  </si>
  <si>
    <t>'01.05.002</t>
  </si>
  <si>
    <t>'01.05.003</t>
  </si>
  <si>
    <t>-SANEJAMENT</t>
  </si>
  <si>
    <t>'01.05.004</t>
  </si>
  <si>
    <t>NOUS EMBORNALS</t>
  </si>
  <si>
    <t>'01.05.005</t>
  </si>
  <si>
    <t>'01.05.006</t>
  </si>
  <si>
    <t>-SANEJAMENT D.400mm</t>
  </si>
  <si>
    <t>A descomptar tubs</t>
  </si>
  <si>
    <t>D.400mm</t>
  </si>
  <si>
    <t>D.200mm</t>
  </si>
  <si>
    <t>'01.05.007</t>
  </si>
  <si>
    <t>'01.05.008</t>
  </si>
  <si>
    <t>-REIXA INTERCEPTORA</t>
  </si>
  <si>
    <t>'01.06.001</t>
  </si>
  <si>
    <t>BANDA OEST</t>
  </si>
  <si>
    <t>'01.06.002</t>
  </si>
  <si>
    <t>Partida alçada per a treballs de tancament i connexions amb xarxa existent. Inclós tapat de cales i reposició de voreres
Inclòs imprevistos d'instal·lació d'aigua potable.</t>
  </si>
  <si>
    <t>'01.07.001</t>
  </si>
  <si>
    <t>'01.07.002</t>
  </si>
  <si>
    <t>'01.07.003</t>
  </si>
  <si>
    <t>-ENLLUMENAT</t>
  </si>
  <si>
    <t>Creuament carrers i transit rodat</t>
  </si>
  <si>
    <t>'01.07.004</t>
  </si>
  <si>
    <t>'01.07.005</t>
  </si>
  <si>
    <t>- CABLE TERRA</t>
  </si>
  <si>
    <t>'01.07.006</t>
  </si>
  <si>
    <t>'01.07.007</t>
  </si>
  <si>
    <t>-INTERIOR COLUMNES</t>
  </si>
  <si>
    <t>'01.07.008</t>
  </si>
  <si>
    <t>-TUB CORRUGAT</t>
  </si>
  <si>
    <t>'01.07.009</t>
  </si>
  <si>
    <t>'01.07.010</t>
  </si>
  <si>
    <t xml:space="preserve">Treballs de localització de xarxa d'enllumenat existent existent i connexions de nova xarxa a la xarxa existent.
Inclós retirada de braços existents d'enllumenat subjectat a façana. </t>
  </si>
  <si>
    <t>'01.07.011</t>
  </si>
  <si>
    <t>'01.08.001</t>
  </si>
  <si>
    <t>PASSOS VIANANTS</t>
  </si>
  <si>
    <t>'01.08.002</t>
  </si>
  <si>
    <t>PASOS VIANANTS</t>
  </si>
  <si>
    <t>'01.08.003</t>
  </si>
  <si>
    <t>-PASSOS ZEBRA</t>
  </si>
  <si>
    <t>'01.08.004</t>
  </si>
  <si>
    <t>PROHIBIT PAS</t>
  </si>
  <si>
    <t>PROHIBIT APARCAR</t>
  </si>
  <si>
    <t>'01.09.001</t>
  </si>
  <si>
    <t>Redacció PSS</t>
  </si>
  <si>
    <t>Mesures de protecció col·lectives</t>
  </si>
  <si>
    <t>Mesures de protecció individuals</t>
  </si>
  <si>
    <t>'01.09.002</t>
  </si>
  <si>
    <t>Assaig densitats i proctor</t>
  </si>
  <si>
    <t>Probetes formigó voreres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</si>
</sst>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12"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40">
    <xf numFmtId="0" fontId="0" fillId="0" borderId="0" xfId="0"/>
    <xf numFmtId="0" fontId="11" fillId="0" borderId="0" xfId="0" applyFont="1" applyAlignment="1">
      <alignment horizontal="justify" vertical="top" wrapText="1"/>
    </xf>
    <xf numFmtId="0" fontId="9" fillId="2" borderId="0" xfId="0" applyFont="1" applyFill="1" applyAlignment="1">
      <alignment horizontal="center"/>
    </xf>
    <xf numFmtId="0" fontId="8" fillId="0" borderId="0" xfId="0" applyFont="1"/>
    <xf numFmtId="165" fontId="4" fillId="0" borderId="0" xfId="0" applyNumberFormat="1" applyFont="1" applyAlignment="1">
      <alignment horizontal="left" vertical="top"/>
    </xf>
    <xf numFmtId="0" fontId="0" fillId="0" borderId="0" xfId="0" applyAlignment="1">
      <alignment vertical="top"/>
    </xf>
    <xf numFmtId="0" fontId="0" fillId="0" borderId="0" xfId="0" applyAlignment="1">
      <alignment horizontal="justify" vertical="top" wrapText="1"/>
    </xf>
    <xf numFmtId="0" fontId="2" fillId="2" borderId="0" xfId="0" applyFont="1" applyFill="1" applyAlignment="1">
      <alignment horizontal="center"/>
    </xf>
    <xf numFmtId="0" fontId="5" fillId="0" borderId="0" xfId="0" applyFont="1"/>
    <xf numFmtId="0" fontId="1" fillId="0" borderId="0" xfId="0" applyFont="1"/>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0" borderId="0" xfId="0" applyNumberFormat="1" applyFont="1"/>
    <xf numFmtId="165" fontId="1" fillId="4" borderId="0" xfId="0" applyNumberFormat="1" applyFont="1" applyFill="1" applyProtection="1">
      <protection locked="0"/>
    </xf>
    <xf numFmtId="164" fontId="3" fillId="0" borderId="0" xfId="0" applyNumberFormat="1" applyFont="1"/>
    <xf numFmtId="0" fontId="1" fillId="0" borderId="0" xfId="0" applyFont="1" applyAlignment="1">
      <alignment wrapText="1"/>
    </xf>
    <xf numFmtId="0" fontId="4" fillId="0" borderId="0" xfId="0" applyFont="1"/>
    <xf numFmtId="164" fontId="4" fillId="0" borderId="0" xfId="0" applyNumberFormat="1" applyFont="1"/>
    <xf numFmtId="0" fontId="6" fillId="2" borderId="0" xfId="0" applyFont="1" applyFill="1"/>
    <xf numFmtId="0" fontId="3" fillId="3" borderId="0" xfId="0" applyFont="1" applyFill="1" applyAlignment="1">
      <alignment horizontal="center"/>
    </xf>
    <xf numFmtId="0" fontId="4" fillId="0" borderId="0" xfId="0" applyFont="1" applyAlignment="1">
      <alignment vertical="top"/>
    </xf>
    <xf numFmtId="0" fontId="0" fillId="0" borderId="0" xfId="0" applyAlignment="1">
      <alignment vertical="top"/>
    </xf>
    <xf numFmtId="165" fontId="4" fillId="0" borderId="0" xfId="0" applyNumberFormat="1" applyFont="1" applyAlignment="1">
      <alignment horizontal="center" vertical="top"/>
    </xf>
    <xf numFmtId="164" fontId="4" fillId="0" borderId="0" xfId="0" applyNumberFormat="1" applyFont="1" applyAlignment="1">
      <alignment vertical="top"/>
    </xf>
    <xf numFmtId="165" fontId="0" fillId="0" borderId="0" xfId="0" applyNumberFormat="1"/>
    <xf numFmtId="166" fontId="0" fillId="0" borderId="0" xfId="0" applyNumberFormat="1"/>
    <xf numFmtId="0" fontId="0" fillId="0" borderId="0" xfId="0" applyAlignment="1">
      <alignment horizontal="right"/>
    </xf>
    <xf numFmtId="166" fontId="0" fillId="0" borderId="1" xfId="0" applyNumberFormat="1" applyBorder="1"/>
    <xf numFmtId="0" fontId="10" fillId="0" borderId="0" xfId="0" applyFont="1"/>
    <xf numFmtId="49" fontId="10" fillId="0" borderId="0" xfId="0" applyNumberFormat="1" applyFont="1"/>
    <xf numFmtId="49" fontId="11" fillId="0" borderId="0" xfId="0" applyNumberFormat="1" applyFont="1" applyAlignment="1">
      <alignment vertical="top"/>
    </xf>
    <xf numFmtId="0" fontId="11" fillId="0" borderId="0" xfId="0" applyFont="1" applyAlignment="1">
      <alignment vertical="top"/>
    </xf>
    <xf numFmtId="165" fontId="11" fillId="4" borderId="0" xfId="0" applyNumberFormat="1" applyFont="1" applyFill="1" applyAlignment="1" applyProtection="1">
      <alignment vertical="top"/>
      <protection locked="0"/>
    </xf>
    <xf numFmtId="165" fontId="7" fillId="4" borderId="0" xfId="0" applyNumberFormat="1" applyFont="1" applyFill="1" applyProtection="1">
      <protection locked="0"/>
    </xf>
    <xf numFmtId="165" fontId="7" fillId="4" borderId="2"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0"/>
  <sheetViews>
    <sheetView tabSelected="1" workbookViewId="0">
      <pane ySplit="8" topLeftCell="A9" activePane="bottomLeft" state="frozenSplit"/>
      <selection pane="bottomLeft"/>
    </sheetView>
  </sheetViews>
  <sheetFormatPr baseColWidth="10" defaultColWidth="8.7265625" defaultRowHeight="14.5" x14ac:dyDescent="0.35"/>
  <cols>
    <col min="1" max="1" width="18.7265625" customWidth="1"/>
    <col min="2" max="2" width="3.36328125" customWidth="1"/>
    <col min="3" max="3" width="13.7265625" customWidth="1"/>
    <col min="4" max="4" width="4.36328125" customWidth="1"/>
    <col min="5" max="5" width="48.7265625" customWidth="1"/>
    <col min="6" max="7" width="12.7265625" customWidth="1"/>
    <col min="8" max="8" width="13.7265625" customWidth="1"/>
  </cols>
  <sheetData>
    <row r="1" spans="1:8" x14ac:dyDescent="0.35">
      <c r="E1" s="9" t="s">
        <v>0</v>
      </c>
      <c r="F1" s="9" t="s">
        <v>0</v>
      </c>
      <c r="G1" s="9" t="s">
        <v>0</v>
      </c>
      <c r="H1" s="9" t="s">
        <v>0</v>
      </c>
    </row>
    <row r="2" spans="1:8" x14ac:dyDescent="0.35">
      <c r="E2" s="9" t="s">
        <v>1</v>
      </c>
      <c r="F2" s="9" t="s">
        <v>1</v>
      </c>
      <c r="G2" s="9" t="s">
        <v>1</v>
      </c>
      <c r="H2" s="9" t="s">
        <v>1</v>
      </c>
    </row>
    <row r="3" spans="1:8" x14ac:dyDescent="0.35">
      <c r="E3" s="9"/>
      <c r="F3" s="9"/>
      <c r="G3" s="9"/>
      <c r="H3" s="9"/>
    </row>
    <row r="4" spans="1:8" x14ac:dyDescent="0.35">
      <c r="E4" s="9"/>
      <c r="F4" s="9"/>
      <c r="G4" s="9"/>
      <c r="H4" s="9"/>
    </row>
    <row r="6" spans="1:8" ht="18.5" x14ac:dyDescent="0.45">
      <c r="C6" s="11"/>
      <c r="D6" s="11"/>
      <c r="E6" s="12" t="s">
        <v>2</v>
      </c>
      <c r="F6" s="11"/>
      <c r="G6" s="11"/>
      <c r="H6" s="11"/>
    </row>
    <row r="8" spans="1:8" x14ac:dyDescent="0.35">
      <c r="F8" s="13" t="s">
        <v>3</v>
      </c>
      <c r="G8" s="13" t="s">
        <v>4</v>
      </c>
      <c r="H8" s="13" t="s">
        <v>5</v>
      </c>
    </row>
    <row r="10" spans="1:8" x14ac:dyDescent="0.35">
      <c r="C10" s="14" t="s">
        <v>6</v>
      </c>
      <c r="D10" s="15" t="s">
        <v>7</v>
      </c>
      <c r="E10" s="14" t="s">
        <v>8</v>
      </c>
    </row>
    <row r="11" spans="1:8" x14ac:dyDescent="0.35">
      <c r="C11" s="14" t="s">
        <v>9</v>
      </c>
      <c r="D11" s="15" t="s">
        <v>7</v>
      </c>
      <c r="E11" s="14" t="s">
        <v>10</v>
      </c>
    </row>
    <row r="13" spans="1:8" x14ac:dyDescent="0.35">
      <c r="A13" s="16" t="s">
        <v>11</v>
      </c>
      <c r="B13" s="10">
        <v>1</v>
      </c>
      <c r="C13" s="16" t="s">
        <v>12</v>
      </c>
      <c r="D13" s="16" t="s">
        <v>13</v>
      </c>
      <c r="E13" s="10" t="s">
        <v>14</v>
      </c>
      <c r="F13" s="17">
        <v>5.4</v>
      </c>
      <c r="G13" s="18">
        <v>132.05000000000001</v>
      </c>
      <c r="H13" s="17">
        <f t="shared" ref="H13:H25" si="0">ROUND(ROUND(F13,2)*ROUND(G13,3),2)</f>
        <v>713.07</v>
      </c>
    </row>
    <row r="14" spans="1:8" x14ac:dyDescent="0.35">
      <c r="A14" s="16" t="s">
        <v>11</v>
      </c>
      <c r="B14" s="10">
        <v>2</v>
      </c>
      <c r="C14" s="16" t="s">
        <v>15</v>
      </c>
      <c r="D14" s="16" t="s">
        <v>13</v>
      </c>
      <c r="E14" s="10" t="s">
        <v>16</v>
      </c>
      <c r="F14" s="17">
        <v>4.3</v>
      </c>
      <c r="G14" s="18">
        <v>98.8</v>
      </c>
      <c r="H14" s="17">
        <f t="shared" si="0"/>
        <v>424.84</v>
      </c>
    </row>
    <row r="15" spans="1:8" x14ac:dyDescent="0.35">
      <c r="A15" s="16" t="s">
        <v>11</v>
      </c>
      <c r="B15" s="10">
        <v>3</v>
      </c>
      <c r="C15" s="16" t="s">
        <v>17</v>
      </c>
      <c r="D15" s="16" t="s">
        <v>18</v>
      </c>
      <c r="E15" s="10" t="s">
        <v>19</v>
      </c>
      <c r="F15" s="17">
        <v>7.16</v>
      </c>
      <c r="G15" s="18">
        <v>825.09</v>
      </c>
      <c r="H15" s="17">
        <f t="shared" si="0"/>
        <v>5907.64</v>
      </c>
    </row>
    <row r="16" spans="1:8" x14ac:dyDescent="0.35">
      <c r="A16" s="16" t="s">
        <v>11</v>
      </c>
      <c r="B16" s="10">
        <v>4</v>
      </c>
      <c r="C16" s="16" t="s">
        <v>20</v>
      </c>
      <c r="D16" s="16" t="s">
        <v>13</v>
      </c>
      <c r="E16" s="10" t="s">
        <v>21</v>
      </c>
      <c r="F16" s="17">
        <v>4.5</v>
      </c>
      <c r="G16" s="18">
        <v>41.36</v>
      </c>
      <c r="H16" s="17">
        <f t="shared" si="0"/>
        <v>186.12</v>
      </c>
    </row>
    <row r="17" spans="1:8" x14ac:dyDescent="0.35">
      <c r="A17" s="16" t="s">
        <v>11</v>
      </c>
      <c r="B17" s="10">
        <v>5</v>
      </c>
      <c r="C17" s="16" t="s">
        <v>22</v>
      </c>
      <c r="D17" s="16" t="s">
        <v>18</v>
      </c>
      <c r="E17" s="10" t="s">
        <v>23</v>
      </c>
      <c r="F17" s="17">
        <v>5.4</v>
      </c>
      <c r="G17" s="18">
        <v>208.63</v>
      </c>
      <c r="H17" s="17">
        <f t="shared" si="0"/>
        <v>1126.5999999999999</v>
      </c>
    </row>
    <row r="18" spans="1:8" x14ac:dyDescent="0.35">
      <c r="A18" s="16" t="s">
        <v>11</v>
      </c>
      <c r="B18" s="10">
        <v>6</v>
      </c>
      <c r="C18" s="16" t="s">
        <v>24</v>
      </c>
      <c r="D18" s="16" t="s">
        <v>25</v>
      </c>
      <c r="E18" s="10" t="s">
        <v>26</v>
      </c>
      <c r="F18" s="17">
        <v>19.52</v>
      </c>
      <c r="G18" s="18">
        <v>4</v>
      </c>
      <c r="H18" s="17">
        <f t="shared" si="0"/>
        <v>78.08</v>
      </c>
    </row>
    <row r="19" spans="1:8" x14ac:dyDescent="0.35">
      <c r="A19" s="16" t="s">
        <v>11</v>
      </c>
      <c r="B19" s="10">
        <v>7</v>
      </c>
      <c r="C19" s="16" t="s">
        <v>27</v>
      </c>
      <c r="D19" s="16" t="s">
        <v>13</v>
      </c>
      <c r="E19" s="10" t="s">
        <v>28</v>
      </c>
      <c r="F19" s="17">
        <v>30.37</v>
      </c>
      <c r="G19" s="18">
        <v>18</v>
      </c>
      <c r="H19" s="17">
        <f t="shared" si="0"/>
        <v>546.66</v>
      </c>
    </row>
    <row r="20" spans="1:8" x14ac:dyDescent="0.35">
      <c r="A20" s="16" t="s">
        <v>11</v>
      </c>
      <c r="B20" s="10">
        <v>8</v>
      </c>
      <c r="C20" s="16" t="s">
        <v>29</v>
      </c>
      <c r="D20" s="16" t="s">
        <v>25</v>
      </c>
      <c r="E20" s="10" t="s">
        <v>30</v>
      </c>
      <c r="F20" s="17">
        <v>6.24</v>
      </c>
      <c r="G20" s="18">
        <v>2</v>
      </c>
      <c r="H20" s="17">
        <f t="shared" si="0"/>
        <v>12.48</v>
      </c>
    </row>
    <row r="21" spans="1:8" x14ac:dyDescent="0.35">
      <c r="A21" s="16" t="s">
        <v>11</v>
      </c>
      <c r="B21" s="10">
        <v>9</v>
      </c>
      <c r="C21" s="16" t="s">
        <v>31</v>
      </c>
      <c r="D21" s="16" t="s">
        <v>13</v>
      </c>
      <c r="E21" s="10" t="s">
        <v>32</v>
      </c>
      <c r="F21" s="17">
        <v>11.93</v>
      </c>
      <c r="G21" s="18">
        <v>5.81</v>
      </c>
      <c r="H21" s="17">
        <f t="shared" si="0"/>
        <v>69.31</v>
      </c>
    </row>
    <row r="22" spans="1:8" x14ac:dyDescent="0.35">
      <c r="A22" s="16" t="s">
        <v>11</v>
      </c>
      <c r="B22" s="10">
        <v>10</v>
      </c>
      <c r="C22" s="16" t="s">
        <v>33</v>
      </c>
      <c r="D22" s="16" t="s">
        <v>18</v>
      </c>
      <c r="E22" s="10" t="s">
        <v>34</v>
      </c>
      <c r="F22" s="17">
        <v>17.18</v>
      </c>
      <c r="G22" s="18">
        <v>22.125</v>
      </c>
      <c r="H22" s="17">
        <f t="shared" si="0"/>
        <v>380.11</v>
      </c>
    </row>
    <row r="23" spans="1:8" x14ac:dyDescent="0.35">
      <c r="A23" s="16" t="s">
        <v>11</v>
      </c>
      <c r="B23" s="10">
        <v>11</v>
      </c>
      <c r="C23" s="16" t="s">
        <v>35</v>
      </c>
      <c r="D23" s="16" t="s">
        <v>25</v>
      </c>
      <c r="E23" s="10" t="s">
        <v>36</v>
      </c>
      <c r="F23" s="17">
        <v>12.42</v>
      </c>
      <c r="G23" s="18">
        <v>18</v>
      </c>
      <c r="H23" s="17">
        <f t="shared" si="0"/>
        <v>223.56</v>
      </c>
    </row>
    <row r="24" spans="1:8" x14ac:dyDescent="0.35">
      <c r="A24" s="16" t="s">
        <v>11</v>
      </c>
      <c r="B24" s="10">
        <v>12</v>
      </c>
      <c r="C24" s="16" t="s">
        <v>37</v>
      </c>
      <c r="D24" s="16" t="s">
        <v>38</v>
      </c>
      <c r="E24" s="10" t="s">
        <v>39</v>
      </c>
      <c r="F24" s="17">
        <v>12.82</v>
      </c>
      <c r="G24" s="18">
        <v>222.94300000000001</v>
      </c>
      <c r="H24" s="17">
        <f t="shared" si="0"/>
        <v>2858.13</v>
      </c>
    </row>
    <row r="25" spans="1:8" x14ac:dyDescent="0.35">
      <c r="A25" s="16" t="s">
        <v>11</v>
      </c>
      <c r="B25" s="10">
        <v>13</v>
      </c>
      <c r="C25" s="16" t="s">
        <v>40</v>
      </c>
      <c r="D25" s="16" t="s">
        <v>38</v>
      </c>
      <c r="E25" s="10" t="s">
        <v>41</v>
      </c>
      <c r="F25" s="17">
        <v>19.940000000000001</v>
      </c>
      <c r="G25" s="18">
        <v>222.94300000000001</v>
      </c>
      <c r="H25" s="17">
        <f t="shared" si="0"/>
        <v>4445.4799999999996</v>
      </c>
    </row>
    <row r="26" spans="1:8" x14ac:dyDescent="0.35">
      <c r="E26" s="14" t="s">
        <v>42</v>
      </c>
      <c r="F26" s="14"/>
      <c r="G26" s="14"/>
      <c r="H26" s="19">
        <f>SUM(H13:H25)</f>
        <v>16972.079999999998</v>
      </c>
    </row>
    <row r="28" spans="1:8" x14ac:dyDescent="0.35">
      <c r="C28" s="14" t="s">
        <v>6</v>
      </c>
      <c r="D28" s="15" t="s">
        <v>7</v>
      </c>
      <c r="E28" s="14" t="s">
        <v>8</v>
      </c>
    </row>
    <row r="29" spans="1:8" x14ac:dyDescent="0.35">
      <c r="C29" s="14" t="s">
        <v>9</v>
      </c>
      <c r="D29" s="15" t="s">
        <v>43</v>
      </c>
      <c r="E29" s="14" t="s">
        <v>44</v>
      </c>
    </row>
    <row r="31" spans="1:8" x14ac:dyDescent="0.35">
      <c r="A31" s="16" t="s">
        <v>45</v>
      </c>
      <c r="B31" s="10">
        <v>1</v>
      </c>
      <c r="C31" s="16" t="s">
        <v>46</v>
      </c>
      <c r="D31" s="16" t="s">
        <v>38</v>
      </c>
      <c r="E31" s="10" t="s">
        <v>47</v>
      </c>
      <c r="F31" s="17">
        <v>9.1199999999999992</v>
      </c>
      <c r="G31" s="18">
        <v>49.735999999999997</v>
      </c>
      <c r="H31" s="17">
        <f>ROUND(ROUND(F31,2)*ROUND(G31,3),2)</f>
        <v>453.59</v>
      </c>
    </row>
    <row r="32" spans="1:8" x14ac:dyDescent="0.35">
      <c r="A32" s="16" t="s">
        <v>45</v>
      </c>
      <c r="B32" s="10">
        <v>2</v>
      </c>
      <c r="C32" s="16" t="s">
        <v>48</v>
      </c>
      <c r="D32" s="16" t="s">
        <v>38</v>
      </c>
      <c r="E32" s="10" t="s">
        <v>49</v>
      </c>
      <c r="F32" s="17">
        <v>5.42</v>
      </c>
      <c r="G32" s="18">
        <v>493.24799999999999</v>
      </c>
      <c r="H32" s="17">
        <f>ROUND(ROUND(F32,2)*ROUND(G32,3),2)</f>
        <v>2673.4</v>
      </c>
    </row>
    <row r="33" spans="1:8" x14ac:dyDescent="0.35">
      <c r="A33" s="16" t="s">
        <v>45</v>
      </c>
      <c r="B33" s="10">
        <v>3</v>
      </c>
      <c r="C33" s="16" t="s">
        <v>50</v>
      </c>
      <c r="D33" s="16" t="s">
        <v>38</v>
      </c>
      <c r="E33" s="10" t="s">
        <v>51</v>
      </c>
      <c r="F33" s="17">
        <v>10.79</v>
      </c>
      <c r="G33" s="18">
        <v>542.98400000000004</v>
      </c>
      <c r="H33" s="17">
        <f>ROUND(ROUND(F33,2)*ROUND(G33,3),2)</f>
        <v>5858.8</v>
      </c>
    </row>
    <row r="34" spans="1:8" x14ac:dyDescent="0.35">
      <c r="E34" s="14" t="s">
        <v>42</v>
      </c>
      <c r="F34" s="14"/>
      <c r="G34" s="14"/>
      <c r="H34" s="19">
        <f>SUM(H31:H33)</f>
        <v>8985.7900000000009</v>
      </c>
    </row>
    <row r="36" spans="1:8" x14ac:dyDescent="0.35">
      <c r="C36" s="14" t="s">
        <v>6</v>
      </c>
      <c r="D36" s="15" t="s">
        <v>7</v>
      </c>
      <c r="E36" s="14" t="s">
        <v>8</v>
      </c>
    </row>
    <row r="37" spans="1:8" x14ac:dyDescent="0.35">
      <c r="C37" s="14" t="s">
        <v>9</v>
      </c>
      <c r="D37" s="15" t="s">
        <v>52</v>
      </c>
      <c r="E37" s="14" t="s">
        <v>53</v>
      </c>
    </row>
    <row r="39" spans="1:8" x14ac:dyDescent="0.35">
      <c r="A39" s="16" t="s">
        <v>54</v>
      </c>
      <c r="B39" s="10">
        <v>1</v>
      </c>
      <c r="C39" s="16" t="s">
        <v>55</v>
      </c>
      <c r="D39" s="16" t="s">
        <v>38</v>
      </c>
      <c r="E39" s="10" t="s">
        <v>56</v>
      </c>
      <c r="F39" s="17">
        <v>36.07</v>
      </c>
      <c r="G39" s="18">
        <v>207.32</v>
      </c>
      <c r="H39" s="17">
        <f t="shared" ref="H39:H60" si="1">ROUND(ROUND(F39,2)*ROUND(G39,3),2)</f>
        <v>7478.03</v>
      </c>
    </row>
    <row r="40" spans="1:8" x14ac:dyDescent="0.35">
      <c r="A40" s="16" t="s">
        <v>54</v>
      </c>
      <c r="B40" s="10">
        <v>2</v>
      </c>
      <c r="C40" s="16" t="s">
        <v>57</v>
      </c>
      <c r="D40" s="16" t="s">
        <v>38</v>
      </c>
      <c r="E40" s="10" t="s">
        <v>58</v>
      </c>
      <c r="F40" s="17">
        <v>32.1</v>
      </c>
      <c r="G40" s="18">
        <v>11.214</v>
      </c>
      <c r="H40" s="17">
        <f t="shared" si="1"/>
        <v>359.97</v>
      </c>
    </row>
    <row r="41" spans="1:8" x14ac:dyDescent="0.35">
      <c r="A41" s="16" t="s">
        <v>54</v>
      </c>
      <c r="B41" s="10">
        <v>3</v>
      </c>
      <c r="C41" s="16" t="s">
        <v>59</v>
      </c>
      <c r="D41" s="16" t="s">
        <v>13</v>
      </c>
      <c r="E41" s="10" t="s">
        <v>60</v>
      </c>
      <c r="F41" s="17">
        <v>73.48</v>
      </c>
      <c r="G41" s="18">
        <v>17.45</v>
      </c>
      <c r="H41" s="17">
        <f t="shared" si="1"/>
        <v>1282.23</v>
      </c>
    </row>
    <row r="42" spans="1:8" x14ac:dyDescent="0.35">
      <c r="A42" s="16" t="s">
        <v>54</v>
      </c>
      <c r="B42" s="10">
        <v>4</v>
      </c>
      <c r="C42" s="16" t="s">
        <v>61</v>
      </c>
      <c r="D42" s="16" t="s">
        <v>38</v>
      </c>
      <c r="E42" s="10" t="s">
        <v>62</v>
      </c>
      <c r="F42" s="17">
        <v>127.41</v>
      </c>
      <c r="G42" s="18">
        <v>5.7119999999999997</v>
      </c>
      <c r="H42" s="17">
        <f t="shared" si="1"/>
        <v>727.77</v>
      </c>
    </row>
    <row r="43" spans="1:8" x14ac:dyDescent="0.35">
      <c r="A43" s="16" t="s">
        <v>54</v>
      </c>
      <c r="B43" s="10">
        <v>5</v>
      </c>
      <c r="C43" s="16" t="s">
        <v>63</v>
      </c>
      <c r="D43" s="16" t="s">
        <v>13</v>
      </c>
      <c r="E43" s="10" t="s">
        <v>64</v>
      </c>
      <c r="F43" s="17">
        <v>27.19</v>
      </c>
      <c r="G43" s="18">
        <v>16.940000000000001</v>
      </c>
      <c r="H43" s="17">
        <f t="shared" si="1"/>
        <v>460.6</v>
      </c>
    </row>
    <row r="44" spans="1:8" x14ac:dyDescent="0.35">
      <c r="A44" s="16" t="s">
        <v>54</v>
      </c>
      <c r="B44" s="10">
        <v>6</v>
      </c>
      <c r="C44" s="16" t="s">
        <v>65</v>
      </c>
      <c r="D44" s="16" t="s">
        <v>18</v>
      </c>
      <c r="E44" s="10" t="s">
        <v>66</v>
      </c>
      <c r="F44" s="17">
        <v>45.01</v>
      </c>
      <c r="G44" s="18">
        <v>26.08</v>
      </c>
      <c r="H44" s="17">
        <f t="shared" si="1"/>
        <v>1173.8599999999999</v>
      </c>
    </row>
    <row r="45" spans="1:8" x14ac:dyDescent="0.35">
      <c r="A45" s="16" t="s">
        <v>54</v>
      </c>
      <c r="B45" s="10">
        <v>7</v>
      </c>
      <c r="C45" s="16" t="s">
        <v>67</v>
      </c>
      <c r="D45" s="16" t="s">
        <v>38</v>
      </c>
      <c r="E45" s="10" t="s">
        <v>68</v>
      </c>
      <c r="F45" s="17">
        <v>32.869999999999997</v>
      </c>
      <c r="G45" s="18">
        <v>13.2</v>
      </c>
      <c r="H45" s="17">
        <f t="shared" si="1"/>
        <v>433.88</v>
      </c>
    </row>
    <row r="46" spans="1:8" x14ac:dyDescent="0.35">
      <c r="A46" s="16" t="s">
        <v>54</v>
      </c>
      <c r="B46" s="10">
        <v>8</v>
      </c>
      <c r="C46" s="16" t="s">
        <v>69</v>
      </c>
      <c r="D46" s="16" t="s">
        <v>38</v>
      </c>
      <c r="E46" s="10" t="s">
        <v>70</v>
      </c>
      <c r="F46" s="17">
        <v>122.06</v>
      </c>
      <c r="G46" s="18">
        <v>3.3</v>
      </c>
      <c r="H46" s="17">
        <f t="shared" si="1"/>
        <v>402.8</v>
      </c>
    </row>
    <row r="47" spans="1:8" x14ac:dyDescent="0.35">
      <c r="A47" s="16" t="s">
        <v>54</v>
      </c>
      <c r="B47" s="10">
        <v>9</v>
      </c>
      <c r="C47" s="16" t="s">
        <v>71</v>
      </c>
      <c r="D47" s="16" t="s">
        <v>72</v>
      </c>
      <c r="E47" s="10" t="s">
        <v>73</v>
      </c>
      <c r="F47" s="17">
        <v>850</v>
      </c>
      <c r="G47" s="18">
        <v>1</v>
      </c>
      <c r="H47" s="17">
        <f t="shared" si="1"/>
        <v>850</v>
      </c>
    </row>
    <row r="48" spans="1:8" x14ac:dyDescent="0.35">
      <c r="A48" s="16" t="s">
        <v>54</v>
      </c>
      <c r="B48" s="10">
        <v>10</v>
      </c>
      <c r="C48" s="16" t="s">
        <v>74</v>
      </c>
      <c r="D48" s="16" t="s">
        <v>38</v>
      </c>
      <c r="E48" s="10" t="s">
        <v>75</v>
      </c>
      <c r="F48" s="17">
        <v>160.4</v>
      </c>
      <c r="G48" s="18">
        <v>136.6</v>
      </c>
      <c r="H48" s="17">
        <f t="shared" si="1"/>
        <v>21910.639999999999</v>
      </c>
    </row>
    <row r="49" spans="1:8" x14ac:dyDescent="0.35">
      <c r="A49" s="16" t="s">
        <v>54</v>
      </c>
      <c r="B49" s="10">
        <v>11</v>
      </c>
      <c r="C49" s="16" t="s">
        <v>76</v>
      </c>
      <c r="D49" s="16" t="s">
        <v>18</v>
      </c>
      <c r="E49" s="10" t="s">
        <v>77</v>
      </c>
      <c r="F49" s="17">
        <v>165.5</v>
      </c>
      <c r="G49" s="18">
        <v>85.38</v>
      </c>
      <c r="H49" s="17">
        <f t="shared" si="1"/>
        <v>14130.39</v>
      </c>
    </row>
    <row r="50" spans="1:8" x14ac:dyDescent="0.35">
      <c r="A50" s="16" t="s">
        <v>54</v>
      </c>
      <c r="B50" s="10">
        <v>12</v>
      </c>
      <c r="C50" s="16" t="s">
        <v>78</v>
      </c>
      <c r="D50" s="16" t="s">
        <v>13</v>
      </c>
      <c r="E50" s="10" t="s">
        <v>79</v>
      </c>
      <c r="F50" s="17">
        <v>25.45</v>
      </c>
      <c r="G50" s="18">
        <v>75.94</v>
      </c>
      <c r="H50" s="17">
        <f t="shared" si="1"/>
        <v>1932.67</v>
      </c>
    </row>
    <row r="51" spans="1:8" x14ac:dyDescent="0.35">
      <c r="A51" s="16" t="s">
        <v>54</v>
      </c>
      <c r="B51" s="10">
        <v>13</v>
      </c>
      <c r="C51" s="16" t="s">
        <v>80</v>
      </c>
      <c r="D51" s="16" t="s">
        <v>81</v>
      </c>
      <c r="E51" s="10" t="s">
        <v>82</v>
      </c>
      <c r="F51" s="17">
        <v>8102.29</v>
      </c>
      <c r="G51" s="18">
        <v>1</v>
      </c>
      <c r="H51" s="17">
        <f t="shared" si="1"/>
        <v>8102.29</v>
      </c>
    </row>
    <row r="52" spans="1:8" x14ac:dyDescent="0.35">
      <c r="A52" s="16" t="s">
        <v>54</v>
      </c>
      <c r="B52" s="10">
        <v>14</v>
      </c>
      <c r="C52" s="16" t="s">
        <v>83</v>
      </c>
      <c r="D52" s="16" t="s">
        <v>18</v>
      </c>
      <c r="E52" s="10" t="s">
        <v>84</v>
      </c>
      <c r="F52" s="17">
        <v>52.1</v>
      </c>
      <c r="G52" s="18">
        <v>318.58</v>
      </c>
      <c r="H52" s="17">
        <f t="shared" si="1"/>
        <v>16598.02</v>
      </c>
    </row>
    <row r="53" spans="1:8" x14ac:dyDescent="0.35">
      <c r="A53" s="16" t="s">
        <v>54</v>
      </c>
      <c r="B53" s="10">
        <v>15</v>
      </c>
      <c r="C53" s="16" t="s">
        <v>85</v>
      </c>
      <c r="D53" s="16" t="s">
        <v>18</v>
      </c>
      <c r="E53" s="10" t="s">
        <v>86</v>
      </c>
      <c r="F53" s="17">
        <v>34.64</v>
      </c>
      <c r="G53" s="18">
        <v>5.44</v>
      </c>
      <c r="H53" s="17">
        <f t="shared" si="1"/>
        <v>188.44</v>
      </c>
    </row>
    <row r="54" spans="1:8" x14ac:dyDescent="0.35">
      <c r="A54" s="16" t="s">
        <v>54</v>
      </c>
      <c r="B54" s="10">
        <v>16</v>
      </c>
      <c r="C54" s="16" t="s">
        <v>87</v>
      </c>
      <c r="D54" s="16" t="s">
        <v>38</v>
      </c>
      <c r="E54" s="10" t="s">
        <v>88</v>
      </c>
      <c r="F54" s="17">
        <v>180.32</v>
      </c>
      <c r="G54" s="18">
        <v>1.843</v>
      </c>
      <c r="H54" s="17">
        <f t="shared" si="1"/>
        <v>332.33</v>
      </c>
    </row>
    <row r="55" spans="1:8" x14ac:dyDescent="0.35">
      <c r="A55" s="16" t="s">
        <v>54</v>
      </c>
      <c r="B55" s="10">
        <v>17</v>
      </c>
      <c r="C55" s="16" t="s">
        <v>89</v>
      </c>
      <c r="D55" s="16" t="s">
        <v>90</v>
      </c>
      <c r="E55" s="10" t="s">
        <v>91</v>
      </c>
      <c r="F55" s="17">
        <v>2.78</v>
      </c>
      <c r="G55" s="18">
        <v>216.31200000000001</v>
      </c>
      <c r="H55" s="17">
        <f t="shared" si="1"/>
        <v>601.35</v>
      </c>
    </row>
    <row r="56" spans="1:8" x14ac:dyDescent="0.35">
      <c r="A56" s="16" t="s">
        <v>54</v>
      </c>
      <c r="B56" s="10">
        <v>18</v>
      </c>
      <c r="C56" s="16" t="s">
        <v>92</v>
      </c>
      <c r="D56" s="16" t="s">
        <v>90</v>
      </c>
      <c r="E56" s="10" t="s">
        <v>93</v>
      </c>
      <c r="F56" s="17">
        <v>2.39</v>
      </c>
      <c r="G56" s="18">
        <v>146.744</v>
      </c>
      <c r="H56" s="17">
        <f t="shared" si="1"/>
        <v>350.72</v>
      </c>
    </row>
    <row r="57" spans="1:8" x14ac:dyDescent="0.35">
      <c r="A57" s="16" t="s">
        <v>54</v>
      </c>
      <c r="B57" s="10">
        <v>19</v>
      </c>
      <c r="C57" s="16" t="s">
        <v>94</v>
      </c>
      <c r="D57" s="16" t="s">
        <v>38</v>
      </c>
      <c r="E57" s="10" t="s">
        <v>95</v>
      </c>
      <c r="F57" s="17">
        <v>135.9</v>
      </c>
      <c r="G57" s="18">
        <v>2.3130000000000002</v>
      </c>
      <c r="H57" s="17">
        <f t="shared" si="1"/>
        <v>314.33999999999997</v>
      </c>
    </row>
    <row r="58" spans="1:8" x14ac:dyDescent="0.35">
      <c r="A58" s="16" t="s">
        <v>54</v>
      </c>
      <c r="B58" s="10">
        <v>20</v>
      </c>
      <c r="C58" s="16" t="s">
        <v>96</v>
      </c>
      <c r="D58" s="16" t="s">
        <v>18</v>
      </c>
      <c r="E58" s="10" t="s">
        <v>97</v>
      </c>
      <c r="F58" s="17">
        <v>18.53</v>
      </c>
      <c r="G58" s="18">
        <v>5.44</v>
      </c>
      <c r="H58" s="17">
        <f t="shared" si="1"/>
        <v>100.8</v>
      </c>
    </row>
    <row r="59" spans="1:8" x14ac:dyDescent="0.35">
      <c r="A59" s="16" t="s">
        <v>54</v>
      </c>
      <c r="B59" s="10">
        <v>21</v>
      </c>
      <c r="C59" s="16" t="s">
        <v>98</v>
      </c>
      <c r="D59" s="16" t="s">
        <v>13</v>
      </c>
      <c r="E59" s="10" t="s">
        <v>99</v>
      </c>
      <c r="F59" s="17">
        <v>23.39</v>
      </c>
      <c r="G59" s="18">
        <v>9.8800000000000008</v>
      </c>
      <c r="H59" s="17">
        <f t="shared" si="1"/>
        <v>231.09</v>
      </c>
    </row>
    <row r="60" spans="1:8" x14ac:dyDescent="0.35">
      <c r="A60" s="16" t="s">
        <v>54</v>
      </c>
      <c r="B60" s="10">
        <v>22</v>
      </c>
      <c r="C60" s="16" t="s">
        <v>100</v>
      </c>
      <c r="D60" s="16" t="s">
        <v>18</v>
      </c>
      <c r="E60" s="10" t="s">
        <v>101</v>
      </c>
      <c r="F60" s="17">
        <v>2.65</v>
      </c>
      <c r="G60" s="18">
        <v>15.42</v>
      </c>
      <c r="H60" s="17">
        <f t="shared" si="1"/>
        <v>40.86</v>
      </c>
    </row>
    <row r="61" spans="1:8" x14ac:dyDescent="0.35">
      <c r="E61" s="14" t="s">
        <v>42</v>
      </c>
      <c r="F61" s="14"/>
      <c r="G61" s="14"/>
      <c r="H61" s="19">
        <f>SUM(H39:H60)</f>
        <v>78003.08</v>
      </c>
    </row>
    <row r="63" spans="1:8" x14ac:dyDescent="0.35">
      <c r="C63" s="14" t="s">
        <v>6</v>
      </c>
      <c r="D63" s="15" t="s">
        <v>7</v>
      </c>
      <c r="E63" s="14" t="s">
        <v>8</v>
      </c>
    </row>
    <row r="64" spans="1:8" x14ac:dyDescent="0.35">
      <c r="C64" s="14" t="s">
        <v>9</v>
      </c>
      <c r="D64" s="15" t="s">
        <v>102</v>
      </c>
      <c r="E64" s="14" t="s">
        <v>103</v>
      </c>
    </row>
    <row r="66" spans="1:8" x14ac:dyDescent="0.35">
      <c r="A66" s="16" t="s">
        <v>104</v>
      </c>
      <c r="B66" s="10">
        <v>1</v>
      </c>
      <c r="C66" s="16" t="s">
        <v>105</v>
      </c>
      <c r="D66" s="16" t="s">
        <v>25</v>
      </c>
      <c r="E66" s="10" t="s">
        <v>106</v>
      </c>
      <c r="F66" s="17">
        <v>1.87</v>
      </c>
      <c r="G66" s="18">
        <v>45</v>
      </c>
      <c r="H66" s="17">
        <f t="shared" ref="H66:H75" si="2">ROUND(ROUND(F66,2)*ROUND(G66,3),2)</f>
        <v>84.15</v>
      </c>
    </row>
    <row r="67" spans="1:8" x14ac:dyDescent="0.35">
      <c r="A67" s="16" t="s">
        <v>104</v>
      </c>
      <c r="B67" s="10">
        <v>2</v>
      </c>
      <c r="C67" s="16" t="s">
        <v>107</v>
      </c>
      <c r="D67" s="16" t="s">
        <v>25</v>
      </c>
      <c r="E67" s="10" t="s">
        <v>108</v>
      </c>
      <c r="F67" s="17">
        <v>1.87</v>
      </c>
      <c r="G67" s="18">
        <v>45</v>
      </c>
      <c r="H67" s="17">
        <f t="shared" si="2"/>
        <v>84.15</v>
      </c>
    </row>
    <row r="68" spans="1:8" x14ac:dyDescent="0.35">
      <c r="A68" s="16" t="s">
        <v>104</v>
      </c>
      <c r="B68" s="10">
        <v>3</v>
      </c>
      <c r="C68" s="16" t="s">
        <v>109</v>
      </c>
      <c r="D68" s="16" t="s">
        <v>25</v>
      </c>
      <c r="E68" s="10" t="s">
        <v>110</v>
      </c>
      <c r="F68" s="17">
        <v>2.97</v>
      </c>
      <c r="G68" s="18">
        <v>135</v>
      </c>
      <c r="H68" s="17">
        <f t="shared" si="2"/>
        <v>400.95</v>
      </c>
    </row>
    <row r="69" spans="1:8" x14ac:dyDescent="0.35">
      <c r="A69" s="16" t="s">
        <v>104</v>
      </c>
      <c r="B69" s="10">
        <v>4</v>
      </c>
      <c r="C69" s="16" t="s">
        <v>111</v>
      </c>
      <c r="D69" s="16" t="s">
        <v>25</v>
      </c>
      <c r="E69" s="10" t="s">
        <v>112</v>
      </c>
      <c r="F69" s="17">
        <v>280.79000000000002</v>
      </c>
      <c r="G69" s="18">
        <v>3</v>
      </c>
      <c r="H69" s="17">
        <f t="shared" si="2"/>
        <v>842.37</v>
      </c>
    </row>
    <row r="70" spans="1:8" x14ac:dyDescent="0.35">
      <c r="A70" s="16" t="s">
        <v>104</v>
      </c>
      <c r="B70" s="10">
        <v>5</v>
      </c>
      <c r="C70" s="16" t="s">
        <v>113</v>
      </c>
      <c r="D70" s="16" t="s">
        <v>25</v>
      </c>
      <c r="E70" s="10" t="s">
        <v>114</v>
      </c>
      <c r="F70" s="17">
        <v>568.4</v>
      </c>
      <c r="G70" s="18">
        <v>3</v>
      </c>
      <c r="H70" s="17">
        <f t="shared" si="2"/>
        <v>1705.2</v>
      </c>
    </row>
    <row r="71" spans="1:8" x14ac:dyDescent="0.35">
      <c r="A71" s="16" t="s">
        <v>104</v>
      </c>
      <c r="B71" s="10">
        <v>6</v>
      </c>
      <c r="C71" s="16" t="s">
        <v>115</v>
      </c>
      <c r="D71" s="16" t="s">
        <v>25</v>
      </c>
      <c r="E71" s="10" t="s">
        <v>116</v>
      </c>
      <c r="F71" s="17">
        <v>34.049999999999997</v>
      </c>
      <c r="G71" s="18">
        <v>21</v>
      </c>
      <c r="H71" s="17">
        <f t="shared" si="2"/>
        <v>715.05</v>
      </c>
    </row>
    <row r="72" spans="1:8" x14ac:dyDescent="0.35">
      <c r="A72" s="16" t="s">
        <v>104</v>
      </c>
      <c r="B72" s="10">
        <v>7</v>
      </c>
      <c r="C72" s="16" t="s">
        <v>117</v>
      </c>
      <c r="D72" s="16" t="s">
        <v>25</v>
      </c>
      <c r="E72" s="10" t="s">
        <v>118</v>
      </c>
      <c r="F72" s="17">
        <v>135.33000000000001</v>
      </c>
      <c r="G72" s="18">
        <v>6</v>
      </c>
      <c r="H72" s="17">
        <f t="shared" si="2"/>
        <v>811.98</v>
      </c>
    </row>
    <row r="73" spans="1:8" x14ac:dyDescent="0.35">
      <c r="A73" s="16" t="s">
        <v>104</v>
      </c>
      <c r="B73" s="10">
        <v>8</v>
      </c>
      <c r="C73" s="16" t="s">
        <v>119</v>
      </c>
      <c r="D73" s="16" t="s">
        <v>25</v>
      </c>
      <c r="E73" s="10" t="s">
        <v>120</v>
      </c>
      <c r="F73" s="17">
        <v>173.5</v>
      </c>
      <c r="G73" s="18">
        <v>8</v>
      </c>
      <c r="H73" s="17">
        <f t="shared" si="2"/>
        <v>1388</v>
      </c>
    </row>
    <row r="74" spans="1:8" x14ac:dyDescent="0.35">
      <c r="A74" s="16" t="s">
        <v>104</v>
      </c>
      <c r="B74" s="10">
        <v>9</v>
      </c>
      <c r="C74" s="16" t="s">
        <v>121</v>
      </c>
      <c r="D74" s="16" t="s">
        <v>25</v>
      </c>
      <c r="E74" s="10" t="s">
        <v>122</v>
      </c>
      <c r="F74" s="17">
        <v>110.6</v>
      </c>
      <c r="G74" s="18">
        <v>6</v>
      </c>
      <c r="H74" s="17">
        <f t="shared" si="2"/>
        <v>663.6</v>
      </c>
    </row>
    <row r="75" spans="1:8" x14ac:dyDescent="0.35">
      <c r="A75" s="16" t="s">
        <v>104</v>
      </c>
      <c r="B75" s="10">
        <v>10</v>
      </c>
      <c r="C75" s="16" t="s">
        <v>123</v>
      </c>
      <c r="D75" s="16" t="s">
        <v>25</v>
      </c>
      <c r="E75" s="10" t="s">
        <v>124</v>
      </c>
      <c r="F75" s="17">
        <v>2.66</v>
      </c>
      <c r="G75" s="18">
        <v>45</v>
      </c>
      <c r="H75" s="17">
        <f t="shared" si="2"/>
        <v>119.7</v>
      </c>
    </row>
    <row r="76" spans="1:8" x14ac:dyDescent="0.35">
      <c r="E76" s="14" t="s">
        <v>42</v>
      </c>
      <c r="F76" s="14"/>
      <c r="G76" s="14"/>
      <c r="H76" s="19">
        <f>SUM(H66:H75)</f>
        <v>6815.1500000000005</v>
      </c>
    </row>
    <row r="78" spans="1:8" x14ac:dyDescent="0.35">
      <c r="C78" s="14" t="s">
        <v>6</v>
      </c>
      <c r="D78" s="15" t="s">
        <v>7</v>
      </c>
      <c r="E78" s="14" t="s">
        <v>8</v>
      </c>
    </row>
    <row r="79" spans="1:8" x14ac:dyDescent="0.35">
      <c r="C79" s="14" t="s">
        <v>9</v>
      </c>
      <c r="D79" s="15" t="s">
        <v>125</v>
      </c>
      <c r="E79" s="14" t="s">
        <v>126</v>
      </c>
    </row>
    <row r="81" spans="1:8" x14ac:dyDescent="0.35">
      <c r="A81" s="16" t="s">
        <v>127</v>
      </c>
      <c r="B81" s="10">
        <v>1</v>
      </c>
      <c r="C81" s="16" t="s">
        <v>128</v>
      </c>
      <c r="D81" s="16" t="s">
        <v>25</v>
      </c>
      <c r="E81" s="10" t="s">
        <v>129</v>
      </c>
      <c r="F81" s="17">
        <v>498.7</v>
      </c>
      <c r="G81" s="18">
        <v>3</v>
      </c>
      <c r="H81" s="17">
        <f t="shared" ref="H81:H88" si="3">ROUND(ROUND(F81,2)*ROUND(G81,3),2)</f>
        <v>1496.1</v>
      </c>
    </row>
    <row r="82" spans="1:8" x14ac:dyDescent="0.35">
      <c r="A82" s="16" t="s">
        <v>127</v>
      </c>
      <c r="B82" s="10">
        <v>2</v>
      </c>
      <c r="C82" s="16" t="s">
        <v>130</v>
      </c>
      <c r="D82" s="16" t="s">
        <v>13</v>
      </c>
      <c r="E82" s="10" t="s">
        <v>131</v>
      </c>
      <c r="F82" s="17">
        <v>51.45</v>
      </c>
      <c r="G82" s="18">
        <v>69.5</v>
      </c>
      <c r="H82" s="17">
        <f t="shared" si="3"/>
        <v>3575.78</v>
      </c>
    </row>
    <row r="83" spans="1:8" x14ac:dyDescent="0.35">
      <c r="A83" s="16" t="s">
        <v>127</v>
      </c>
      <c r="B83" s="10">
        <v>3</v>
      </c>
      <c r="C83" s="16" t="s">
        <v>132</v>
      </c>
      <c r="D83" s="16" t="s">
        <v>13</v>
      </c>
      <c r="E83" s="10" t="s">
        <v>133</v>
      </c>
      <c r="F83" s="17">
        <v>23.34</v>
      </c>
      <c r="G83" s="18">
        <v>6.2</v>
      </c>
      <c r="H83" s="17">
        <f t="shared" si="3"/>
        <v>144.71</v>
      </c>
    </row>
    <row r="84" spans="1:8" x14ac:dyDescent="0.35">
      <c r="A84" s="16" t="s">
        <v>127</v>
      </c>
      <c r="B84" s="10">
        <v>4</v>
      </c>
      <c r="C84" s="16" t="s">
        <v>134</v>
      </c>
      <c r="D84" s="16" t="s">
        <v>25</v>
      </c>
      <c r="E84" s="10" t="s">
        <v>135</v>
      </c>
      <c r="F84" s="17">
        <v>79.319999999999993</v>
      </c>
      <c r="G84" s="18">
        <v>3</v>
      </c>
      <c r="H84" s="17">
        <f t="shared" si="3"/>
        <v>237.96</v>
      </c>
    </row>
    <row r="85" spans="1:8" x14ac:dyDescent="0.35">
      <c r="A85" s="16" t="s">
        <v>127</v>
      </c>
      <c r="B85" s="10">
        <v>5</v>
      </c>
      <c r="C85" s="16" t="s">
        <v>136</v>
      </c>
      <c r="D85" s="16" t="s">
        <v>25</v>
      </c>
      <c r="E85" s="10" t="s">
        <v>137</v>
      </c>
      <c r="F85" s="17">
        <v>95.21</v>
      </c>
      <c r="G85" s="18">
        <v>3</v>
      </c>
      <c r="H85" s="17">
        <f t="shared" si="3"/>
        <v>285.63</v>
      </c>
    </row>
    <row r="86" spans="1:8" x14ac:dyDescent="0.35">
      <c r="A86" s="16" t="s">
        <v>127</v>
      </c>
      <c r="B86" s="10">
        <v>6</v>
      </c>
      <c r="C86" s="16" t="s">
        <v>138</v>
      </c>
      <c r="D86" s="16" t="s">
        <v>38</v>
      </c>
      <c r="E86" s="10" t="s">
        <v>139</v>
      </c>
      <c r="F86" s="17">
        <v>39.840000000000003</v>
      </c>
      <c r="G86" s="18">
        <v>15.441000000000001</v>
      </c>
      <c r="H86" s="17">
        <f t="shared" si="3"/>
        <v>615.16999999999996</v>
      </c>
    </row>
    <row r="87" spans="1:8" x14ac:dyDescent="0.35">
      <c r="A87" s="16" t="s">
        <v>127</v>
      </c>
      <c r="B87" s="10">
        <v>7</v>
      </c>
      <c r="C87" s="16" t="s">
        <v>140</v>
      </c>
      <c r="D87" s="16" t="s">
        <v>141</v>
      </c>
      <c r="E87" s="10" t="s">
        <v>142</v>
      </c>
      <c r="F87" s="17">
        <v>600</v>
      </c>
      <c r="G87" s="18">
        <v>1</v>
      </c>
      <c r="H87" s="17">
        <f t="shared" si="3"/>
        <v>600</v>
      </c>
    </row>
    <row r="88" spans="1:8" x14ac:dyDescent="0.35">
      <c r="A88" s="16" t="s">
        <v>127</v>
      </c>
      <c r="B88" s="10">
        <v>8</v>
      </c>
      <c r="C88" s="16" t="s">
        <v>143</v>
      </c>
      <c r="D88" s="16" t="s">
        <v>13</v>
      </c>
      <c r="E88" s="10" t="s">
        <v>144</v>
      </c>
      <c r="F88" s="17">
        <v>254.8</v>
      </c>
      <c r="G88" s="18">
        <v>26</v>
      </c>
      <c r="H88" s="17">
        <f t="shared" si="3"/>
        <v>6624.8</v>
      </c>
    </row>
    <row r="89" spans="1:8" x14ac:dyDescent="0.35">
      <c r="E89" s="14" t="s">
        <v>42</v>
      </c>
      <c r="F89" s="14"/>
      <c r="G89" s="14"/>
      <c r="H89" s="19">
        <f>SUM(H81:H88)</f>
        <v>13580.150000000001</v>
      </c>
    </row>
    <row r="91" spans="1:8" x14ac:dyDescent="0.35">
      <c r="C91" s="14" t="s">
        <v>6</v>
      </c>
      <c r="D91" s="15" t="s">
        <v>7</v>
      </c>
      <c r="E91" s="14" t="s">
        <v>8</v>
      </c>
    </row>
    <row r="92" spans="1:8" x14ac:dyDescent="0.35">
      <c r="C92" s="14" t="s">
        <v>9</v>
      </c>
      <c r="D92" s="15" t="s">
        <v>145</v>
      </c>
      <c r="E92" s="14" t="s">
        <v>146</v>
      </c>
    </row>
    <row r="94" spans="1:8" x14ac:dyDescent="0.35">
      <c r="A94" s="16" t="s">
        <v>147</v>
      </c>
      <c r="B94" s="10">
        <v>1</v>
      </c>
      <c r="C94" s="16" t="s">
        <v>148</v>
      </c>
      <c r="D94" s="16" t="s">
        <v>72</v>
      </c>
      <c r="E94" s="10" t="s">
        <v>149</v>
      </c>
      <c r="F94" s="17">
        <v>3500</v>
      </c>
      <c r="G94" s="18">
        <v>1</v>
      </c>
      <c r="H94" s="17">
        <f>ROUND(ROUND(F94,2)*ROUND(G94,3),2)</f>
        <v>3500</v>
      </c>
    </row>
    <row r="95" spans="1:8" ht="32.5" x14ac:dyDescent="0.35">
      <c r="A95" s="16" t="s">
        <v>147</v>
      </c>
      <c r="B95" s="10">
        <v>2</v>
      </c>
      <c r="C95" s="16" t="s">
        <v>150</v>
      </c>
      <c r="D95" s="16" t="s">
        <v>81</v>
      </c>
      <c r="E95" s="20" t="s">
        <v>151</v>
      </c>
      <c r="F95" s="17">
        <v>900</v>
      </c>
      <c r="G95" s="18">
        <v>1</v>
      </c>
      <c r="H95" s="17">
        <f>ROUND(ROUND(F95,2)*ROUND(G95,3),2)</f>
        <v>900</v>
      </c>
    </row>
    <row r="96" spans="1:8" x14ac:dyDescent="0.35">
      <c r="E96" s="14" t="s">
        <v>42</v>
      </c>
      <c r="F96" s="14"/>
      <c r="G96" s="14"/>
      <c r="H96" s="19">
        <f>SUM(H94:H95)</f>
        <v>4400</v>
      </c>
    </row>
    <row r="98" spans="1:8" x14ac:dyDescent="0.35">
      <c r="C98" s="14" t="s">
        <v>6</v>
      </c>
      <c r="D98" s="15" t="s">
        <v>7</v>
      </c>
      <c r="E98" s="14" t="s">
        <v>8</v>
      </c>
    </row>
    <row r="99" spans="1:8" x14ac:dyDescent="0.35">
      <c r="C99" s="14" t="s">
        <v>9</v>
      </c>
      <c r="D99" s="15" t="s">
        <v>152</v>
      </c>
      <c r="E99" s="14" t="s">
        <v>153</v>
      </c>
    </row>
    <row r="101" spans="1:8" x14ac:dyDescent="0.35">
      <c r="A101" s="16" t="s">
        <v>154</v>
      </c>
      <c r="B101" s="10">
        <v>1</v>
      </c>
      <c r="C101" s="16" t="s">
        <v>155</v>
      </c>
      <c r="D101" s="16" t="s">
        <v>25</v>
      </c>
      <c r="E101" s="10" t="s">
        <v>156</v>
      </c>
      <c r="F101" s="17">
        <v>84.84</v>
      </c>
      <c r="G101" s="18">
        <v>6</v>
      </c>
      <c r="H101" s="17">
        <f t="shared" ref="H101:H111" si="4">ROUND(ROUND(F101,2)*ROUND(G101,3),2)</f>
        <v>509.04</v>
      </c>
    </row>
    <row r="102" spans="1:8" x14ac:dyDescent="0.35">
      <c r="A102" s="16" t="s">
        <v>154</v>
      </c>
      <c r="B102" s="10">
        <v>2</v>
      </c>
      <c r="C102" s="16" t="s">
        <v>157</v>
      </c>
      <c r="D102" s="16" t="s">
        <v>25</v>
      </c>
      <c r="E102" s="10" t="s">
        <v>158</v>
      </c>
      <c r="F102" s="17">
        <v>56.3</v>
      </c>
      <c r="G102" s="18">
        <v>6</v>
      </c>
      <c r="H102" s="17">
        <f t="shared" si="4"/>
        <v>337.8</v>
      </c>
    </row>
    <row r="103" spans="1:8" x14ac:dyDescent="0.35">
      <c r="A103" s="16" t="s">
        <v>154</v>
      </c>
      <c r="B103" s="10">
        <v>3</v>
      </c>
      <c r="C103" s="16" t="s">
        <v>61</v>
      </c>
      <c r="D103" s="16" t="s">
        <v>38</v>
      </c>
      <c r="E103" s="10" t="s">
        <v>62</v>
      </c>
      <c r="F103" s="17">
        <v>127.41</v>
      </c>
      <c r="G103" s="18">
        <v>3.8879999999999999</v>
      </c>
      <c r="H103" s="17">
        <f t="shared" si="4"/>
        <v>495.37</v>
      </c>
    </row>
    <row r="104" spans="1:8" x14ac:dyDescent="0.35">
      <c r="A104" s="16" t="s">
        <v>154</v>
      </c>
      <c r="B104" s="10">
        <v>4</v>
      </c>
      <c r="C104" s="16" t="s">
        <v>159</v>
      </c>
      <c r="D104" s="16" t="s">
        <v>25</v>
      </c>
      <c r="E104" s="10" t="s">
        <v>160</v>
      </c>
      <c r="F104" s="17">
        <v>32.57</v>
      </c>
      <c r="G104" s="18">
        <v>6</v>
      </c>
      <c r="H104" s="17">
        <f t="shared" si="4"/>
        <v>195.42</v>
      </c>
    </row>
    <row r="105" spans="1:8" x14ac:dyDescent="0.35">
      <c r="A105" s="16" t="s">
        <v>154</v>
      </c>
      <c r="B105" s="10">
        <v>5</v>
      </c>
      <c r="C105" s="16" t="s">
        <v>161</v>
      </c>
      <c r="D105" s="16" t="s">
        <v>13</v>
      </c>
      <c r="E105" s="10" t="s">
        <v>162</v>
      </c>
      <c r="F105" s="17">
        <v>6</v>
      </c>
      <c r="G105" s="18">
        <v>60.51</v>
      </c>
      <c r="H105" s="17">
        <f t="shared" si="4"/>
        <v>363.06</v>
      </c>
    </row>
    <row r="106" spans="1:8" x14ac:dyDescent="0.35">
      <c r="A106" s="16" t="s">
        <v>154</v>
      </c>
      <c r="B106" s="10">
        <v>6</v>
      </c>
      <c r="C106" s="16" t="s">
        <v>163</v>
      </c>
      <c r="D106" s="16" t="s">
        <v>13</v>
      </c>
      <c r="E106" s="10" t="s">
        <v>164</v>
      </c>
      <c r="F106" s="17">
        <v>12.13</v>
      </c>
      <c r="G106" s="18">
        <v>60.51</v>
      </c>
      <c r="H106" s="17">
        <f t="shared" si="4"/>
        <v>733.99</v>
      </c>
    </row>
    <row r="107" spans="1:8" x14ac:dyDescent="0.35">
      <c r="A107" s="16" t="s">
        <v>154</v>
      </c>
      <c r="B107" s="10">
        <v>7</v>
      </c>
      <c r="C107" s="16" t="s">
        <v>165</v>
      </c>
      <c r="D107" s="16" t="s">
        <v>13</v>
      </c>
      <c r="E107" s="10" t="s">
        <v>166</v>
      </c>
      <c r="F107" s="17">
        <v>5.15</v>
      </c>
      <c r="G107" s="18">
        <v>60</v>
      </c>
      <c r="H107" s="17">
        <f t="shared" si="4"/>
        <v>309</v>
      </c>
    </row>
    <row r="108" spans="1:8" x14ac:dyDescent="0.35">
      <c r="A108" s="16" t="s">
        <v>154</v>
      </c>
      <c r="B108" s="10">
        <v>8</v>
      </c>
      <c r="C108" s="16" t="s">
        <v>167</v>
      </c>
      <c r="D108" s="16" t="s">
        <v>13</v>
      </c>
      <c r="E108" s="10" t="s">
        <v>168</v>
      </c>
      <c r="F108" s="17">
        <v>3.48</v>
      </c>
      <c r="G108" s="18">
        <v>61</v>
      </c>
      <c r="H108" s="17">
        <f t="shared" si="4"/>
        <v>212.28</v>
      </c>
    </row>
    <row r="109" spans="1:8" x14ac:dyDescent="0.35">
      <c r="A109" s="16" t="s">
        <v>154</v>
      </c>
      <c r="B109" s="10">
        <v>9</v>
      </c>
      <c r="C109" s="16" t="s">
        <v>169</v>
      </c>
      <c r="D109" s="16" t="s">
        <v>81</v>
      </c>
      <c r="E109" s="10" t="s">
        <v>170</v>
      </c>
      <c r="F109" s="17">
        <v>2000</v>
      </c>
      <c r="G109" s="18">
        <v>1</v>
      </c>
      <c r="H109" s="17">
        <f t="shared" si="4"/>
        <v>2000</v>
      </c>
    </row>
    <row r="110" spans="1:8" ht="32.5" x14ac:dyDescent="0.35">
      <c r="A110" s="16" t="s">
        <v>154</v>
      </c>
      <c r="B110" s="10">
        <v>10</v>
      </c>
      <c r="C110" s="16" t="s">
        <v>171</v>
      </c>
      <c r="D110" s="16" t="s">
        <v>81</v>
      </c>
      <c r="E110" s="20" t="s">
        <v>172</v>
      </c>
      <c r="F110" s="17">
        <v>600</v>
      </c>
      <c r="G110" s="18">
        <v>1</v>
      </c>
      <c r="H110" s="17">
        <f t="shared" si="4"/>
        <v>600</v>
      </c>
    </row>
    <row r="111" spans="1:8" x14ac:dyDescent="0.35">
      <c r="A111" s="16" t="s">
        <v>154</v>
      </c>
      <c r="B111" s="10">
        <v>11</v>
      </c>
      <c r="C111" s="16" t="s">
        <v>173</v>
      </c>
      <c r="D111" s="16" t="s">
        <v>25</v>
      </c>
      <c r="E111" s="10" t="s">
        <v>174</v>
      </c>
      <c r="F111" s="17">
        <v>1400</v>
      </c>
      <c r="G111" s="18">
        <v>6</v>
      </c>
      <c r="H111" s="17">
        <f t="shared" si="4"/>
        <v>8400</v>
      </c>
    </row>
    <row r="112" spans="1:8" x14ac:dyDescent="0.35">
      <c r="E112" s="14" t="s">
        <v>42</v>
      </c>
      <c r="F112" s="14"/>
      <c r="G112" s="14"/>
      <c r="H112" s="19">
        <f>SUM(H101:H111)</f>
        <v>14155.960000000001</v>
      </c>
    </row>
    <row r="114" spans="1:8" x14ac:dyDescent="0.35">
      <c r="C114" s="14" t="s">
        <v>6</v>
      </c>
      <c r="D114" s="15" t="s">
        <v>7</v>
      </c>
      <c r="E114" s="14" t="s">
        <v>8</v>
      </c>
    </row>
    <row r="115" spans="1:8" x14ac:dyDescent="0.35">
      <c r="C115" s="14" t="s">
        <v>9</v>
      </c>
      <c r="D115" s="15" t="s">
        <v>175</v>
      </c>
      <c r="E115" s="14" t="s">
        <v>176</v>
      </c>
    </row>
    <row r="117" spans="1:8" x14ac:dyDescent="0.35">
      <c r="A117" s="16" t="s">
        <v>177</v>
      </c>
      <c r="B117" s="10">
        <v>1</v>
      </c>
      <c r="C117" s="16" t="s">
        <v>178</v>
      </c>
      <c r="D117" s="16" t="s">
        <v>13</v>
      </c>
      <c r="E117" s="10" t="s">
        <v>179</v>
      </c>
      <c r="F117" s="17">
        <v>14.75</v>
      </c>
      <c r="G117" s="18">
        <v>12.5</v>
      </c>
      <c r="H117" s="17">
        <f>ROUND(ROUND(F117,2)*ROUND(G117,3),2)</f>
        <v>184.38</v>
      </c>
    </row>
    <row r="118" spans="1:8" x14ac:dyDescent="0.35">
      <c r="A118" s="16" t="s">
        <v>177</v>
      </c>
      <c r="B118" s="10">
        <v>2</v>
      </c>
      <c r="C118" s="16" t="s">
        <v>180</v>
      </c>
      <c r="D118" s="16" t="s">
        <v>25</v>
      </c>
      <c r="E118" s="10" t="s">
        <v>181</v>
      </c>
      <c r="F118" s="17">
        <v>108.06</v>
      </c>
      <c r="G118" s="18">
        <v>2</v>
      </c>
      <c r="H118" s="17">
        <f>ROUND(ROUND(F118,2)*ROUND(G118,3),2)</f>
        <v>216.12</v>
      </c>
    </row>
    <row r="119" spans="1:8" x14ac:dyDescent="0.35">
      <c r="A119" s="16" t="s">
        <v>177</v>
      </c>
      <c r="B119" s="10">
        <v>3</v>
      </c>
      <c r="C119" s="16" t="s">
        <v>182</v>
      </c>
      <c r="D119" s="16" t="s">
        <v>13</v>
      </c>
      <c r="E119" s="10" t="s">
        <v>183</v>
      </c>
      <c r="F119" s="17">
        <v>2.4700000000000002</v>
      </c>
      <c r="G119" s="18">
        <v>30.6</v>
      </c>
      <c r="H119" s="17">
        <f>ROUND(ROUND(F119,2)*ROUND(G119,3),2)</f>
        <v>75.58</v>
      </c>
    </row>
    <row r="120" spans="1:8" x14ac:dyDescent="0.35">
      <c r="A120" s="16" t="s">
        <v>177</v>
      </c>
      <c r="B120" s="10">
        <v>4</v>
      </c>
      <c r="C120" s="16" t="s">
        <v>184</v>
      </c>
      <c r="D120" s="16" t="s">
        <v>25</v>
      </c>
      <c r="E120" s="10" t="s">
        <v>185</v>
      </c>
      <c r="F120" s="17">
        <v>99.23</v>
      </c>
      <c r="G120" s="18">
        <v>3</v>
      </c>
      <c r="H120" s="17">
        <f>ROUND(ROUND(F120,2)*ROUND(G120,3),2)</f>
        <v>297.69</v>
      </c>
    </row>
    <row r="121" spans="1:8" x14ac:dyDescent="0.35">
      <c r="E121" s="14" t="s">
        <v>42</v>
      </c>
      <c r="F121" s="14"/>
      <c r="G121" s="14"/>
      <c r="H121" s="19">
        <f>SUM(H117:H120)</f>
        <v>773.77</v>
      </c>
    </row>
    <row r="123" spans="1:8" x14ac:dyDescent="0.35">
      <c r="C123" s="14" t="s">
        <v>6</v>
      </c>
      <c r="D123" s="15" t="s">
        <v>7</v>
      </c>
      <c r="E123" s="14" t="s">
        <v>8</v>
      </c>
    </row>
    <row r="124" spans="1:8" x14ac:dyDescent="0.35">
      <c r="C124" s="14" t="s">
        <v>9</v>
      </c>
      <c r="D124" s="15" t="s">
        <v>186</v>
      </c>
      <c r="E124" s="14" t="s">
        <v>187</v>
      </c>
    </row>
    <row r="126" spans="1:8" x14ac:dyDescent="0.35">
      <c r="A126" s="16" t="s">
        <v>188</v>
      </c>
      <c r="B126" s="10">
        <v>1</v>
      </c>
      <c r="C126" s="16" t="s">
        <v>189</v>
      </c>
      <c r="D126" s="16" t="s">
        <v>72</v>
      </c>
      <c r="E126" s="10" t="s">
        <v>190</v>
      </c>
      <c r="F126" s="17">
        <v>2250</v>
      </c>
      <c r="G126" s="18">
        <v>1</v>
      </c>
      <c r="H126" s="17">
        <f>ROUND(ROUND(F126,2)*ROUND(G126,3),2)</f>
        <v>2250</v>
      </c>
    </row>
    <row r="127" spans="1:8" x14ac:dyDescent="0.35">
      <c r="A127" s="16" t="s">
        <v>188</v>
      </c>
      <c r="B127" s="10">
        <v>2</v>
      </c>
      <c r="C127" s="16" t="s">
        <v>191</v>
      </c>
      <c r="D127" s="16" t="s">
        <v>72</v>
      </c>
      <c r="E127" s="10" t="s">
        <v>192</v>
      </c>
      <c r="F127" s="17">
        <v>950</v>
      </c>
      <c r="G127" s="18">
        <v>1</v>
      </c>
      <c r="H127" s="17">
        <f>ROUND(ROUND(F127,2)*ROUND(G127,3),2)</f>
        <v>950</v>
      </c>
    </row>
    <row r="128" spans="1:8" x14ac:dyDescent="0.35">
      <c r="E128" s="14" t="s">
        <v>42</v>
      </c>
      <c r="F128" s="14"/>
      <c r="G128" s="14"/>
      <c r="H128" s="19">
        <f>SUM(H126:H127)</f>
        <v>3200</v>
      </c>
    </row>
    <row r="130" spans="5:8" x14ac:dyDescent="0.35">
      <c r="E130" s="21" t="s">
        <v>193</v>
      </c>
      <c r="H130" s="22">
        <f>SUM(H9:H129)/2</f>
        <v>146885.98000000001</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478"/>
  <sheetViews>
    <sheetView workbookViewId="0">
      <pane ySplit="8" topLeftCell="A9" activePane="bottomLeft" state="frozenSplit"/>
      <selection pane="bottomLeft"/>
    </sheetView>
  </sheetViews>
  <sheetFormatPr baseColWidth="10" defaultColWidth="8.7265625" defaultRowHeight="14.5" x14ac:dyDescent="0.35"/>
  <cols>
    <col min="1" max="1" width="6.7265625" customWidth="1"/>
    <col min="2" max="2" width="14.7265625" customWidth="1"/>
    <col min="3" max="3" width="6.1796875" customWidth="1"/>
    <col min="4" max="4" width="30.7265625" customWidth="1"/>
    <col min="5" max="5" width="10.7265625" customWidth="1"/>
    <col min="6" max="6" width="3" customWidth="1"/>
    <col min="7" max="7" width="2.1796875" customWidth="1"/>
    <col min="8" max="8" width="10.7265625" customWidth="1"/>
    <col min="9" max="9" width="2.1796875" customWidth="1"/>
    <col min="10" max="11" width="10.7265625" customWidth="1"/>
  </cols>
  <sheetData>
    <row r="1" spans="1:27" x14ac:dyDescent="0.35">
      <c r="A1" s="8" t="s">
        <v>0</v>
      </c>
      <c r="B1" s="8" t="s">
        <v>0</v>
      </c>
      <c r="C1" s="8" t="s">
        <v>0</v>
      </c>
      <c r="D1" s="8" t="s">
        <v>0</v>
      </c>
      <c r="E1" s="8" t="s">
        <v>0</v>
      </c>
      <c r="F1" s="8" t="s">
        <v>0</v>
      </c>
      <c r="G1" s="8" t="s">
        <v>0</v>
      </c>
      <c r="H1" s="8" t="s">
        <v>0</v>
      </c>
      <c r="I1" s="8" t="s">
        <v>0</v>
      </c>
      <c r="J1" s="8" t="s">
        <v>0</v>
      </c>
      <c r="K1" s="8" t="s">
        <v>0</v>
      </c>
    </row>
    <row r="2" spans="1:27" x14ac:dyDescent="0.35">
      <c r="A2" s="8" t="s">
        <v>1</v>
      </c>
      <c r="B2" s="8" t="s">
        <v>1</v>
      </c>
      <c r="C2" s="8" t="s">
        <v>1</v>
      </c>
      <c r="D2" s="8" t="s">
        <v>1</v>
      </c>
      <c r="E2" s="8" t="s">
        <v>1</v>
      </c>
      <c r="F2" s="8" t="s">
        <v>1</v>
      </c>
      <c r="G2" s="8" t="s">
        <v>1</v>
      </c>
      <c r="H2" s="8" t="s">
        <v>1</v>
      </c>
      <c r="I2" s="8" t="s">
        <v>1</v>
      </c>
      <c r="J2" s="8" t="s">
        <v>1</v>
      </c>
      <c r="K2" s="8" t="s">
        <v>1</v>
      </c>
    </row>
    <row r="3" spans="1:27" x14ac:dyDescent="0.35">
      <c r="A3" s="8"/>
      <c r="B3" s="8"/>
      <c r="C3" s="8"/>
      <c r="D3" s="8"/>
      <c r="E3" s="8"/>
      <c r="F3" s="8"/>
      <c r="G3" s="8"/>
      <c r="H3" s="8"/>
      <c r="I3" s="8"/>
      <c r="J3" s="8"/>
      <c r="K3" s="8"/>
    </row>
    <row r="4" spans="1:27" x14ac:dyDescent="0.35">
      <c r="A4" s="8"/>
      <c r="B4" s="8"/>
      <c r="C4" s="8"/>
      <c r="D4" s="8"/>
      <c r="E4" s="8"/>
      <c r="F4" s="8"/>
      <c r="G4" s="8"/>
      <c r="H4" s="8"/>
      <c r="I4" s="8"/>
      <c r="J4" s="8"/>
      <c r="K4" s="8"/>
    </row>
    <row r="6" spans="1:27" ht="18.5" x14ac:dyDescent="0.45">
      <c r="A6" s="7" t="s">
        <v>194</v>
      </c>
      <c r="B6" s="7" t="s">
        <v>194</v>
      </c>
      <c r="C6" s="7" t="s">
        <v>194</v>
      </c>
      <c r="D6" s="7" t="s">
        <v>194</v>
      </c>
      <c r="E6" s="7" t="s">
        <v>194</v>
      </c>
      <c r="F6" s="7" t="s">
        <v>194</v>
      </c>
      <c r="G6" s="7" t="s">
        <v>194</v>
      </c>
      <c r="H6" s="7" t="s">
        <v>194</v>
      </c>
      <c r="I6" s="7" t="s">
        <v>194</v>
      </c>
      <c r="J6" s="7" t="s">
        <v>194</v>
      </c>
      <c r="K6" s="7" t="s">
        <v>194</v>
      </c>
    </row>
    <row r="8" spans="1:27" x14ac:dyDescent="0.35">
      <c r="A8" s="24" t="s">
        <v>195</v>
      </c>
      <c r="B8" s="24" t="s">
        <v>196</v>
      </c>
      <c r="C8" s="24" t="s">
        <v>197</v>
      </c>
      <c r="D8" s="24" t="s">
        <v>198</v>
      </c>
      <c r="E8" s="24"/>
      <c r="F8" s="24"/>
      <c r="G8" s="24"/>
      <c r="H8" s="24"/>
      <c r="I8" s="24"/>
      <c r="J8" s="24"/>
      <c r="K8" s="24" t="s">
        <v>3</v>
      </c>
    </row>
    <row r="10" spans="1:27" x14ac:dyDescent="0.35">
      <c r="A10" s="23" t="s">
        <v>199</v>
      </c>
      <c r="B10" s="23"/>
    </row>
    <row r="11" spans="1:27" ht="45" customHeight="1" x14ac:dyDescent="0.35">
      <c r="A11" s="25"/>
      <c r="B11" s="25" t="s">
        <v>200</v>
      </c>
      <c r="C11" s="26" t="s">
        <v>38</v>
      </c>
      <c r="D11" s="6" t="s">
        <v>201</v>
      </c>
      <c r="E11" s="5"/>
      <c r="F11" s="5"/>
      <c r="G11" s="26"/>
      <c r="H11" s="27" t="s">
        <v>202</v>
      </c>
      <c r="I11" s="4">
        <v>1</v>
      </c>
      <c r="J11" s="5"/>
      <c r="K11" s="28">
        <f>ROUND(K26,2)</f>
        <v>191.6</v>
      </c>
      <c r="L11" s="26"/>
      <c r="M11" s="26"/>
      <c r="N11" s="26"/>
      <c r="O11" s="26"/>
      <c r="P11" s="26"/>
      <c r="Q11" s="26"/>
      <c r="R11" s="26"/>
      <c r="S11" s="26"/>
      <c r="T11" s="26"/>
      <c r="U11" s="26"/>
      <c r="V11" s="26"/>
      <c r="W11" s="26"/>
      <c r="X11" s="26"/>
      <c r="Y11" s="26"/>
      <c r="Z11" s="26"/>
      <c r="AA11" s="26"/>
    </row>
    <row r="12" spans="1:27" x14ac:dyDescent="0.35">
      <c r="B12" s="21" t="s">
        <v>203</v>
      </c>
    </row>
    <row r="13" spans="1:27" x14ac:dyDescent="0.35">
      <c r="B13" t="s">
        <v>204</v>
      </c>
      <c r="C13" t="s">
        <v>205</v>
      </c>
      <c r="D13" t="s">
        <v>206</v>
      </c>
      <c r="E13" s="29">
        <v>1.05</v>
      </c>
      <c r="F13" t="s">
        <v>207</v>
      </c>
      <c r="G13" t="s">
        <v>208</v>
      </c>
      <c r="H13" s="30">
        <v>20.84</v>
      </c>
      <c r="I13" t="s">
        <v>209</v>
      </c>
      <c r="J13" s="30">
        <f>ROUND(E13/I11* H13,5)</f>
        <v>21.882000000000001</v>
      </c>
    </row>
    <row r="14" spans="1:27" x14ac:dyDescent="0.35">
      <c r="D14" s="31" t="s">
        <v>210</v>
      </c>
      <c r="K14" s="30">
        <f>SUM(J13:J13)</f>
        <v>21.882000000000001</v>
      </c>
    </row>
    <row r="15" spans="1:27" x14ac:dyDescent="0.35">
      <c r="B15" s="21" t="s">
        <v>211</v>
      </c>
    </row>
    <row r="16" spans="1:27" x14ac:dyDescent="0.35">
      <c r="B16" t="s">
        <v>212</v>
      </c>
      <c r="C16" t="s">
        <v>205</v>
      </c>
      <c r="D16" t="s">
        <v>213</v>
      </c>
      <c r="E16" s="29">
        <v>0.72499999999999998</v>
      </c>
      <c r="F16" t="s">
        <v>207</v>
      </c>
      <c r="G16" t="s">
        <v>208</v>
      </c>
      <c r="H16" s="30">
        <v>2.39</v>
      </c>
      <c r="I16" t="s">
        <v>209</v>
      </c>
      <c r="J16" s="30">
        <f>ROUND(E16/I11* H16,5)</f>
        <v>1.73275</v>
      </c>
    </row>
    <row r="17" spans="1:27" x14ac:dyDescent="0.35">
      <c r="D17" s="31" t="s">
        <v>214</v>
      </c>
      <c r="K17" s="30">
        <f>SUM(J16:J16)</f>
        <v>1.73275</v>
      </c>
    </row>
    <row r="18" spans="1:27" x14ac:dyDescent="0.35">
      <c r="B18" s="21" t="s">
        <v>215</v>
      </c>
    </row>
    <row r="19" spans="1:27" x14ac:dyDescent="0.35">
      <c r="B19" t="s">
        <v>216</v>
      </c>
      <c r="C19" t="s">
        <v>217</v>
      </c>
      <c r="D19" t="s">
        <v>218</v>
      </c>
      <c r="E19" s="29">
        <v>0.25</v>
      </c>
      <c r="G19" t="s">
        <v>208</v>
      </c>
      <c r="H19" s="30">
        <v>165.63</v>
      </c>
      <c r="I19" t="s">
        <v>209</v>
      </c>
      <c r="J19" s="30">
        <f>ROUND(E19* H19,5)</f>
        <v>41.407499999999999</v>
      </c>
    </row>
    <row r="20" spans="1:27" x14ac:dyDescent="0.35">
      <c r="B20" t="s">
        <v>219</v>
      </c>
      <c r="C20" t="s">
        <v>90</v>
      </c>
      <c r="D20" t="s">
        <v>220</v>
      </c>
      <c r="E20" s="29">
        <v>250</v>
      </c>
      <c r="G20" t="s">
        <v>208</v>
      </c>
      <c r="H20" s="30">
        <v>0.36</v>
      </c>
      <c r="I20" t="s">
        <v>209</v>
      </c>
      <c r="J20" s="30">
        <f>ROUND(E20* H20,5)</f>
        <v>90</v>
      </c>
    </row>
    <row r="21" spans="1:27" x14ac:dyDescent="0.35">
      <c r="B21" t="s">
        <v>221</v>
      </c>
      <c r="C21" t="s">
        <v>217</v>
      </c>
      <c r="D21" t="s">
        <v>222</v>
      </c>
      <c r="E21" s="29">
        <v>1.5</v>
      </c>
      <c r="G21" t="s">
        <v>208</v>
      </c>
      <c r="H21" s="30">
        <v>23.93</v>
      </c>
      <c r="I21" t="s">
        <v>209</v>
      </c>
      <c r="J21" s="30">
        <f>ROUND(E21* H21,5)</f>
        <v>35.895000000000003</v>
      </c>
    </row>
    <row r="22" spans="1:27" x14ac:dyDescent="0.35">
      <c r="B22" t="s">
        <v>223</v>
      </c>
      <c r="C22" t="s">
        <v>38</v>
      </c>
      <c r="D22" t="s">
        <v>224</v>
      </c>
      <c r="E22" s="29">
        <v>0.2</v>
      </c>
      <c r="G22" t="s">
        <v>208</v>
      </c>
      <c r="H22" s="30">
        <v>2.3199999999999998</v>
      </c>
      <c r="I22" t="s">
        <v>209</v>
      </c>
      <c r="J22" s="30">
        <f>ROUND(E22* H22,5)</f>
        <v>0.46400000000000002</v>
      </c>
    </row>
    <row r="23" spans="1:27" x14ac:dyDescent="0.35">
      <c r="D23" s="31" t="s">
        <v>225</v>
      </c>
      <c r="K23" s="30">
        <f>SUM(J19:J22)</f>
        <v>167.76650000000001</v>
      </c>
    </row>
    <row r="24" spans="1:27" x14ac:dyDescent="0.35">
      <c r="D24" s="31" t="s">
        <v>226</v>
      </c>
      <c r="K24" s="32">
        <f>SUM(J12:J23)</f>
        <v>191.38124999999999</v>
      </c>
    </row>
    <row r="25" spans="1:27" x14ac:dyDescent="0.35">
      <c r="D25" s="31" t="s">
        <v>227</v>
      </c>
      <c r="H25">
        <v>1</v>
      </c>
      <c r="I25" t="s">
        <v>228</v>
      </c>
      <c r="K25">
        <f>ROUND(H25/100*K14,5)</f>
        <v>0.21881999999999999</v>
      </c>
    </row>
    <row r="26" spans="1:27" x14ac:dyDescent="0.35">
      <c r="D26" s="31" t="s">
        <v>229</v>
      </c>
      <c r="K26" s="32">
        <f>SUM(K24:K25)</f>
        <v>191.60006999999999</v>
      </c>
    </row>
    <row r="28" spans="1:27" ht="45" customHeight="1" x14ac:dyDescent="0.35">
      <c r="A28" s="25"/>
      <c r="B28" s="25" t="s">
        <v>230</v>
      </c>
      <c r="C28" s="26" t="s">
        <v>38</v>
      </c>
      <c r="D28" s="6" t="s">
        <v>231</v>
      </c>
      <c r="E28" s="5"/>
      <c r="F28" s="5"/>
      <c r="G28" s="26"/>
      <c r="H28" s="27" t="s">
        <v>202</v>
      </c>
      <c r="I28" s="4">
        <v>1</v>
      </c>
      <c r="J28" s="5"/>
      <c r="K28" s="28">
        <f>ROUND(K42,2)</f>
        <v>103.6</v>
      </c>
      <c r="L28" s="26"/>
      <c r="M28" s="26"/>
      <c r="N28" s="26"/>
      <c r="O28" s="26"/>
      <c r="P28" s="26"/>
      <c r="Q28" s="26"/>
      <c r="R28" s="26"/>
      <c r="S28" s="26"/>
      <c r="T28" s="26"/>
      <c r="U28" s="26"/>
      <c r="V28" s="26"/>
      <c r="W28" s="26"/>
      <c r="X28" s="26"/>
      <c r="Y28" s="26"/>
      <c r="Z28" s="26"/>
      <c r="AA28" s="26"/>
    </row>
    <row r="29" spans="1:27" x14ac:dyDescent="0.35">
      <c r="B29" s="21" t="s">
        <v>203</v>
      </c>
    </row>
    <row r="30" spans="1:27" x14ac:dyDescent="0.35">
      <c r="B30" t="s">
        <v>204</v>
      </c>
      <c r="C30" t="s">
        <v>205</v>
      </c>
      <c r="D30" t="s">
        <v>206</v>
      </c>
      <c r="E30" s="29">
        <v>1</v>
      </c>
      <c r="F30" t="s">
        <v>207</v>
      </c>
      <c r="G30" t="s">
        <v>208</v>
      </c>
      <c r="H30" s="30">
        <v>20.84</v>
      </c>
      <c r="I30" t="s">
        <v>209</v>
      </c>
      <c r="J30" s="30">
        <f>ROUND(E30/I28* H30,5)</f>
        <v>20.84</v>
      </c>
    </row>
    <row r="31" spans="1:27" x14ac:dyDescent="0.35">
      <c r="D31" s="31" t="s">
        <v>210</v>
      </c>
      <c r="K31" s="30">
        <f>SUM(J30:J30)</f>
        <v>20.84</v>
      </c>
    </row>
    <row r="32" spans="1:27" x14ac:dyDescent="0.35">
      <c r="B32" s="21" t="s">
        <v>211</v>
      </c>
    </row>
    <row r="33" spans="1:27" x14ac:dyDescent="0.35">
      <c r="B33" t="s">
        <v>212</v>
      </c>
      <c r="C33" t="s">
        <v>205</v>
      </c>
      <c r="D33" t="s">
        <v>213</v>
      </c>
      <c r="E33" s="29">
        <v>0.7</v>
      </c>
      <c r="F33" t="s">
        <v>207</v>
      </c>
      <c r="G33" t="s">
        <v>208</v>
      </c>
      <c r="H33" s="30">
        <v>2.39</v>
      </c>
      <c r="I33" t="s">
        <v>209</v>
      </c>
      <c r="J33" s="30">
        <f>ROUND(E33/I28* H33,5)</f>
        <v>1.673</v>
      </c>
    </row>
    <row r="34" spans="1:27" x14ac:dyDescent="0.35">
      <c r="D34" s="31" t="s">
        <v>214</v>
      </c>
      <c r="K34" s="30">
        <f>SUM(J33:J33)</f>
        <v>1.673</v>
      </c>
    </row>
    <row r="35" spans="1:27" x14ac:dyDescent="0.35">
      <c r="B35" s="21" t="s">
        <v>215</v>
      </c>
    </row>
    <row r="36" spans="1:27" x14ac:dyDescent="0.35">
      <c r="B36" t="s">
        <v>223</v>
      </c>
      <c r="C36" t="s">
        <v>38</v>
      </c>
      <c r="D36" t="s">
        <v>224</v>
      </c>
      <c r="E36" s="29">
        <v>0.2</v>
      </c>
      <c r="G36" t="s">
        <v>208</v>
      </c>
      <c r="H36" s="30">
        <v>2.3199999999999998</v>
      </c>
      <c r="I36" t="s">
        <v>209</v>
      </c>
      <c r="J36" s="30">
        <f>ROUND(E36* H36,5)</f>
        <v>0.46400000000000002</v>
      </c>
    </row>
    <row r="37" spans="1:27" x14ac:dyDescent="0.35">
      <c r="B37" t="s">
        <v>216</v>
      </c>
      <c r="C37" t="s">
        <v>217</v>
      </c>
      <c r="D37" t="s">
        <v>218</v>
      </c>
      <c r="E37" s="29">
        <v>0.25</v>
      </c>
      <c r="G37" t="s">
        <v>208</v>
      </c>
      <c r="H37" s="30">
        <v>165.63</v>
      </c>
      <c r="I37" t="s">
        <v>209</v>
      </c>
      <c r="J37" s="30">
        <f>ROUND(E37* H37,5)</f>
        <v>41.407499999999999</v>
      </c>
    </row>
    <row r="38" spans="1:27" x14ac:dyDescent="0.35">
      <c r="B38" t="s">
        <v>221</v>
      </c>
      <c r="C38" t="s">
        <v>217</v>
      </c>
      <c r="D38" t="s">
        <v>222</v>
      </c>
      <c r="E38" s="29">
        <v>1.63</v>
      </c>
      <c r="G38" t="s">
        <v>208</v>
      </c>
      <c r="H38" s="30">
        <v>23.93</v>
      </c>
      <c r="I38" t="s">
        <v>209</v>
      </c>
      <c r="J38" s="30">
        <f>ROUND(E38* H38,5)</f>
        <v>39.005899999999997</v>
      </c>
    </row>
    <row r="39" spans="1:27" x14ac:dyDescent="0.35">
      <c r="D39" s="31" t="s">
        <v>225</v>
      </c>
      <c r="K39" s="30">
        <f>SUM(J36:J38)</f>
        <v>80.877399999999994</v>
      </c>
    </row>
    <row r="40" spans="1:27" x14ac:dyDescent="0.35">
      <c r="D40" s="31" t="s">
        <v>226</v>
      </c>
      <c r="K40" s="32">
        <f>SUM(J29:J39)</f>
        <v>103.3904</v>
      </c>
    </row>
    <row r="41" spans="1:27" x14ac:dyDescent="0.35">
      <c r="D41" s="31" t="s">
        <v>227</v>
      </c>
      <c r="H41">
        <v>1</v>
      </c>
      <c r="I41" t="s">
        <v>228</v>
      </c>
      <c r="K41">
        <f>ROUND(H41/100*K31,5)</f>
        <v>0.2084</v>
      </c>
    </row>
    <row r="42" spans="1:27" x14ac:dyDescent="0.35">
      <c r="D42" s="31" t="s">
        <v>229</v>
      </c>
      <c r="K42" s="32">
        <f>SUM(K40:K41)</f>
        <v>103.5988</v>
      </c>
    </row>
    <row r="44" spans="1:27" ht="45" customHeight="1" x14ac:dyDescent="0.35">
      <c r="A44" s="25"/>
      <c r="B44" s="25" t="s">
        <v>232</v>
      </c>
      <c r="C44" s="26" t="s">
        <v>38</v>
      </c>
      <c r="D44" s="6" t="s">
        <v>233</v>
      </c>
      <c r="E44" s="5"/>
      <c r="F44" s="5"/>
      <c r="G44" s="26"/>
      <c r="H44" s="27" t="s">
        <v>202</v>
      </c>
      <c r="I44" s="4">
        <v>1</v>
      </c>
      <c r="J44" s="5"/>
      <c r="K44" s="28">
        <f>ROUND(K59,2)</f>
        <v>238.04</v>
      </c>
      <c r="L44" s="26"/>
      <c r="M44" s="26"/>
      <c r="N44" s="26"/>
      <c r="O44" s="26"/>
      <c r="P44" s="26"/>
      <c r="Q44" s="26"/>
      <c r="R44" s="26"/>
      <c r="S44" s="26"/>
      <c r="T44" s="26"/>
      <c r="U44" s="26"/>
      <c r="V44" s="26"/>
      <c r="W44" s="26"/>
      <c r="X44" s="26"/>
      <c r="Y44" s="26"/>
      <c r="Z44" s="26"/>
      <c r="AA44" s="26"/>
    </row>
    <row r="45" spans="1:27" x14ac:dyDescent="0.35">
      <c r="B45" s="21" t="s">
        <v>203</v>
      </c>
    </row>
    <row r="46" spans="1:27" x14ac:dyDescent="0.35">
      <c r="B46" t="s">
        <v>204</v>
      </c>
      <c r="C46" t="s">
        <v>205</v>
      </c>
      <c r="D46" t="s">
        <v>206</v>
      </c>
      <c r="E46" s="29">
        <v>1.05</v>
      </c>
      <c r="F46" t="s">
        <v>207</v>
      </c>
      <c r="G46" t="s">
        <v>208</v>
      </c>
      <c r="H46" s="30">
        <v>20.84</v>
      </c>
      <c r="I46" t="s">
        <v>209</v>
      </c>
      <c r="J46" s="30">
        <f>ROUND(E46/I44* H46,5)</f>
        <v>21.882000000000001</v>
      </c>
    </row>
    <row r="47" spans="1:27" x14ac:dyDescent="0.35">
      <c r="D47" s="31" t="s">
        <v>210</v>
      </c>
      <c r="K47" s="30">
        <f>SUM(J46:J46)</f>
        <v>21.882000000000001</v>
      </c>
    </row>
    <row r="48" spans="1:27" x14ac:dyDescent="0.35">
      <c r="B48" s="21" t="s">
        <v>211</v>
      </c>
    </row>
    <row r="49" spans="1:27" x14ac:dyDescent="0.35">
      <c r="B49" t="s">
        <v>212</v>
      </c>
      <c r="C49" t="s">
        <v>205</v>
      </c>
      <c r="D49" t="s">
        <v>213</v>
      </c>
      <c r="E49" s="29">
        <v>0.72499999999999998</v>
      </c>
      <c r="F49" t="s">
        <v>207</v>
      </c>
      <c r="G49" t="s">
        <v>208</v>
      </c>
      <c r="H49" s="30">
        <v>2.39</v>
      </c>
      <c r="I49" t="s">
        <v>209</v>
      </c>
      <c r="J49" s="30">
        <f>ROUND(E49/I44* H49,5)</f>
        <v>1.73275</v>
      </c>
    </row>
    <row r="50" spans="1:27" x14ac:dyDescent="0.35">
      <c r="D50" s="31" t="s">
        <v>214</v>
      </c>
      <c r="K50" s="30">
        <f>SUM(J49:J49)</f>
        <v>1.73275</v>
      </c>
    </row>
    <row r="51" spans="1:27" x14ac:dyDescent="0.35">
      <c r="B51" s="21" t="s">
        <v>215</v>
      </c>
    </row>
    <row r="52" spans="1:27" x14ac:dyDescent="0.35">
      <c r="B52" t="s">
        <v>216</v>
      </c>
      <c r="C52" t="s">
        <v>217</v>
      </c>
      <c r="D52" t="s">
        <v>218</v>
      </c>
      <c r="E52" s="29">
        <v>0.2</v>
      </c>
      <c r="G52" t="s">
        <v>208</v>
      </c>
      <c r="H52" s="30">
        <v>165.63</v>
      </c>
      <c r="I52" t="s">
        <v>209</v>
      </c>
      <c r="J52" s="30">
        <f>ROUND(E52* H52,5)</f>
        <v>33.125999999999998</v>
      </c>
    </row>
    <row r="53" spans="1:27" x14ac:dyDescent="0.35">
      <c r="B53" t="s">
        <v>223</v>
      </c>
      <c r="C53" t="s">
        <v>38</v>
      </c>
      <c r="D53" t="s">
        <v>224</v>
      </c>
      <c r="E53" s="29">
        <v>0.2</v>
      </c>
      <c r="G53" t="s">
        <v>208</v>
      </c>
      <c r="H53" s="30">
        <v>2.3199999999999998</v>
      </c>
      <c r="I53" t="s">
        <v>209</v>
      </c>
      <c r="J53" s="30">
        <f>ROUND(E53* H53,5)</f>
        <v>0.46400000000000002</v>
      </c>
    </row>
    <row r="54" spans="1:27" x14ac:dyDescent="0.35">
      <c r="B54" t="s">
        <v>221</v>
      </c>
      <c r="C54" t="s">
        <v>217</v>
      </c>
      <c r="D54" t="s">
        <v>222</v>
      </c>
      <c r="E54" s="29">
        <v>1.53</v>
      </c>
      <c r="G54" t="s">
        <v>208</v>
      </c>
      <c r="H54" s="30">
        <v>23.93</v>
      </c>
      <c r="I54" t="s">
        <v>209</v>
      </c>
      <c r="J54" s="30">
        <f>ROUND(E54* H54,5)</f>
        <v>36.612900000000003</v>
      </c>
    </row>
    <row r="55" spans="1:27" x14ac:dyDescent="0.35">
      <c r="B55" t="s">
        <v>219</v>
      </c>
      <c r="C55" t="s">
        <v>90</v>
      </c>
      <c r="D55" t="s">
        <v>220</v>
      </c>
      <c r="E55" s="29">
        <v>400</v>
      </c>
      <c r="G55" t="s">
        <v>208</v>
      </c>
      <c r="H55" s="30">
        <v>0.36</v>
      </c>
      <c r="I55" t="s">
        <v>209</v>
      </c>
      <c r="J55" s="30">
        <f>ROUND(E55* H55,5)</f>
        <v>144</v>
      </c>
    </row>
    <row r="56" spans="1:27" x14ac:dyDescent="0.35">
      <c r="D56" s="31" t="s">
        <v>225</v>
      </c>
      <c r="K56" s="30">
        <f>SUM(J52:J55)</f>
        <v>214.2029</v>
      </c>
    </row>
    <row r="57" spans="1:27" x14ac:dyDescent="0.35">
      <c r="D57" s="31" t="s">
        <v>226</v>
      </c>
      <c r="K57" s="32">
        <f>SUM(J45:J56)</f>
        <v>237.81765000000001</v>
      </c>
    </row>
    <row r="58" spans="1:27" x14ac:dyDescent="0.35">
      <c r="D58" s="31" t="s">
        <v>227</v>
      </c>
      <c r="H58">
        <v>1</v>
      </c>
      <c r="I58" t="s">
        <v>228</v>
      </c>
      <c r="K58">
        <f>ROUND(H58/100*K47,5)</f>
        <v>0.21881999999999999</v>
      </c>
    </row>
    <row r="59" spans="1:27" x14ac:dyDescent="0.35">
      <c r="D59" s="31" t="s">
        <v>229</v>
      </c>
      <c r="K59" s="32">
        <f>SUM(K57:K58)</f>
        <v>238.03647000000001</v>
      </c>
    </row>
    <row r="61" spans="1:27" ht="45" customHeight="1" x14ac:dyDescent="0.35">
      <c r="A61" s="25"/>
      <c r="B61" s="25" t="s">
        <v>234</v>
      </c>
      <c r="C61" s="26" t="s">
        <v>38</v>
      </c>
      <c r="D61" s="6" t="s">
        <v>231</v>
      </c>
      <c r="E61" s="5"/>
      <c r="F61" s="5"/>
      <c r="G61" s="26"/>
      <c r="H61" s="27" t="s">
        <v>202</v>
      </c>
      <c r="I61" s="4">
        <v>1</v>
      </c>
      <c r="J61" s="5"/>
      <c r="K61" s="28">
        <f>ROUND(K75,2)</f>
        <v>103.6</v>
      </c>
      <c r="L61" s="26"/>
      <c r="M61" s="26"/>
      <c r="N61" s="26"/>
      <c r="O61" s="26"/>
      <c r="P61" s="26"/>
      <c r="Q61" s="26"/>
      <c r="R61" s="26"/>
      <c r="S61" s="26"/>
      <c r="T61" s="26"/>
      <c r="U61" s="26"/>
      <c r="V61" s="26"/>
      <c r="W61" s="26"/>
      <c r="X61" s="26"/>
      <c r="Y61" s="26"/>
      <c r="Z61" s="26"/>
      <c r="AA61" s="26"/>
    </row>
    <row r="62" spans="1:27" x14ac:dyDescent="0.35">
      <c r="B62" s="21" t="s">
        <v>203</v>
      </c>
    </row>
    <row r="63" spans="1:27" x14ac:dyDescent="0.35">
      <c r="B63" t="s">
        <v>204</v>
      </c>
      <c r="C63" t="s">
        <v>205</v>
      </c>
      <c r="D63" t="s">
        <v>206</v>
      </c>
      <c r="E63" s="29">
        <v>1</v>
      </c>
      <c r="F63" t="s">
        <v>207</v>
      </c>
      <c r="G63" t="s">
        <v>208</v>
      </c>
      <c r="H63" s="30">
        <v>20.84</v>
      </c>
      <c r="I63" t="s">
        <v>209</v>
      </c>
      <c r="J63" s="30">
        <f>ROUND(E63/I61* H63,5)</f>
        <v>20.84</v>
      </c>
    </row>
    <row r="64" spans="1:27" x14ac:dyDescent="0.35">
      <c r="D64" s="31" t="s">
        <v>210</v>
      </c>
      <c r="K64" s="30">
        <f>SUM(J63:J63)</f>
        <v>20.84</v>
      </c>
    </row>
    <row r="65" spans="1:27" x14ac:dyDescent="0.35">
      <c r="B65" s="21" t="s">
        <v>211</v>
      </c>
    </row>
    <row r="66" spans="1:27" x14ac:dyDescent="0.35">
      <c r="B66" t="s">
        <v>212</v>
      </c>
      <c r="C66" t="s">
        <v>205</v>
      </c>
      <c r="D66" t="s">
        <v>213</v>
      </c>
      <c r="E66" s="29">
        <v>0.7</v>
      </c>
      <c r="F66" t="s">
        <v>207</v>
      </c>
      <c r="G66" t="s">
        <v>208</v>
      </c>
      <c r="H66" s="30">
        <v>2.39</v>
      </c>
      <c r="I66" t="s">
        <v>209</v>
      </c>
      <c r="J66" s="30">
        <f>ROUND(E66/I61* H66,5)</f>
        <v>1.673</v>
      </c>
    </row>
    <row r="67" spans="1:27" x14ac:dyDescent="0.35">
      <c r="D67" s="31" t="s">
        <v>214</v>
      </c>
      <c r="K67" s="30">
        <f>SUM(J66:J66)</f>
        <v>1.673</v>
      </c>
    </row>
    <row r="68" spans="1:27" x14ac:dyDescent="0.35">
      <c r="B68" s="21" t="s">
        <v>215</v>
      </c>
    </row>
    <row r="69" spans="1:27" x14ac:dyDescent="0.35">
      <c r="B69" t="s">
        <v>223</v>
      </c>
      <c r="C69" t="s">
        <v>38</v>
      </c>
      <c r="D69" t="s">
        <v>224</v>
      </c>
      <c r="E69" s="29">
        <v>0.2</v>
      </c>
      <c r="G69" t="s">
        <v>208</v>
      </c>
      <c r="H69" s="30">
        <v>2.3199999999999998</v>
      </c>
      <c r="I69" t="s">
        <v>209</v>
      </c>
      <c r="J69" s="30">
        <f>ROUND(E69* H69,5)</f>
        <v>0.46400000000000002</v>
      </c>
    </row>
    <row r="70" spans="1:27" x14ac:dyDescent="0.35">
      <c r="B70" t="s">
        <v>221</v>
      </c>
      <c r="C70" t="s">
        <v>217</v>
      </c>
      <c r="D70" t="s">
        <v>222</v>
      </c>
      <c r="E70" s="29">
        <v>1.63</v>
      </c>
      <c r="G70" t="s">
        <v>208</v>
      </c>
      <c r="H70" s="30">
        <v>23.93</v>
      </c>
      <c r="I70" t="s">
        <v>209</v>
      </c>
      <c r="J70" s="30">
        <f>ROUND(E70* H70,5)</f>
        <v>39.005899999999997</v>
      </c>
    </row>
    <row r="71" spans="1:27" x14ac:dyDescent="0.35">
      <c r="B71" t="s">
        <v>216</v>
      </c>
      <c r="C71" t="s">
        <v>217</v>
      </c>
      <c r="D71" t="s">
        <v>218</v>
      </c>
      <c r="E71" s="29">
        <v>0.25</v>
      </c>
      <c r="G71" t="s">
        <v>208</v>
      </c>
      <c r="H71" s="30">
        <v>165.63</v>
      </c>
      <c r="I71" t="s">
        <v>209</v>
      </c>
      <c r="J71" s="30">
        <f>ROUND(E71* H71,5)</f>
        <v>41.407499999999999</v>
      </c>
    </row>
    <row r="72" spans="1:27" x14ac:dyDescent="0.35">
      <c r="D72" s="31" t="s">
        <v>225</v>
      </c>
      <c r="K72" s="30">
        <f>SUM(J69:J71)</f>
        <v>80.877399999999994</v>
      </c>
    </row>
    <row r="73" spans="1:27" x14ac:dyDescent="0.35">
      <c r="D73" s="31" t="s">
        <v>226</v>
      </c>
      <c r="K73" s="32">
        <f>SUM(J62:J72)</f>
        <v>103.3904</v>
      </c>
    </row>
    <row r="74" spans="1:27" x14ac:dyDescent="0.35">
      <c r="D74" s="31" t="s">
        <v>227</v>
      </c>
      <c r="H74">
        <v>1</v>
      </c>
      <c r="I74" t="s">
        <v>228</v>
      </c>
      <c r="K74">
        <f>ROUND(H74/100*K64,5)</f>
        <v>0.2084</v>
      </c>
    </row>
    <row r="75" spans="1:27" x14ac:dyDescent="0.35">
      <c r="D75" s="31" t="s">
        <v>229</v>
      </c>
      <c r="K75" s="32">
        <f>SUM(K73:K74)</f>
        <v>103.5988</v>
      </c>
    </row>
    <row r="77" spans="1:27" ht="45" customHeight="1" x14ac:dyDescent="0.35">
      <c r="A77" s="25"/>
      <c r="B77" s="25" t="s">
        <v>235</v>
      </c>
      <c r="C77" s="26" t="s">
        <v>38</v>
      </c>
      <c r="D77" s="6" t="s">
        <v>233</v>
      </c>
      <c r="E77" s="5"/>
      <c r="F77" s="5"/>
      <c r="G77" s="26"/>
      <c r="H77" s="27" t="s">
        <v>202</v>
      </c>
      <c r="I77" s="4">
        <v>1</v>
      </c>
      <c r="J77" s="5"/>
      <c r="K77" s="28">
        <f>ROUND(K92,2)</f>
        <v>238.04</v>
      </c>
      <c r="L77" s="26"/>
      <c r="M77" s="26"/>
      <c r="N77" s="26"/>
      <c r="O77" s="26"/>
      <c r="P77" s="26"/>
      <c r="Q77" s="26"/>
      <c r="R77" s="26"/>
      <c r="S77" s="26"/>
      <c r="T77" s="26"/>
      <c r="U77" s="26"/>
      <c r="V77" s="26"/>
      <c r="W77" s="26"/>
      <c r="X77" s="26"/>
      <c r="Y77" s="26"/>
      <c r="Z77" s="26"/>
      <c r="AA77" s="26"/>
    </row>
    <row r="78" spans="1:27" x14ac:dyDescent="0.35">
      <c r="B78" s="21" t="s">
        <v>203</v>
      </c>
    </row>
    <row r="79" spans="1:27" x14ac:dyDescent="0.35">
      <c r="B79" t="s">
        <v>204</v>
      </c>
      <c r="C79" t="s">
        <v>205</v>
      </c>
      <c r="D79" t="s">
        <v>206</v>
      </c>
      <c r="E79" s="29">
        <v>1.05</v>
      </c>
      <c r="F79" t="s">
        <v>207</v>
      </c>
      <c r="G79" t="s">
        <v>208</v>
      </c>
      <c r="H79" s="30">
        <v>20.84</v>
      </c>
      <c r="I79" t="s">
        <v>209</v>
      </c>
      <c r="J79" s="30">
        <f>ROUND(E79/I77* H79,5)</f>
        <v>21.882000000000001</v>
      </c>
    </row>
    <row r="80" spans="1:27" x14ac:dyDescent="0.35">
      <c r="D80" s="31" t="s">
        <v>210</v>
      </c>
      <c r="K80" s="30">
        <f>SUM(J79:J79)</f>
        <v>21.882000000000001</v>
      </c>
    </row>
    <row r="81" spans="1:27" x14ac:dyDescent="0.35">
      <c r="B81" s="21" t="s">
        <v>211</v>
      </c>
    </row>
    <row r="82" spans="1:27" x14ac:dyDescent="0.35">
      <c r="B82" t="s">
        <v>212</v>
      </c>
      <c r="C82" t="s">
        <v>205</v>
      </c>
      <c r="D82" t="s">
        <v>213</v>
      </c>
      <c r="E82" s="29">
        <v>0.72499999999999998</v>
      </c>
      <c r="F82" t="s">
        <v>207</v>
      </c>
      <c r="G82" t="s">
        <v>208</v>
      </c>
      <c r="H82" s="30">
        <v>2.39</v>
      </c>
      <c r="I82" t="s">
        <v>209</v>
      </c>
      <c r="J82" s="30">
        <f>ROUND(E82/I77* H82,5)</f>
        <v>1.73275</v>
      </c>
    </row>
    <row r="83" spans="1:27" x14ac:dyDescent="0.35">
      <c r="D83" s="31" t="s">
        <v>214</v>
      </c>
      <c r="K83" s="30">
        <f>SUM(J82:J82)</f>
        <v>1.73275</v>
      </c>
    </row>
    <row r="84" spans="1:27" x14ac:dyDescent="0.35">
      <c r="B84" s="21" t="s">
        <v>215</v>
      </c>
    </row>
    <row r="85" spans="1:27" x14ac:dyDescent="0.35">
      <c r="B85" t="s">
        <v>216</v>
      </c>
      <c r="C85" t="s">
        <v>217</v>
      </c>
      <c r="D85" t="s">
        <v>218</v>
      </c>
      <c r="E85" s="29">
        <v>0.2</v>
      </c>
      <c r="G85" t="s">
        <v>208</v>
      </c>
      <c r="H85" s="30">
        <v>165.63</v>
      </c>
      <c r="I85" t="s">
        <v>209</v>
      </c>
      <c r="J85" s="30">
        <f>ROUND(E85* H85,5)</f>
        <v>33.125999999999998</v>
      </c>
    </row>
    <row r="86" spans="1:27" x14ac:dyDescent="0.35">
      <c r="B86" t="s">
        <v>219</v>
      </c>
      <c r="C86" t="s">
        <v>90</v>
      </c>
      <c r="D86" t="s">
        <v>220</v>
      </c>
      <c r="E86" s="29">
        <v>400</v>
      </c>
      <c r="G86" t="s">
        <v>208</v>
      </c>
      <c r="H86" s="30">
        <v>0.36</v>
      </c>
      <c r="I86" t="s">
        <v>209</v>
      </c>
      <c r="J86" s="30">
        <f>ROUND(E86* H86,5)</f>
        <v>144</v>
      </c>
    </row>
    <row r="87" spans="1:27" x14ac:dyDescent="0.35">
      <c r="B87" t="s">
        <v>221</v>
      </c>
      <c r="C87" t="s">
        <v>217</v>
      </c>
      <c r="D87" t="s">
        <v>222</v>
      </c>
      <c r="E87" s="29">
        <v>1.53</v>
      </c>
      <c r="G87" t="s">
        <v>208</v>
      </c>
      <c r="H87" s="30">
        <v>23.93</v>
      </c>
      <c r="I87" t="s">
        <v>209</v>
      </c>
      <c r="J87" s="30">
        <f>ROUND(E87* H87,5)</f>
        <v>36.612900000000003</v>
      </c>
    </row>
    <row r="88" spans="1:27" x14ac:dyDescent="0.35">
      <c r="B88" t="s">
        <v>223</v>
      </c>
      <c r="C88" t="s">
        <v>38</v>
      </c>
      <c r="D88" t="s">
        <v>224</v>
      </c>
      <c r="E88" s="29">
        <v>0.2</v>
      </c>
      <c r="G88" t="s">
        <v>208</v>
      </c>
      <c r="H88" s="30">
        <v>2.3199999999999998</v>
      </c>
      <c r="I88" t="s">
        <v>209</v>
      </c>
      <c r="J88" s="30">
        <f>ROUND(E88* H88,5)</f>
        <v>0.46400000000000002</v>
      </c>
    </row>
    <row r="89" spans="1:27" x14ac:dyDescent="0.35">
      <c r="D89" s="31" t="s">
        <v>225</v>
      </c>
      <c r="K89" s="30">
        <f>SUM(J85:J88)</f>
        <v>214.2029</v>
      </c>
    </row>
    <row r="90" spans="1:27" x14ac:dyDescent="0.35">
      <c r="D90" s="31" t="s">
        <v>226</v>
      </c>
      <c r="K90" s="32">
        <f>SUM(J78:J89)</f>
        <v>237.81764999999999</v>
      </c>
    </row>
    <row r="91" spans="1:27" x14ac:dyDescent="0.35">
      <c r="D91" s="31" t="s">
        <v>227</v>
      </c>
      <c r="H91">
        <v>1</v>
      </c>
      <c r="I91" t="s">
        <v>228</v>
      </c>
      <c r="K91">
        <f>ROUND(H91/100*K80,5)</f>
        <v>0.21881999999999999</v>
      </c>
    </row>
    <row r="92" spans="1:27" x14ac:dyDescent="0.35">
      <c r="D92" s="31" t="s">
        <v>229</v>
      </c>
      <c r="K92" s="32">
        <f>SUM(K90:K91)</f>
        <v>238.03646999999998</v>
      </c>
    </row>
    <row r="94" spans="1:27" ht="45" customHeight="1" x14ac:dyDescent="0.35">
      <c r="A94" s="25"/>
      <c r="B94" s="25" t="s">
        <v>236</v>
      </c>
      <c r="C94" s="26" t="s">
        <v>38</v>
      </c>
      <c r="D94" s="6" t="s">
        <v>231</v>
      </c>
      <c r="E94" s="5"/>
      <c r="F94" s="5"/>
      <c r="G94" s="26"/>
      <c r="H94" s="27" t="s">
        <v>202</v>
      </c>
      <c r="I94" s="4">
        <v>1</v>
      </c>
      <c r="J94" s="5"/>
      <c r="K94" s="28">
        <f>ROUND(K108,2)</f>
        <v>103.6</v>
      </c>
      <c r="L94" s="26"/>
      <c r="M94" s="26"/>
      <c r="N94" s="26"/>
      <c r="O94" s="26"/>
      <c r="P94" s="26"/>
      <c r="Q94" s="26"/>
      <c r="R94" s="26"/>
      <c r="S94" s="26"/>
      <c r="T94" s="26"/>
      <c r="U94" s="26"/>
      <c r="V94" s="26"/>
      <c r="W94" s="26"/>
      <c r="X94" s="26"/>
      <c r="Y94" s="26"/>
      <c r="Z94" s="26"/>
      <c r="AA94" s="26"/>
    </row>
    <row r="95" spans="1:27" x14ac:dyDescent="0.35">
      <c r="B95" s="21" t="s">
        <v>203</v>
      </c>
    </row>
    <row r="96" spans="1:27" x14ac:dyDescent="0.35">
      <c r="B96" t="s">
        <v>204</v>
      </c>
      <c r="C96" t="s">
        <v>205</v>
      </c>
      <c r="D96" t="s">
        <v>206</v>
      </c>
      <c r="E96" s="29">
        <v>1</v>
      </c>
      <c r="F96" t="s">
        <v>207</v>
      </c>
      <c r="G96" t="s">
        <v>208</v>
      </c>
      <c r="H96" s="30">
        <v>20.84</v>
      </c>
      <c r="I96" t="s">
        <v>209</v>
      </c>
      <c r="J96" s="30">
        <f>ROUND(E96/I94* H96,5)</f>
        <v>20.84</v>
      </c>
    </row>
    <row r="97" spans="1:27" x14ac:dyDescent="0.35">
      <c r="D97" s="31" t="s">
        <v>210</v>
      </c>
      <c r="K97" s="30">
        <f>SUM(J96:J96)</f>
        <v>20.84</v>
      </c>
    </row>
    <row r="98" spans="1:27" x14ac:dyDescent="0.35">
      <c r="B98" s="21" t="s">
        <v>211</v>
      </c>
    </row>
    <row r="99" spans="1:27" x14ac:dyDescent="0.35">
      <c r="B99" t="s">
        <v>212</v>
      </c>
      <c r="C99" t="s">
        <v>205</v>
      </c>
      <c r="D99" t="s">
        <v>213</v>
      </c>
      <c r="E99" s="29">
        <v>0.7</v>
      </c>
      <c r="F99" t="s">
        <v>207</v>
      </c>
      <c r="G99" t="s">
        <v>208</v>
      </c>
      <c r="H99" s="30">
        <v>2.39</v>
      </c>
      <c r="I99" t="s">
        <v>209</v>
      </c>
      <c r="J99" s="30">
        <f>ROUND(E99/I94* H99,5)</f>
        <v>1.673</v>
      </c>
    </row>
    <row r="100" spans="1:27" x14ac:dyDescent="0.35">
      <c r="D100" s="31" t="s">
        <v>214</v>
      </c>
      <c r="K100" s="30">
        <f>SUM(J99:J99)</f>
        <v>1.673</v>
      </c>
    </row>
    <row r="101" spans="1:27" x14ac:dyDescent="0.35">
      <c r="B101" s="21" t="s">
        <v>215</v>
      </c>
    </row>
    <row r="102" spans="1:27" x14ac:dyDescent="0.35">
      <c r="B102" t="s">
        <v>223</v>
      </c>
      <c r="C102" t="s">
        <v>38</v>
      </c>
      <c r="D102" t="s">
        <v>224</v>
      </c>
      <c r="E102" s="29">
        <v>0.2</v>
      </c>
      <c r="G102" t="s">
        <v>208</v>
      </c>
      <c r="H102" s="30">
        <v>2.3199999999999998</v>
      </c>
      <c r="I102" t="s">
        <v>209</v>
      </c>
      <c r="J102" s="30">
        <f>ROUND(E102* H102,5)</f>
        <v>0.46400000000000002</v>
      </c>
    </row>
    <row r="103" spans="1:27" x14ac:dyDescent="0.35">
      <c r="B103" t="s">
        <v>216</v>
      </c>
      <c r="C103" t="s">
        <v>217</v>
      </c>
      <c r="D103" t="s">
        <v>218</v>
      </c>
      <c r="E103" s="29">
        <v>0.25</v>
      </c>
      <c r="G103" t="s">
        <v>208</v>
      </c>
      <c r="H103" s="30">
        <v>165.63</v>
      </c>
      <c r="I103" t="s">
        <v>209</v>
      </c>
      <c r="J103" s="30">
        <f>ROUND(E103* H103,5)</f>
        <v>41.407499999999999</v>
      </c>
    </row>
    <row r="104" spans="1:27" x14ac:dyDescent="0.35">
      <c r="B104" t="s">
        <v>221</v>
      </c>
      <c r="C104" t="s">
        <v>217</v>
      </c>
      <c r="D104" t="s">
        <v>222</v>
      </c>
      <c r="E104" s="29">
        <v>1.63</v>
      </c>
      <c r="G104" t="s">
        <v>208</v>
      </c>
      <c r="H104" s="30">
        <v>23.93</v>
      </c>
      <c r="I104" t="s">
        <v>209</v>
      </c>
      <c r="J104" s="30">
        <f>ROUND(E104* H104,5)</f>
        <v>39.005899999999997</v>
      </c>
    </row>
    <row r="105" spans="1:27" x14ac:dyDescent="0.35">
      <c r="D105" s="31" t="s">
        <v>225</v>
      </c>
      <c r="K105" s="30">
        <f>SUM(J102:J104)</f>
        <v>80.877399999999994</v>
      </c>
    </row>
    <row r="106" spans="1:27" x14ac:dyDescent="0.35">
      <c r="D106" s="31" t="s">
        <v>226</v>
      </c>
      <c r="K106" s="32">
        <f>SUM(J95:J105)</f>
        <v>103.3904</v>
      </c>
    </row>
    <row r="107" spans="1:27" x14ac:dyDescent="0.35">
      <c r="D107" s="31" t="s">
        <v>227</v>
      </c>
      <c r="H107">
        <v>1</v>
      </c>
      <c r="I107" t="s">
        <v>228</v>
      </c>
      <c r="K107">
        <f>ROUND(H107/100*K97,5)</f>
        <v>0.2084</v>
      </c>
    </row>
    <row r="108" spans="1:27" x14ac:dyDescent="0.35">
      <c r="D108" s="31" t="s">
        <v>229</v>
      </c>
      <c r="K108" s="32">
        <f>SUM(K106:K107)</f>
        <v>103.5988</v>
      </c>
    </row>
    <row r="110" spans="1:27" ht="45" customHeight="1" x14ac:dyDescent="0.35">
      <c r="A110" s="25"/>
      <c r="B110" s="25" t="s">
        <v>237</v>
      </c>
      <c r="C110" s="26" t="s">
        <v>38</v>
      </c>
      <c r="D110" s="6" t="s">
        <v>233</v>
      </c>
      <c r="E110" s="5"/>
      <c r="F110" s="5"/>
      <c r="G110" s="26"/>
      <c r="H110" s="27" t="s">
        <v>202</v>
      </c>
      <c r="I110" s="4">
        <v>1</v>
      </c>
      <c r="J110" s="5"/>
      <c r="K110" s="28">
        <f>ROUND(K125,2)</f>
        <v>238.04</v>
      </c>
      <c r="L110" s="26"/>
      <c r="M110" s="26"/>
      <c r="N110" s="26"/>
      <c r="O110" s="26"/>
      <c r="P110" s="26"/>
      <c r="Q110" s="26"/>
      <c r="R110" s="26"/>
      <c r="S110" s="26"/>
      <c r="T110" s="26"/>
      <c r="U110" s="26"/>
      <c r="V110" s="26"/>
      <c r="W110" s="26"/>
      <c r="X110" s="26"/>
      <c r="Y110" s="26"/>
      <c r="Z110" s="26"/>
      <c r="AA110" s="26"/>
    </row>
    <row r="111" spans="1:27" x14ac:dyDescent="0.35">
      <c r="B111" s="21" t="s">
        <v>203</v>
      </c>
    </row>
    <row r="112" spans="1:27" x14ac:dyDescent="0.35">
      <c r="B112" t="s">
        <v>204</v>
      </c>
      <c r="C112" t="s">
        <v>205</v>
      </c>
      <c r="D112" t="s">
        <v>206</v>
      </c>
      <c r="E112" s="29">
        <v>1.05</v>
      </c>
      <c r="F112" t="s">
        <v>207</v>
      </c>
      <c r="G112" t="s">
        <v>208</v>
      </c>
      <c r="H112" s="30">
        <v>20.84</v>
      </c>
      <c r="I112" t="s">
        <v>209</v>
      </c>
      <c r="J112" s="30">
        <f>ROUND(E112/I110* H112,5)</f>
        <v>21.882000000000001</v>
      </c>
    </row>
    <row r="113" spans="1:27" x14ac:dyDescent="0.35">
      <c r="D113" s="31" t="s">
        <v>210</v>
      </c>
      <c r="K113" s="30">
        <f>SUM(J112:J112)</f>
        <v>21.882000000000001</v>
      </c>
    </row>
    <row r="114" spans="1:27" x14ac:dyDescent="0.35">
      <c r="B114" s="21" t="s">
        <v>211</v>
      </c>
    </row>
    <row r="115" spans="1:27" x14ac:dyDescent="0.35">
      <c r="B115" t="s">
        <v>212</v>
      </c>
      <c r="C115" t="s">
        <v>205</v>
      </c>
      <c r="D115" t="s">
        <v>213</v>
      </c>
      <c r="E115" s="29">
        <v>0.72499999999999998</v>
      </c>
      <c r="F115" t="s">
        <v>207</v>
      </c>
      <c r="G115" t="s">
        <v>208</v>
      </c>
      <c r="H115" s="30">
        <v>2.39</v>
      </c>
      <c r="I115" t="s">
        <v>209</v>
      </c>
      <c r="J115" s="30">
        <f>ROUND(E115/I110* H115,5)</f>
        <v>1.73275</v>
      </c>
    </row>
    <row r="116" spans="1:27" x14ac:dyDescent="0.35">
      <c r="D116" s="31" t="s">
        <v>214</v>
      </c>
      <c r="K116" s="30">
        <f>SUM(J115:J115)</f>
        <v>1.73275</v>
      </c>
    </row>
    <row r="117" spans="1:27" x14ac:dyDescent="0.35">
      <c r="B117" s="21" t="s">
        <v>215</v>
      </c>
    </row>
    <row r="118" spans="1:27" x14ac:dyDescent="0.35">
      <c r="B118" t="s">
        <v>221</v>
      </c>
      <c r="C118" t="s">
        <v>217</v>
      </c>
      <c r="D118" t="s">
        <v>222</v>
      </c>
      <c r="E118" s="29">
        <v>1.53</v>
      </c>
      <c r="G118" t="s">
        <v>208</v>
      </c>
      <c r="H118" s="30">
        <v>23.93</v>
      </c>
      <c r="I118" t="s">
        <v>209</v>
      </c>
      <c r="J118" s="30">
        <f>ROUND(E118* H118,5)</f>
        <v>36.612900000000003</v>
      </c>
    </row>
    <row r="119" spans="1:27" x14ac:dyDescent="0.35">
      <c r="B119" t="s">
        <v>219</v>
      </c>
      <c r="C119" t="s">
        <v>90</v>
      </c>
      <c r="D119" t="s">
        <v>220</v>
      </c>
      <c r="E119" s="29">
        <v>400</v>
      </c>
      <c r="G119" t="s">
        <v>208</v>
      </c>
      <c r="H119" s="30">
        <v>0.36</v>
      </c>
      <c r="I119" t="s">
        <v>209</v>
      </c>
      <c r="J119" s="30">
        <f>ROUND(E119* H119,5)</f>
        <v>144</v>
      </c>
    </row>
    <row r="120" spans="1:27" x14ac:dyDescent="0.35">
      <c r="B120" t="s">
        <v>216</v>
      </c>
      <c r="C120" t="s">
        <v>217</v>
      </c>
      <c r="D120" t="s">
        <v>218</v>
      </c>
      <c r="E120" s="29">
        <v>0.2</v>
      </c>
      <c r="G120" t="s">
        <v>208</v>
      </c>
      <c r="H120" s="30">
        <v>165.63</v>
      </c>
      <c r="I120" t="s">
        <v>209</v>
      </c>
      <c r="J120" s="30">
        <f>ROUND(E120* H120,5)</f>
        <v>33.125999999999998</v>
      </c>
    </row>
    <row r="121" spans="1:27" x14ac:dyDescent="0.35">
      <c r="B121" t="s">
        <v>223</v>
      </c>
      <c r="C121" t="s">
        <v>38</v>
      </c>
      <c r="D121" t="s">
        <v>224</v>
      </c>
      <c r="E121" s="29">
        <v>0.2</v>
      </c>
      <c r="G121" t="s">
        <v>208</v>
      </c>
      <c r="H121" s="30">
        <v>2.3199999999999998</v>
      </c>
      <c r="I121" t="s">
        <v>209</v>
      </c>
      <c r="J121" s="30">
        <f>ROUND(E121* H121,5)</f>
        <v>0.46400000000000002</v>
      </c>
    </row>
    <row r="122" spans="1:27" x14ac:dyDescent="0.35">
      <c r="D122" s="31" t="s">
        <v>225</v>
      </c>
      <c r="K122" s="30">
        <f>SUM(J118:J121)</f>
        <v>214.2029</v>
      </c>
    </row>
    <row r="123" spans="1:27" x14ac:dyDescent="0.35">
      <c r="D123" s="31" t="s">
        <v>226</v>
      </c>
      <c r="K123" s="32">
        <f>SUM(J111:J122)</f>
        <v>237.81765000000001</v>
      </c>
    </row>
    <row r="124" spans="1:27" x14ac:dyDescent="0.35">
      <c r="D124" s="31" t="s">
        <v>227</v>
      </c>
      <c r="H124">
        <v>1</v>
      </c>
      <c r="I124" t="s">
        <v>228</v>
      </c>
      <c r="K124">
        <f>ROUND(H124/100*K113,5)</f>
        <v>0.21881999999999999</v>
      </c>
    </row>
    <row r="125" spans="1:27" x14ac:dyDescent="0.35">
      <c r="D125" s="31" t="s">
        <v>229</v>
      </c>
      <c r="K125" s="32">
        <f>SUM(K123:K124)</f>
        <v>238.03647000000001</v>
      </c>
    </row>
    <row r="127" spans="1:27" ht="45" customHeight="1" x14ac:dyDescent="0.35">
      <c r="A127" s="25"/>
      <c r="B127" s="25" t="s">
        <v>238</v>
      </c>
      <c r="C127" s="26" t="s">
        <v>38</v>
      </c>
      <c r="D127" s="6" t="s">
        <v>239</v>
      </c>
      <c r="E127" s="5"/>
      <c r="F127" s="5"/>
      <c r="G127" s="26"/>
      <c r="H127" s="27" t="s">
        <v>202</v>
      </c>
      <c r="I127" s="4">
        <v>1</v>
      </c>
      <c r="J127" s="5"/>
      <c r="K127" s="28">
        <f>ROUND(K142,2)</f>
        <v>105.88</v>
      </c>
      <c r="L127" s="26"/>
      <c r="M127" s="26"/>
      <c r="N127" s="26"/>
      <c r="O127" s="26"/>
      <c r="P127" s="26"/>
      <c r="Q127" s="26"/>
      <c r="R127" s="26"/>
      <c r="S127" s="26"/>
      <c r="T127" s="26"/>
      <c r="U127" s="26"/>
      <c r="V127" s="26"/>
      <c r="W127" s="26"/>
      <c r="X127" s="26"/>
      <c r="Y127" s="26"/>
      <c r="Z127" s="26"/>
      <c r="AA127" s="26"/>
    </row>
    <row r="128" spans="1:27" x14ac:dyDescent="0.35">
      <c r="B128" s="21" t="s">
        <v>203</v>
      </c>
    </row>
    <row r="129" spans="1:27" x14ac:dyDescent="0.35">
      <c r="B129" t="s">
        <v>204</v>
      </c>
      <c r="C129" t="s">
        <v>205</v>
      </c>
      <c r="D129" t="s">
        <v>206</v>
      </c>
      <c r="E129" s="29">
        <v>1</v>
      </c>
      <c r="F129" t="s">
        <v>207</v>
      </c>
      <c r="G129" t="s">
        <v>208</v>
      </c>
      <c r="H129" s="30">
        <v>20.84</v>
      </c>
      <c r="I129" t="s">
        <v>209</v>
      </c>
      <c r="J129" s="30">
        <f>ROUND(E129/I127* H129,5)</f>
        <v>20.84</v>
      </c>
    </row>
    <row r="130" spans="1:27" x14ac:dyDescent="0.35">
      <c r="D130" s="31" t="s">
        <v>210</v>
      </c>
      <c r="K130" s="30">
        <f>SUM(J129:J129)</f>
        <v>20.84</v>
      </c>
    </row>
    <row r="131" spans="1:27" x14ac:dyDescent="0.35">
      <c r="B131" s="21" t="s">
        <v>211</v>
      </c>
    </row>
    <row r="132" spans="1:27" x14ac:dyDescent="0.35">
      <c r="B132" t="s">
        <v>212</v>
      </c>
      <c r="C132" t="s">
        <v>205</v>
      </c>
      <c r="D132" t="s">
        <v>213</v>
      </c>
      <c r="E132" s="29">
        <v>0.7</v>
      </c>
      <c r="F132" t="s">
        <v>207</v>
      </c>
      <c r="G132" t="s">
        <v>208</v>
      </c>
      <c r="H132" s="30">
        <v>2.39</v>
      </c>
      <c r="I132" t="s">
        <v>209</v>
      </c>
      <c r="J132" s="30">
        <f>ROUND(E132/I127* H132,5)</f>
        <v>1.673</v>
      </c>
    </row>
    <row r="133" spans="1:27" x14ac:dyDescent="0.35">
      <c r="D133" s="31" t="s">
        <v>214</v>
      </c>
      <c r="K133" s="30">
        <f>SUM(J132:J132)</f>
        <v>1.673</v>
      </c>
    </row>
    <row r="134" spans="1:27" x14ac:dyDescent="0.35">
      <c r="B134" s="21" t="s">
        <v>215</v>
      </c>
    </row>
    <row r="135" spans="1:27" x14ac:dyDescent="0.35">
      <c r="B135" t="s">
        <v>223</v>
      </c>
      <c r="C135" t="s">
        <v>38</v>
      </c>
      <c r="D135" t="s">
        <v>224</v>
      </c>
      <c r="E135" s="29">
        <v>0.2</v>
      </c>
      <c r="G135" t="s">
        <v>208</v>
      </c>
      <c r="H135" s="30">
        <v>2.3199999999999998</v>
      </c>
      <c r="I135" t="s">
        <v>209</v>
      </c>
      <c r="J135" s="30">
        <f>ROUND(E135* H135,5)</f>
        <v>0.46400000000000002</v>
      </c>
    </row>
    <row r="136" spans="1:27" x14ac:dyDescent="0.35">
      <c r="B136" t="s">
        <v>221</v>
      </c>
      <c r="C136" t="s">
        <v>217</v>
      </c>
      <c r="D136" t="s">
        <v>222</v>
      </c>
      <c r="E136" s="29">
        <v>1.63</v>
      </c>
      <c r="G136" t="s">
        <v>208</v>
      </c>
      <c r="H136" s="30">
        <v>23.93</v>
      </c>
      <c r="I136" t="s">
        <v>209</v>
      </c>
      <c r="J136" s="30">
        <f>ROUND(E136* H136,5)</f>
        <v>39.005899999999997</v>
      </c>
    </row>
    <row r="137" spans="1:27" x14ac:dyDescent="0.35">
      <c r="B137" t="s">
        <v>240</v>
      </c>
      <c r="C137" t="s">
        <v>217</v>
      </c>
      <c r="D137" t="s">
        <v>241</v>
      </c>
      <c r="E137" s="29">
        <v>0.25</v>
      </c>
      <c r="G137" t="s">
        <v>208</v>
      </c>
      <c r="H137" s="30">
        <v>170.95</v>
      </c>
      <c r="I137" t="s">
        <v>209</v>
      </c>
      <c r="J137" s="30">
        <f>ROUND(E137* H137,5)</f>
        <v>42.737499999999997</v>
      </c>
    </row>
    <row r="138" spans="1:27" x14ac:dyDescent="0.35">
      <c r="B138" t="s">
        <v>242</v>
      </c>
      <c r="C138" t="s">
        <v>90</v>
      </c>
      <c r="D138" t="s">
        <v>243</v>
      </c>
      <c r="E138" s="29">
        <v>0.5</v>
      </c>
      <c r="G138" t="s">
        <v>208</v>
      </c>
      <c r="H138" s="30">
        <v>1.91</v>
      </c>
      <c r="I138" t="s">
        <v>209</v>
      </c>
      <c r="J138" s="30">
        <f>ROUND(E138* H138,5)</f>
        <v>0.95499999999999996</v>
      </c>
    </row>
    <row r="139" spans="1:27" x14ac:dyDescent="0.35">
      <c r="D139" s="31" t="s">
        <v>225</v>
      </c>
      <c r="K139" s="30">
        <f>SUM(J135:J138)</f>
        <v>83.162399999999991</v>
      </c>
    </row>
    <row r="140" spans="1:27" x14ac:dyDescent="0.35">
      <c r="D140" s="31" t="s">
        <v>226</v>
      </c>
      <c r="K140" s="32">
        <f>SUM(J128:J139)</f>
        <v>105.67539999999998</v>
      </c>
    </row>
    <row r="141" spans="1:27" x14ac:dyDescent="0.35">
      <c r="D141" s="31" t="s">
        <v>227</v>
      </c>
      <c r="H141">
        <v>1</v>
      </c>
      <c r="I141" t="s">
        <v>228</v>
      </c>
      <c r="K141">
        <f>ROUND(H141/100*K130,5)</f>
        <v>0.2084</v>
      </c>
    </row>
    <row r="142" spans="1:27" x14ac:dyDescent="0.35">
      <c r="D142" s="31" t="s">
        <v>229</v>
      </c>
      <c r="K142" s="32">
        <f>SUM(K140:K141)</f>
        <v>105.88379999999998</v>
      </c>
    </row>
    <row r="144" spans="1:27" ht="45" customHeight="1" x14ac:dyDescent="0.35">
      <c r="A144" s="25"/>
      <c r="B144" s="25" t="s">
        <v>244</v>
      </c>
      <c r="C144" s="26" t="s">
        <v>90</v>
      </c>
      <c r="D144" s="6" t="s">
        <v>245</v>
      </c>
      <c r="E144" s="5"/>
      <c r="F144" s="5"/>
      <c r="G144" s="26"/>
      <c r="H144" s="27" t="s">
        <v>202</v>
      </c>
      <c r="I144" s="4">
        <v>1</v>
      </c>
      <c r="J144" s="5"/>
      <c r="K144" s="28">
        <f>ROUND(K155,2)</f>
        <v>1.76</v>
      </c>
      <c r="L144" s="26"/>
      <c r="M144" s="26"/>
      <c r="N144" s="26"/>
      <c r="O144" s="26"/>
      <c r="P144" s="26"/>
      <c r="Q144" s="26"/>
      <c r="R144" s="26"/>
      <c r="S144" s="26"/>
      <c r="T144" s="26"/>
      <c r="U144" s="26"/>
      <c r="V144" s="26"/>
      <c r="W144" s="26"/>
      <c r="X144" s="26"/>
      <c r="Y144" s="26"/>
      <c r="Z144" s="26"/>
      <c r="AA144" s="26"/>
    </row>
    <row r="145" spans="1:27" x14ac:dyDescent="0.35">
      <c r="B145" s="21" t="s">
        <v>203</v>
      </c>
    </row>
    <row r="146" spans="1:27" x14ac:dyDescent="0.35">
      <c r="B146" t="s">
        <v>246</v>
      </c>
      <c r="C146" t="s">
        <v>205</v>
      </c>
      <c r="D146" t="s">
        <v>247</v>
      </c>
      <c r="E146" s="29">
        <v>5.0000000000000001E-3</v>
      </c>
      <c r="F146" t="s">
        <v>207</v>
      </c>
      <c r="G146" t="s">
        <v>208</v>
      </c>
      <c r="H146" s="30">
        <v>39.39</v>
      </c>
      <c r="I146" t="s">
        <v>209</v>
      </c>
      <c r="J146" s="30">
        <f>ROUND(E146/I144* H146,5)</f>
        <v>0.19694999999999999</v>
      </c>
    </row>
    <row r="147" spans="1:27" x14ac:dyDescent="0.35">
      <c r="B147" t="s">
        <v>248</v>
      </c>
      <c r="C147" t="s">
        <v>205</v>
      </c>
      <c r="D147" t="s">
        <v>249</v>
      </c>
      <c r="E147" s="29">
        <v>5.0000000000000001E-3</v>
      </c>
      <c r="F147" t="s">
        <v>207</v>
      </c>
      <c r="G147" t="s">
        <v>208</v>
      </c>
      <c r="H147" s="30">
        <v>49.24</v>
      </c>
      <c r="I147" t="s">
        <v>209</v>
      </c>
      <c r="J147" s="30">
        <f>ROUND(E147/I144* H147,5)</f>
        <v>0.2462</v>
      </c>
    </row>
    <row r="148" spans="1:27" x14ac:dyDescent="0.35">
      <c r="D148" s="31" t="s">
        <v>210</v>
      </c>
      <c r="K148" s="30">
        <f>SUM(J146:J147)</f>
        <v>0.44314999999999999</v>
      </c>
    </row>
    <row r="149" spans="1:27" x14ac:dyDescent="0.35">
      <c r="B149" s="21" t="s">
        <v>215</v>
      </c>
    </row>
    <row r="150" spans="1:27" x14ac:dyDescent="0.35">
      <c r="B150" t="s">
        <v>250</v>
      </c>
      <c r="C150" t="s">
        <v>90</v>
      </c>
      <c r="D150" t="s">
        <v>251</v>
      </c>
      <c r="E150" s="29">
        <v>1.05</v>
      </c>
      <c r="G150" t="s">
        <v>208</v>
      </c>
      <c r="H150" s="30">
        <v>1.23</v>
      </c>
      <c r="I150" t="s">
        <v>209</v>
      </c>
      <c r="J150" s="30">
        <f>ROUND(E150* H150,5)</f>
        <v>1.2915000000000001</v>
      </c>
    </row>
    <row r="151" spans="1:27" x14ac:dyDescent="0.35">
      <c r="B151" t="s">
        <v>252</v>
      </c>
      <c r="C151" t="s">
        <v>90</v>
      </c>
      <c r="D151" t="s">
        <v>253</v>
      </c>
      <c r="E151" s="29">
        <v>1.0200000000000001E-2</v>
      </c>
      <c r="G151" t="s">
        <v>208</v>
      </c>
      <c r="H151" s="30">
        <v>2.2999999999999998</v>
      </c>
      <c r="I151" t="s">
        <v>209</v>
      </c>
      <c r="J151" s="30">
        <f>ROUND(E151* H151,5)</f>
        <v>2.3460000000000002E-2</v>
      </c>
    </row>
    <row r="152" spans="1:27" x14ac:dyDescent="0.35">
      <c r="D152" s="31" t="s">
        <v>225</v>
      </c>
      <c r="K152" s="30">
        <f>SUM(J150:J151)</f>
        <v>1.3149600000000001</v>
      </c>
    </row>
    <row r="153" spans="1:27" x14ac:dyDescent="0.35">
      <c r="D153" s="31" t="s">
        <v>226</v>
      </c>
      <c r="K153" s="32">
        <f>SUM(J145:J152)</f>
        <v>1.7581100000000001</v>
      </c>
    </row>
    <row r="154" spans="1:27" x14ac:dyDescent="0.35">
      <c r="D154" s="31" t="s">
        <v>227</v>
      </c>
      <c r="H154">
        <v>1</v>
      </c>
      <c r="I154" t="s">
        <v>228</v>
      </c>
      <c r="K154">
        <f>ROUND(H154/100*K148,5)</f>
        <v>4.4299999999999999E-3</v>
      </c>
    </row>
    <row r="155" spans="1:27" x14ac:dyDescent="0.35">
      <c r="D155" s="31" t="s">
        <v>229</v>
      </c>
      <c r="K155" s="32">
        <f>SUM(K153:K154)</f>
        <v>1.76254</v>
      </c>
    </row>
    <row r="157" spans="1:27" ht="45" customHeight="1" x14ac:dyDescent="0.35">
      <c r="A157" s="25"/>
      <c r="B157" s="25" t="s">
        <v>254</v>
      </c>
      <c r="C157" s="26" t="s">
        <v>90</v>
      </c>
      <c r="D157" s="6" t="s">
        <v>255</v>
      </c>
      <c r="E157" s="5"/>
      <c r="F157" s="5"/>
      <c r="G157" s="26"/>
      <c r="H157" s="27" t="s">
        <v>202</v>
      </c>
      <c r="I157" s="4">
        <v>1</v>
      </c>
      <c r="J157" s="5"/>
      <c r="K157" s="28">
        <f>ROUND(K168,2)</f>
        <v>1.77</v>
      </c>
      <c r="L157" s="26"/>
      <c r="M157" s="26"/>
      <c r="N157" s="26"/>
      <c r="O157" s="26"/>
      <c r="P157" s="26"/>
      <c r="Q157" s="26"/>
      <c r="R157" s="26"/>
      <c r="S157" s="26"/>
      <c r="T157" s="26"/>
      <c r="U157" s="26"/>
      <c r="V157" s="26"/>
      <c r="W157" s="26"/>
      <c r="X157" s="26"/>
      <c r="Y157" s="26"/>
      <c r="Z157" s="26"/>
      <c r="AA157" s="26"/>
    </row>
    <row r="158" spans="1:27" x14ac:dyDescent="0.35">
      <c r="B158" s="21" t="s">
        <v>203</v>
      </c>
    </row>
    <row r="159" spans="1:27" x14ac:dyDescent="0.35">
      <c r="B159" t="s">
        <v>246</v>
      </c>
      <c r="C159" t="s">
        <v>205</v>
      </c>
      <c r="D159" t="s">
        <v>247</v>
      </c>
      <c r="E159" s="29">
        <v>5.0000000000000001E-3</v>
      </c>
      <c r="F159" t="s">
        <v>207</v>
      </c>
      <c r="G159" t="s">
        <v>208</v>
      </c>
      <c r="H159" s="30">
        <v>39.39</v>
      </c>
      <c r="I159" t="s">
        <v>209</v>
      </c>
      <c r="J159" s="30">
        <f>ROUND(E159/I157* H159,5)</f>
        <v>0.19694999999999999</v>
      </c>
    </row>
    <row r="160" spans="1:27" x14ac:dyDescent="0.35">
      <c r="B160" t="s">
        <v>248</v>
      </c>
      <c r="C160" t="s">
        <v>205</v>
      </c>
      <c r="D160" t="s">
        <v>249</v>
      </c>
      <c r="E160" s="29">
        <v>5.0000000000000001E-3</v>
      </c>
      <c r="F160" t="s">
        <v>207</v>
      </c>
      <c r="G160" t="s">
        <v>208</v>
      </c>
      <c r="H160" s="30">
        <v>49.24</v>
      </c>
      <c r="I160" t="s">
        <v>209</v>
      </c>
      <c r="J160" s="30">
        <f>ROUND(E160/I157* H160,5)</f>
        <v>0.2462</v>
      </c>
    </row>
    <row r="161" spans="1:27" x14ac:dyDescent="0.35">
      <c r="D161" s="31" t="s">
        <v>210</v>
      </c>
      <c r="K161" s="30">
        <f>SUM(J159:J160)</f>
        <v>0.44314999999999999</v>
      </c>
    </row>
    <row r="162" spans="1:27" x14ac:dyDescent="0.35">
      <c r="B162" s="21" t="s">
        <v>215</v>
      </c>
    </row>
    <row r="163" spans="1:27" x14ac:dyDescent="0.35">
      <c r="B163" t="s">
        <v>252</v>
      </c>
      <c r="C163" t="s">
        <v>90</v>
      </c>
      <c r="D163" t="s">
        <v>253</v>
      </c>
      <c r="E163" s="29">
        <v>1.0200000000000001E-2</v>
      </c>
      <c r="G163" t="s">
        <v>208</v>
      </c>
      <c r="H163" s="30">
        <v>2.2999999999999998</v>
      </c>
      <c r="I163" t="s">
        <v>209</v>
      </c>
      <c r="J163" s="30">
        <f>ROUND(E163* H163,5)</f>
        <v>2.3460000000000002E-2</v>
      </c>
    </row>
    <row r="164" spans="1:27" x14ac:dyDescent="0.35">
      <c r="B164" t="s">
        <v>256</v>
      </c>
      <c r="C164" t="s">
        <v>90</v>
      </c>
      <c r="D164" t="s">
        <v>257</v>
      </c>
      <c r="E164" s="29">
        <v>1.05</v>
      </c>
      <c r="G164" t="s">
        <v>208</v>
      </c>
      <c r="H164" s="30">
        <v>1.24</v>
      </c>
      <c r="I164" t="s">
        <v>209</v>
      </c>
      <c r="J164" s="30">
        <f>ROUND(E164* H164,5)</f>
        <v>1.302</v>
      </c>
    </row>
    <row r="165" spans="1:27" x14ac:dyDescent="0.35">
      <c r="D165" s="31" t="s">
        <v>225</v>
      </c>
      <c r="K165" s="30">
        <f>SUM(J163:J164)</f>
        <v>1.3254600000000001</v>
      </c>
    </row>
    <row r="166" spans="1:27" x14ac:dyDescent="0.35">
      <c r="D166" s="31" t="s">
        <v>226</v>
      </c>
      <c r="K166" s="32">
        <f>SUM(J158:J165)</f>
        <v>1.76861</v>
      </c>
    </row>
    <row r="167" spans="1:27" x14ac:dyDescent="0.35">
      <c r="D167" s="31" t="s">
        <v>227</v>
      </c>
      <c r="H167">
        <v>1</v>
      </c>
      <c r="I167" t="s">
        <v>228</v>
      </c>
      <c r="K167">
        <f>ROUND(H167/100*K161,5)</f>
        <v>4.4299999999999999E-3</v>
      </c>
    </row>
    <row r="168" spans="1:27" x14ac:dyDescent="0.35">
      <c r="D168" s="31" t="s">
        <v>229</v>
      </c>
      <c r="K168" s="32">
        <f>SUM(K166:K167)</f>
        <v>1.7730399999999999</v>
      </c>
    </row>
    <row r="170" spans="1:27" x14ac:dyDescent="0.35">
      <c r="A170" s="23" t="s">
        <v>258</v>
      </c>
      <c r="B170" s="23"/>
    </row>
    <row r="171" spans="1:27" ht="45" customHeight="1" x14ac:dyDescent="0.35">
      <c r="A171" s="25"/>
      <c r="B171" s="25" t="s">
        <v>259</v>
      </c>
      <c r="C171" s="26" t="s">
        <v>260</v>
      </c>
      <c r="D171" s="6" t="s">
        <v>261</v>
      </c>
      <c r="E171" s="5"/>
      <c r="F171" s="5"/>
      <c r="G171" s="26"/>
      <c r="H171" s="27" t="s">
        <v>202</v>
      </c>
      <c r="I171" s="4">
        <v>4.9000000000000002E-2</v>
      </c>
      <c r="J171" s="5"/>
      <c r="K171" s="28">
        <f>ROUND(K181,2)</f>
        <v>322.42</v>
      </c>
      <c r="L171" s="26"/>
      <c r="M171" s="26"/>
      <c r="N171" s="26"/>
      <c r="O171" s="26"/>
      <c r="P171" s="26"/>
      <c r="Q171" s="26"/>
      <c r="R171" s="26"/>
      <c r="S171" s="26"/>
      <c r="T171" s="26"/>
      <c r="U171" s="26"/>
      <c r="V171" s="26"/>
      <c r="W171" s="26"/>
      <c r="X171" s="26"/>
      <c r="Y171" s="26"/>
      <c r="Z171" s="26"/>
      <c r="AA171" s="26"/>
    </row>
    <row r="172" spans="1:27" x14ac:dyDescent="0.35">
      <c r="B172" s="21" t="s">
        <v>203</v>
      </c>
    </row>
    <row r="173" spans="1:27" x14ac:dyDescent="0.35">
      <c r="B173" t="s">
        <v>262</v>
      </c>
      <c r="C173" t="s">
        <v>205</v>
      </c>
      <c r="D173" t="s">
        <v>263</v>
      </c>
      <c r="E173" s="29">
        <v>0.25</v>
      </c>
      <c r="F173" t="s">
        <v>207</v>
      </c>
      <c r="G173" t="s">
        <v>208</v>
      </c>
      <c r="H173" s="30">
        <v>15.96</v>
      </c>
      <c r="I173" t="s">
        <v>209</v>
      </c>
      <c r="J173" s="30">
        <f>ROUND(E173/I171* H173,5)</f>
        <v>81.428569999999993</v>
      </c>
    </row>
    <row r="174" spans="1:27" x14ac:dyDescent="0.35">
      <c r="B174" t="s">
        <v>264</v>
      </c>
      <c r="C174" t="s">
        <v>205</v>
      </c>
      <c r="D174" t="s">
        <v>265</v>
      </c>
      <c r="E174" s="29">
        <v>0.25</v>
      </c>
      <c r="F174" t="s">
        <v>207</v>
      </c>
      <c r="G174" t="s">
        <v>208</v>
      </c>
      <c r="H174" s="30">
        <v>15.58</v>
      </c>
      <c r="I174" t="s">
        <v>209</v>
      </c>
      <c r="J174" s="30">
        <f>ROUND(E174/I171* H174,5)</f>
        <v>79.489800000000002</v>
      </c>
    </row>
    <row r="175" spans="1:27" x14ac:dyDescent="0.35">
      <c r="D175" s="31" t="s">
        <v>210</v>
      </c>
      <c r="K175" s="30">
        <f>SUM(J173:J174)</f>
        <v>160.91836999999998</v>
      </c>
    </row>
    <row r="176" spans="1:27" x14ac:dyDescent="0.35">
      <c r="B176" s="21" t="s">
        <v>215</v>
      </c>
    </row>
    <row r="177" spans="1:27" x14ac:dyDescent="0.35">
      <c r="B177" t="s">
        <v>266</v>
      </c>
      <c r="C177" t="s">
        <v>267</v>
      </c>
      <c r="D177" t="s">
        <v>268</v>
      </c>
      <c r="E177" s="29">
        <v>0.05</v>
      </c>
      <c r="G177" t="s">
        <v>208</v>
      </c>
      <c r="H177" s="30">
        <v>70</v>
      </c>
      <c r="I177" t="s">
        <v>209</v>
      </c>
      <c r="J177" s="30">
        <f>ROUND(E177* H177,5)</f>
        <v>3.5</v>
      </c>
    </row>
    <row r="178" spans="1:27" x14ac:dyDescent="0.35">
      <c r="B178" t="s">
        <v>269</v>
      </c>
      <c r="C178" t="s">
        <v>141</v>
      </c>
      <c r="D178" t="s">
        <v>270</v>
      </c>
      <c r="E178" s="29">
        <v>1</v>
      </c>
      <c r="G178" t="s">
        <v>208</v>
      </c>
      <c r="H178" s="30">
        <v>158</v>
      </c>
      <c r="I178" t="s">
        <v>209</v>
      </c>
      <c r="J178" s="30">
        <f>ROUND(E178* H178,5)</f>
        <v>158</v>
      </c>
    </row>
    <row r="179" spans="1:27" x14ac:dyDescent="0.35">
      <c r="D179" s="31" t="s">
        <v>225</v>
      </c>
      <c r="K179" s="30">
        <f>SUM(J177:J178)</f>
        <v>161.5</v>
      </c>
    </row>
    <row r="180" spans="1:27" x14ac:dyDescent="0.35">
      <c r="D180" s="31" t="s">
        <v>226</v>
      </c>
      <c r="K180" s="32">
        <f>SUM(J172:J179)</f>
        <v>322.41836999999998</v>
      </c>
    </row>
    <row r="181" spans="1:27" x14ac:dyDescent="0.35">
      <c r="D181" s="31" t="s">
        <v>229</v>
      </c>
      <c r="K181" s="32">
        <f>SUM(K180:K180)</f>
        <v>322.41836999999998</v>
      </c>
    </row>
    <row r="183" spans="1:27" ht="45" customHeight="1" x14ac:dyDescent="0.35">
      <c r="A183" s="25"/>
      <c r="B183" s="25" t="s">
        <v>271</v>
      </c>
      <c r="C183" s="26" t="s">
        <v>72</v>
      </c>
      <c r="D183" s="6" t="s">
        <v>272</v>
      </c>
      <c r="E183" s="5"/>
      <c r="F183" s="5"/>
      <c r="G183" s="26"/>
      <c r="H183" s="27" t="s">
        <v>202</v>
      </c>
      <c r="I183" s="4">
        <v>1</v>
      </c>
      <c r="J183" s="5"/>
      <c r="K183" s="28">
        <v>600</v>
      </c>
      <c r="L183" s="26"/>
      <c r="M183" s="26"/>
      <c r="N183" s="26"/>
      <c r="O183" s="26"/>
      <c r="P183" s="26"/>
      <c r="Q183" s="26"/>
      <c r="R183" s="26"/>
      <c r="S183" s="26"/>
      <c r="T183" s="26"/>
      <c r="U183" s="26"/>
      <c r="V183" s="26"/>
      <c r="W183" s="26"/>
      <c r="X183" s="26"/>
      <c r="Y183" s="26"/>
      <c r="Z183" s="26"/>
      <c r="AA183" s="26"/>
    </row>
    <row r="184" spans="1:27" ht="45" customHeight="1" x14ac:dyDescent="0.35">
      <c r="A184" s="25"/>
      <c r="B184" s="25" t="s">
        <v>273</v>
      </c>
      <c r="C184" s="26" t="s">
        <v>81</v>
      </c>
      <c r="D184" s="6" t="s">
        <v>274</v>
      </c>
      <c r="E184" s="5"/>
      <c r="F184" s="5"/>
      <c r="G184" s="26"/>
      <c r="H184" s="27" t="s">
        <v>202</v>
      </c>
      <c r="I184" s="4">
        <v>1</v>
      </c>
      <c r="J184" s="5"/>
      <c r="K184" s="28">
        <v>2000</v>
      </c>
      <c r="L184" s="26"/>
      <c r="M184" s="26"/>
      <c r="N184" s="26"/>
      <c r="O184" s="26"/>
      <c r="P184" s="26"/>
      <c r="Q184" s="26"/>
      <c r="R184" s="26"/>
      <c r="S184" s="26"/>
      <c r="T184" s="26"/>
      <c r="U184" s="26"/>
      <c r="V184" s="26"/>
      <c r="W184" s="26"/>
      <c r="X184" s="26"/>
      <c r="Y184" s="26"/>
      <c r="Z184" s="26"/>
      <c r="AA184" s="26"/>
    </row>
    <row r="185" spans="1:27" ht="45" customHeight="1" x14ac:dyDescent="0.35">
      <c r="A185" s="25"/>
      <c r="B185" s="25" t="s">
        <v>275</v>
      </c>
      <c r="C185" s="26" t="s">
        <v>25</v>
      </c>
      <c r="D185" s="6" t="s">
        <v>276</v>
      </c>
      <c r="E185" s="5"/>
      <c r="F185" s="5"/>
      <c r="G185" s="26"/>
      <c r="H185" s="27" t="s">
        <v>202</v>
      </c>
      <c r="I185" s="4">
        <v>0.502</v>
      </c>
      <c r="J185" s="5"/>
      <c r="K185" s="28">
        <f>ROUND(K196,2)</f>
        <v>2455.85</v>
      </c>
      <c r="L185" s="26"/>
      <c r="M185" s="26"/>
      <c r="N185" s="26"/>
      <c r="O185" s="26"/>
      <c r="P185" s="26"/>
      <c r="Q185" s="26"/>
      <c r="R185" s="26"/>
      <c r="S185" s="26"/>
      <c r="T185" s="26"/>
      <c r="U185" s="26"/>
      <c r="V185" s="26"/>
      <c r="W185" s="26"/>
      <c r="X185" s="26"/>
      <c r="Y185" s="26"/>
      <c r="Z185" s="26"/>
      <c r="AA185" s="26"/>
    </row>
    <row r="186" spans="1:27" x14ac:dyDescent="0.35">
      <c r="B186" s="21" t="s">
        <v>203</v>
      </c>
    </row>
    <row r="187" spans="1:27" x14ac:dyDescent="0.35">
      <c r="B187" t="s">
        <v>277</v>
      </c>
      <c r="C187" t="s">
        <v>205</v>
      </c>
      <c r="D187" t="s">
        <v>278</v>
      </c>
      <c r="E187" s="29">
        <v>0.35</v>
      </c>
      <c r="F187" t="s">
        <v>207</v>
      </c>
      <c r="G187" t="s">
        <v>208</v>
      </c>
      <c r="H187" s="30">
        <v>19.82</v>
      </c>
      <c r="I187" t="s">
        <v>209</v>
      </c>
      <c r="J187" s="30">
        <f>ROUND(E187/I185* H187,5)</f>
        <v>13.81873</v>
      </c>
    </row>
    <row r="188" spans="1:27" x14ac:dyDescent="0.35">
      <c r="B188" t="s">
        <v>279</v>
      </c>
      <c r="C188" t="s">
        <v>205</v>
      </c>
      <c r="D188" t="s">
        <v>280</v>
      </c>
      <c r="E188" s="29">
        <v>0.35</v>
      </c>
      <c r="F188" t="s">
        <v>207</v>
      </c>
      <c r="G188" t="s">
        <v>208</v>
      </c>
      <c r="H188" s="30">
        <v>16.71</v>
      </c>
      <c r="I188" t="s">
        <v>209</v>
      </c>
      <c r="J188" s="30">
        <f>ROUND(E188/I185* H188,5)</f>
        <v>11.650399999999999</v>
      </c>
    </row>
    <row r="189" spans="1:27" x14ac:dyDescent="0.35">
      <c r="D189" s="31" t="s">
        <v>210</v>
      </c>
      <c r="K189" s="30">
        <f>SUM(J187:J188)</f>
        <v>25.46913</v>
      </c>
    </row>
    <row r="190" spans="1:27" x14ac:dyDescent="0.35">
      <c r="B190" s="21" t="s">
        <v>215</v>
      </c>
    </row>
    <row r="191" spans="1:27" x14ac:dyDescent="0.35">
      <c r="B191" t="s">
        <v>281</v>
      </c>
      <c r="C191" t="s">
        <v>25</v>
      </c>
      <c r="D191" t="s">
        <v>276</v>
      </c>
      <c r="E191" s="29">
        <v>1</v>
      </c>
      <c r="G191" t="s">
        <v>208</v>
      </c>
      <c r="H191" s="30">
        <v>2430</v>
      </c>
      <c r="I191" t="s">
        <v>209</v>
      </c>
      <c r="J191" s="30">
        <f>ROUND(E191* H191,5)</f>
        <v>2430</v>
      </c>
    </row>
    <row r="192" spans="1:27" x14ac:dyDescent="0.35">
      <c r="D192" s="31" t="s">
        <v>225</v>
      </c>
      <c r="K192" s="30">
        <f>SUM(J191:J191)</f>
        <v>2430</v>
      </c>
    </row>
    <row r="194" spans="1:27" x14ac:dyDescent="0.35">
      <c r="D194" s="31" t="s">
        <v>227</v>
      </c>
      <c r="H194">
        <v>1.5</v>
      </c>
      <c r="I194" t="s">
        <v>228</v>
      </c>
      <c r="J194">
        <f>ROUND(H194/100*K189,5)</f>
        <v>0.38203999999999999</v>
      </c>
    </row>
    <row r="195" spans="1:27" x14ac:dyDescent="0.35">
      <c r="D195" s="31" t="s">
        <v>226</v>
      </c>
      <c r="K195" s="32">
        <f>SUM(J186:J194)</f>
        <v>2455.8511699999999</v>
      </c>
    </row>
    <row r="196" spans="1:27" x14ac:dyDescent="0.35">
      <c r="D196" s="31" t="s">
        <v>229</v>
      </c>
      <c r="K196" s="32">
        <f>SUM(K195:K195)</f>
        <v>2455.8511699999999</v>
      </c>
    </row>
    <row r="198" spans="1:27" ht="45" customHeight="1" x14ac:dyDescent="0.35">
      <c r="A198" s="25"/>
      <c r="B198" s="25" t="s">
        <v>282</v>
      </c>
      <c r="C198" s="26" t="s">
        <v>13</v>
      </c>
      <c r="D198" s="6" t="s">
        <v>16</v>
      </c>
      <c r="E198" s="5"/>
      <c r="F198" s="5"/>
      <c r="G198" s="26"/>
      <c r="H198" s="27" t="s">
        <v>202</v>
      </c>
      <c r="I198" s="4">
        <v>1</v>
      </c>
      <c r="J198" s="5"/>
      <c r="K198" s="28">
        <f>ROUND(K204,2)</f>
        <v>4.17</v>
      </c>
      <c r="L198" s="26"/>
      <c r="M198" s="26"/>
      <c r="N198" s="26"/>
      <c r="O198" s="26"/>
      <c r="P198" s="26"/>
      <c r="Q198" s="26"/>
      <c r="R198" s="26"/>
      <c r="S198" s="26"/>
      <c r="T198" s="26"/>
      <c r="U198" s="26"/>
      <c r="V198" s="26"/>
      <c r="W198" s="26"/>
      <c r="X198" s="26"/>
      <c r="Y198" s="26"/>
      <c r="Z198" s="26"/>
      <c r="AA198" s="26"/>
    </row>
    <row r="199" spans="1:27" x14ac:dyDescent="0.35">
      <c r="B199" s="21" t="s">
        <v>211</v>
      </c>
    </row>
    <row r="200" spans="1:27" x14ac:dyDescent="0.35">
      <c r="B200" t="s">
        <v>283</v>
      </c>
      <c r="C200" t="s">
        <v>205</v>
      </c>
      <c r="D200" t="s">
        <v>284</v>
      </c>
      <c r="E200" s="29">
        <v>2.4E-2</v>
      </c>
      <c r="F200" t="s">
        <v>207</v>
      </c>
      <c r="G200" t="s">
        <v>208</v>
      </c>
      <c r="H200" s="30">
        <v>61.89</v>
      </c>
      <c r="I200" t="s">
        <v>209</v>
      </c>
      <c r="J200" s="30">
        <f>ROUND(E200/I198* H200,5)</f>
        <v>1.48536</v>
      </c>
    </row>
    <row r="201" spans="1:27" x14ac:dyDescent="0.35">
      <c r="B201" t="s">
        <v>285</v>
      </c>
      <c r="C201" t="s">
        <v>205</v>
      </c>
      <c r="D201" t="s">
        <v>286</v>
      </c>
      <c r="E201" s="29">
        <v>0.04</v>
      </c>
      <c r="F201" t="s">
        <v>207</v>
      </c>
      <c r="G201" t="s">
        <v>208</v>
      </c>
      <c r="H201" s="30">
        <v>67.2</v>
      </c>
      <c r="I201" t="s">
        <v>209</v>
      </c>
      <c r="J201" s="30">
        <f>ROUND(E201/I198* H201,5)</f>
        <v>2.6880000000000002</v>
      </c>
    </row>
    <row r="202" spans="1:27" x14ac:dyDescent="0.35">
      <c r="D202" s="31" t="s">
        <v>214</v>
      </c>
      <c r="K202" s="30">
        <f>SUM(J200:J201)</f>
        <v>4.1733600000000006</v>
      </c>
    </row>
    <row r="203" spans="1:27" x14ac:dyDescent="0.35">
      <c r="D203" s="31" t="s">
        <v>226</v>
      </c>
      <c r="K203" s="32">
        <f>SUM(J199:J202)</f>
        <v>4.1733600000000006</v>
      </c>
    </row>
    <row r="204" spans="1:27" x14ac:dyDescent="0.35">
      <c r="D204" s="31" t="s">
        <v>229</v>
      </c>
      <c r="K204" s="32">
        <f>SUM(K203:K203)</f>
        <v>4.1733600000000006</v>
      </c>
    </row>
    <row r="206" spans="1:27" ht="45" customHeight="1" x14ac:dyDescent="0.35">
      <c r="A206" s="25"/>
      <c r="B206" s="25" t="s">
        <v>287</v>
      </c>
      <c r="C206" s="26" t="s">
        <v>13</v>
      </c>
      <c r="D206" s="6" t="s">
        <v>288</v>
      </c>
      <c r="E206" s="5"/>
      <c r="F206" s="5"/>
      <c r="G206" s="26"/>
      <c r="H206" s="27" t="s">
        <v>202</v>
      </c>
      <c r="I206" s="4">
        <v>1</v>
      </c>
      <c r="J206" s="5"/>
      <c r="K206" s="28">
        <f>ROUND(K217,2)</f>
        <v>4.42</v>
      </c>
      <c r="L206" s="26"/>
      <c r="M206" s="26"/>
      <c r="N206" s="26"/>
      <c r="O206" s="26"/>
      <c r="P206" s="26"/>
      <c r="Q206" s="26"/>
      <c r="R206" s="26"/>
      <c r="S206" s="26"/>
      <c r="T206" s="26"/>
      <c r="U206" s="26"/>
      <c r="V206" s="26"/>
      <c r="W206" s="26"/>
      <c r="X206" s="26"/>
      <c r="Y206" s="26"/>
      <c r="Z206" s="26"/>
      <c r="AA206" s="26"/>
    </row>
    <row r="207" spans="1:27" x14ac:dyDescent="0.35">
      <c r="B207" s="21" t="s">
        <v>203</v>
      </c>
    </row>
    <row r="208" spans="1:27" x14ac:dyDescent="0.35">
      <c r="B208" t="s">
        <v>204</v>
      </c>
      <c r="C208" t="s">
        <v>205</v>
      </c>
      <c r="D208" t="s">
        <v>206</v>
      </c>
      <c r="E208" s="29">
        <v>0.1</v>
      </c>
      <c r="F208" t="s">
        <v>207</v>
      </c>
      <c r="G208" t="s">
        <v>208</v>
      </c>
      <c r="H208" s="30">
        <v>20.84</v>
      </c>
      <c r="I208" t="s">
        <v>209</v>
      </c>
      <c r="J208" s="30">
        <f>ROUND(E208/I206* H208,5)</f>
        <v>2.0840000000000001</v>
      </c>
    </row>
    <row r="209" spans="1:27" x14ac:dyDescent="0.35">
      <c r="D209" s="31" t="s">
        <v>210</v>
      </c>
      <c r="K209" s="30">
        <f>SUM(J208:J208)</f>
        <v>2.0840000000000001</v>
      </c>
    </row>
    <row r="210" spans="1:27" x14ac:dyDescent="0.35">
      <c r="B210" s="21" t="s">
        <v>211</v>
      </c>
    </row>
    <row r="211" spans="1:27" x14ac:dyDescent="0.35">
      <c r="B211" t="s">
        <v>289</v>
      </c>
      <c r="C211" t="s">
        <v>205</v>
      </c>
      <c r="D211" t="s">
        <v>290</v>
      </c>
      <c r="E211" s="29">
        <v>0.05</v>
      </c>
      <c r="F211" t="s">
        <v>207</v>
      </c>
      <c r="G211" t="s">
        <v>208</v>
      </c>
      <c r="H211" s="30">
        <v>16.309999999999999</v>
      </c>
      <c r="I211" t="s">
        <v>209</v>
      </c>
      <c r="J211" s="30">
        <f>ROUND(E211/I206* H211,5)</f>
        <v>0.8155</v>
      </c>
    </row>
    <row r="212" spans="1:27" x14ac:dyDescent="0.35">
      <c r="B212" t="s">
        <v>283</v>
      </c>
      <c r="C212" t="s">
        <v>205</v>
      </c>
      <c r="D212" t="s">
        <v>284</v>
      </c>
      <c r="E212" s="29">
        <v>2.4E-2</v>
      </c>
      <c r="F212" t="s">
        <v>207</v>
      </c>
      <c r="G212" t="s">
        <v>208</v>
      </c>
      <c r="H212" s="30">
        <v>61.89</v>
      </c>
      <c r="I212" t="s">
        <v>209</v>
      </c>
      <c r="J212" s="30">
        <f>ROUND(E212/I206* H212,5)</f>
        <v>1.48536</v>
      </c>
    </row>
    <row r="213" spans="1:27" x14ac:dyDescent="0.35">
      <c r="D213" s="31" t="s">
        <v>214</v>
      </c>
      <c r="K213" s="30">
        <f>SUM(J211:J212)</f>
        <v>2.3008600000000001</v>
      </c>
    </row>
    <row r="215" spans="1:27" x14ac:dyDescent="0.35">
      <c r="D215" s="31" t="s">
        <v>227</v>
      </c>
      <c r="H215">
        <v>1.5</v>
      </c>
      <c r="I215" t="s">
        <v>228</v>
      </c>
      <c r="J215">
        <f>ROUND(H215/100*K209,5)</f>
        <v>3.1260000000000003E-2</v>
      </c>
    </row>
    <row r="216" spans="1:27" x14ac:dyDescent="0.35">
      <c r="D216" s="31" t="s">
        <v>226</v>
      </c>
      <c r="K216" s="32">
        <f>SUM(J207:J215)</f>
        <v>4.4161199999999994</v>
      </c>
    </row>
    <row r="217" spans="1:27" x14ac:dyDescent="0.35">
      <c r="D217" s="31" t="s">
        <v>229</v>
      </c>
      <c r="K217" s="32">
        <f>SUM(K216:K216)</f>
        <v>4.4161199999999994</v>
      </c>
    </row>
    <row r="219" spans="1:27" ht="45" customHeight="1" x14ac:dyDescent="0.35">
      <c r="A219" s="25"/>
      <c r="B219" s="25" t="s">
        <v>291</v>
      </c>
      <c r="C219" s="26" t="s">
        <v>18</v>
      </c>
      <c r="D219" s="6" t="s">
        <v>292</v>
      </c>
      <c r="E219" s="5"/>
      <c r="F219" s="5"/>
      <c r="G219" s="26"/>
      <c r="H219" s="27" t="s">
        <v>202</v>
      </c>
      <c r="I219" s="4">
        <v>1</v>
      </c>
      <c r="J219" s="5"/>
      <c r="K219" s="28">
        <f>ROUND(K232,2)</f>
        <v>1.47</v>
      </c>
      <c r="L219" s="26"/>
      <c r="M219" s="26"/>
      <c r="N219" s="26"/>
      <c r="O219" s="26"/>
      <c r="P219" s="26"/>
      <c r="Q219" s="26"/>
      <c r="R219" s="26"/>
      <c r="S219" s="26"/>
      <c r="T219" s="26"/>
      <c r="U219" s="26"/>
      <c r="V219" s="26"/>
      <c r="W219" s="26"/>
      <c r="X219" s="26"/>
      <c r="Y219" s="26"/>
      <c r="Z219" s="26"/>
      <c r="AA219" s="26"/>
    </row>
    <row r="220" spans="1:27" x14ac:dyDescent="0.35">
      <c r="B220" s="21" t="s">
        <v>203</v>
      </c>
    </row>
    <row r="221" spans="1:27" x14ac:dyDescent="0.35">
      <c r="B221" t="s">
        <v>293</v>
      </c>
      <c r="C221" t="s">
        <v>205</v>
      </c>
      <c r="D221" t="s">
        <v>294</v>
      </c>
      <c r="E221" s="29">
        <v>6.0000000000000001E-3</v>
      </c>
      <c r="F221" t="s">
        <v>207</v>
      </c>
      <c r="G221" t="s">
        <v>208</v>
      </c>
      <c r="H221" s="30">
        <v>23.53</v>
      </c>
      <c r="I221" t="s">
        <v>209</v>
      </c>
      <c r="J221" s="30">
        <f>ROUND(E221/I219* H221,5)</f>
        <v>0.14118</v>
      </c>
    </row>
    <row r="222" spans="1:27" x14ac:dyDescent="0.35">
      <c r="B222" t="s">
        <v>295</v>
      </c>
      <c r="C222" t="s">
        <v>205</v>
      </c>
      <c r="D222" t="s">
        <v>265</v>
      </c>
      <c r="E222" s="29">
        <v>1.2E-2</v>
      </c>
      <c r="F222" t="s">
        <v>207</v>
      </c>
      <c r="G222" t="s">
        <v>208</v>
      </c>
      <c r="H222" s="30">
        <v>20.079999999999998</v>
      </c>
      <c r="I222" t="s">
        <v>209</v>
      </c>
      <c r="J222" s="30">
        <f>ROUND(E222/I219* H222,5)</f>
        <v>0.24096000000000001</v>
      </c>
    </row>
    <row r="223" spans="1:27" x14ac:dyDescent="0.35">
      <c r="D223" s="31" t="s">
        <v>210</v>
      </c>
      <c r="K223" s="30">
        <f>SUM(J221:J222)</f>
        <v>0.38214000000000004</v>
      </c>
    </row>
    <row r="224" spans="1:27" x14ac:dyDescent="0.35">
      <c r="B224" s="21" t="s">
        <v>211</v>
      </c>
    </row>
    <row r="225" spans="1:27" x14ac:dyDescent="0.35">
      <c r="B225" t="s">
        <v>296</v>
      </c>
      <c r="C225" t="s">
        <v>205</v>
      </c>
      <c r="D225" t="s">
        <v>297</v>
      </c>
      <c r="E225" s="29">
        <v>6.0000000000000001E-3</v>
      </c>
      <c r="F225" t="s">
        <v>207</v>
      </c>
      <c r="G225" t="s">
        <v>208</v>
      </c>
      <c r="H225" s="30">
        <v>48.36</v>
      </c>
      <c r="I225" t="s">
        <v>209</v>
      </c>
      <c r="J225" s="30">
        <f>ROUND(E225/I219* H225,5)</f>
        <v>0.29015999999999997</v>
      </c>
    </row>
    <row r="226" spans="1:27" x14ac:dyDescent="0.35">
      <c r="B226" t="s">
        <v>298</v>
      </c>
      <c r="C226" t="s">
        <v>205</v>
      </c>
      <c r="D226" t="s">
        <v>299</v>
      </c>
      <c r="E226" s="29">
        <v>6.0000000000000001E-3</v>
      </c>
      <c r="F226" t="s">
        <v>207</v>
      </c>
      <c r="G226" t="s">
        <v>208</v>
      </c>
      <c r="H226" s="30">
        <v>115.44</v>
      </c>
      <c r="I226" t="s">
        <v>209</v>
      </c>
      <c r="J226" s="30">
        <f>ROUND(E226/I219* H226,5)</f>
        <v>0.69264000000000003</v>
      </c>
    </row>
    <row r="227" spans="1:27" x14ac:dyDescent="0.35">
      <c r="B227" t="s">
        <v>289</v>
      </c>
      <c r="C227" t="s">
        <v>205</v>
      </c>
      <c r="D227" t="s">
        <v>290</v>
      </c>
      <c r="E227" s="29">
        <v>6.0000000000000001E-3</v>
      </c>
      <c r="F227" t="s">
        <v>207</v>
      </c>
      <c r="G227" t="s">
        <v>208</v>
      </c>
      <c r="H227" s="30">
        <v>16.309999999999999</v>
      </c>
      <c r="I227" t="s">
        <v>209</v>
      </c>
      <c r="J227" s="30">
        <f>ROUND(E227/I219* H227,5)</f>
        <v>9.7860000000000003E-2</v>
      </c>
    </row>
    <row r="228" spans="1:27" x14ac:dyDescent="0.35">
      <c r="D228" s="31" t="s">
        <v>214</v>
      </c>
      <c r="K228" s="30">
        <f>SUM(J225:J227)</f>
        <v>1.08066</v>
      </c>
    </row>
    <row r="230" spans="1:27" x14ac:dyDescent="0.35">
      <c r="D230" s="31" t="s">
        <v>227</v>
      </c>
      <c r="H230">
        <v>1.5</v>
      </c>
      <c r="I230" t="s">
        <v>228</v>
      </c>
      <c r="J230">
        <f>ROUND(H230/100*K223,5)</f>
        <v>5.7299999999999999E-3</v>
      </c>
    </row>
    <row r="231" spans="1:27" x14ac:dyDescent="0.35">
      <c r="D231" s="31" t="s">
        <v>226</v>
      </c>
      <c r="K231" s="32">
        <f>SUM(J220:J230)</f>
        <v>1.4685300000000001</v>
      </c>
    </row>
    <row r="232" spans="1:27" x14ac:dyDescent="0.35">
      <c r="D232" s="31" t="s">
        <v>229</v>
      </c>
      <c r="K232" s="32">
        <f>SUM(K231:K231)</f>
        <v>1.4685300000000001</v>
      </c>
    </row>
    <row r="234" spans="1:27" ht="45" customHeight="1" x14ac:dyDescent="0.35">
      <c r="A234" s="25"/>
      <c r="B234" s="25" t="s">
        <v>300</v>
      </c>
      <c r="C234" s="26" t="s">
        <v>18</v>
      </c>
      <c r="D234" s="6" t="s">
        <v>301</v>
      </c>
      <c r="E234" s="5"/>
      <c r="F234" s="5"/>
      <c r="G234" s="26"/>
      <c r="H234" s="27" t="s">
        <v>202</v>
      </c>
      <c r="I234" s="4">
        <v>1</v>
      </c>
      <c r="J234" s="5"/>
      <c r="K234" s="28">
        <f>ROUND(K245,2)</f>
        <v>9.43</v>
      </c>
      <c r="L234" s="26"/>
      <c r="M234" s="26"/>
      <c r="N234" s="26"/>
      <c r="O234" s="26"/>
      <c r="P234" s="26"/>
      <c r="Q234" s="26"/>
      <c r="R234" s="26"/>
      <c r="S234" s="26"/>
      <c r="T234" s="26"/>
      <c r="U234" s="26"/>
      <c r="V234" s="26"/>
      <c r="W234" s="26"/>
      <c r="X234" s="26"/>
      <c r="Y234" s="26"/>
      <c r="Z234" s="26"/>
      <c r="AA234" s="26"/>
    </row>
    <row r="235" spans="1:27" x14ac:dyDescent="0.35">
      <c r="B235" s="21" t="s">
        <v>203</v>
      </c>
    </row>
    <row r="236" spans="1:27" x14ac:dyDescent="0.35">
      <c r="B236" t="s">
        <v>295</v>
      </c>
      <c r="C236" t="s">
        <v>205</v>
      </c>
      <c r="D236" t="s">
        <v>265</v>
      </c>
      <c r="E236" s="29">
        <v>0.15</v>
      </c>
      <c r="F236" t="s">
        <v>207</v>
      </c>
      <c r="G236" t="s">
        <v>208</v>
      </c>
      <c r="H236" s="30">
        <v>20.079999999999998</v>
      </c>
      <c r="I236" t="s">
        <v>209</v>
      </c>
      <c r="J236" s="30">
        <f>ROUND(E236/I234* H236,5)</f>
        <v>3.012</v>
      </c>
    </row>
    <row r="237" spans="1:27" x14ac:dyDescent="0.35">
      <c r="B237" t="s">
        <v>302</v>
      </c>
      <c r="C237" t="s">
        <v>205</v>
      </c>
      <c r="D237" t="s">
        <v>303</v>
      </c>
      <c r="E237" s="29">
        <v>0.15</v>
      </c>
      <c r="F237" t="s">
        <v>207</v>
      </c>
      <c r="G237" t="s">
        <v>208</v>
      </c>
      <c r="H237" s="30">
        <v>29.42</v>
      </c>
      <c r="I237" t="s">
        <v>209</v>
      </c>
      <c r="J237" s="30">
        <f>ROUND(E237/I234* H237,5)</f>
        <v>4.4130000000000003</v>
      </c>
    </row>
    <row r="238" spans="1:27" x14ac:dyDescent="0.35">
      <c r="D238" s="31" t="s">
        <v>210</v>
      </c>
      <c r="K238" s="30">
        <f>SUM(J236:J237)</f>
        <v>7.4250000000000007</v>
      </c>
    </row>
    <row r="239" spans="1:27" x14ac:dyDescent="0.35">
      <c r="B239" s="21" t="s">
        <v>215</v>
      </c>
    </row>
    <row r="240" spans="1:27" x14ac:dyDescent="0.35">
      <c r="B240" t="s">
        <v>304</v>
      </c>
      <c r="C240" t="s">
        <v>90</v>
      </c>
      <c r="D240" t="s">
        <v>305</v>
      </c>
      <c r="E240" s="29">
        <v>2.2000000000000002</v>
      </c>
      <c r="G240" t="s">
        <v>208</v>
      </c>
      <c r="H240" s="30">
        <v>0.86</v>
      </c>
      <c r="I240" t="s">
        <v>209</v>
      </c>
      <c r="J240" s="30">
        <f>ROUND(E240* H240,5)</f>
        <v>1.8919999999999999</v>
      </c>
    </row>
    <row r="241" spans="1:27" x14ac:dyDescent="0.35">
      <c r="D241" s="31" t="s">
        <v>225</v>
      </c>
      <c r="K241" s="30">
        <f>SUM(J240:J240)</f>
        <v>1.8919999999999999</v>
      </c>
    </row>
    <row r="243" spans="1:27" x14ac:dyDescent="0.35">
      <c r="D243" s="31" t="s">
        <v>227</v>
      </c>
      <c r="H243">
        <v>1.5</v>
      </c>
      <c r="I243" t="s">
        <v>228</v>
      </c>
      <c r="J243">
        <f>ROUND(H243/100*K238,5)</f>
        <v>0.11138000000000001</v>
      </c>
    </row>
    <row r="244" spans="1:27" x14ac:dyDescent="0.35">
      <c r="D244" s="31" t="s">
        <v>226</v>
      </c>
      <c r="K244" s="32">
        <f>SUM(J235:J243)</f>
        <v>9.4283800000000006</v>
      </c>
    </row>
    <row r="245" spans="1:27" x14ac:dyDescent="0.35">
      <c r="D245" s="31" t="s">
        <v>229</v>
      </c>
      <c r="K245" s="32">
        <f>SUM(K244:K244)</f>
        <v>9.4283800000000006</v>
      </c>
    </row>
    <row r="247" spans="1:27" ht="45" customHeight="1" x14ac:dyDescent="0.35">
      <c r="A247" s="25"/>
      <c r="B247" s="25" t="s">
        <v>306</v>
      </c>
      <c r="C247" s="26" t="s">
        <v>13</v>
      </c>
      <c r="D247" s="6" t="s">
        <v>307</v>
      </c>
      <c r="E247" s="5"/>
      <c r="F247" s="5"/>
      <c r="G247" s="26"/>
      <c r="H247" s="27" t="s">
        <v>202</v>
      </c>
      <c r="I247" s="4">
        <v>1</v>
      </c>
      <c r="J247" s="5"/>
      <c r="K247" s="28">
        <f>ROUND(K258,2)</f>
        <v>19.309999999999999</v>
      </c>
      <c r="L247" s="26"/>
      <c r="M247" s="26"/>
      <c r="N247" s="26"/>
      <c r="O247" s="26"/>
      <c r="P247" s="26"/>
      <c r="Q247" s="26"/>
      <c r="R247" s="26"/>
      <c r="S247" s="26"/>
      <c r="T247" s="26"/>
      <c r="U247" s="26"/>
      <c r="V247" s="26"/>
      <c r="W247" s="26"/>
      <c r="X247" s="26"/>
      <c r="Y247" s="26"/>
      <c r="Z247" s="26"/>
      <c r="AA247" s="26"/>
    </row>
    <row r="248" spans="1:27" x14ac:dyDescent="0.35">
      <c r="B248" s="21" t="s">
        <v>203</v>
      </c>
    </row>
    <row r="249" spans="1:27" x14ac:dyDescent="0.35">
      <c r="B249" t="s">
        <v>295</v>
      </c>
      <c r="C249" t="s">
        <v>205</v>
      </c>
      <c r="D249" t="s">
        <v>265</v>
      </c>
      <c r="E249" s="29">
        <v>7.8E-2</v>
      </c>
      <c r="F249" t="s">
        <v>207</v>
      </c>
      <c r="G249" t="s">
        <v>208</v>
      </c>
      <c r="H249" s="30">
        <v>20.079999999999998</v>
      </c>
      <c r="I249" t="s">
        <v>209</v>
      </c>
      <c r="J249" s="30">
        <f>ROUND(E249/I247* H249,5)</f>
        <v>1.5662400000000001</v>
      </c>
    </row>
    <row r="250" spans="1:27" x14ac:dyDescent="0.35">
      <c r="B250" t="s">
        <v>293</v>
      </c>
      <c r="C250" t="s">
        <v>205</v>
      </c>
      <c r="D250" t="s">
        <v>294</v>
      </c>
      <c r="E250" s="29">
        <v>2.5999999999999999E-2</v>
      </c>
      <c r="F250" t="s">
        <v>207</v>
      </c>
      <c r="G250" t="s">
        <v>208</v>
      </c>
      <c r="H250" s="30">
        <v>23.53</v>
      </c>
      <c r="I250" t="s">
        <v>209</v>
      </c>
      <c r="J250" s="30">
        <f>ROUND(E250/I247* H250,5)</f>
        <v>0.61177999999999999</v>
      </c>
    </row>
    <row r="251" spans="1:27" x14ac:dyDescent="0.35">
      <c r="D251" s="31" t="s">
        <v>210</v>
      </c>
      <c r="K251" s="30">
        <f>SUM(J249:J250)</f>
        <v>2.1780200000000001</v>
      </c>
    </row>
    <row r="252" spans="1:27" x14ac:dyDescent="0.35">
      <c r="B252" s="21" t="s">
        <v>215</v>
      </c>
    </row>
    <row r="253" spans="1:27" x14ac:dyDescent="0.35">
      <c r="B253" t="s">
        <v>308</v>
      </c>
      <c r="C253" t="s">
        <v>38</v>
      </c>
      <c r="D253" t="s">
        <v>309</v>
      </c>
      <c r="E253" s="29">
        <v>0.13200000000000001</v>
      </c>
      <c r="G253" t="s">
        <v>208</v>
      </c>
      <c r="H253" s="30">
        <v>129.51</v>
      </c>
      <c r="I253" t="s">
        <v>209</v>
      </c>
      <c r="J253" s="30">
        <f>ROUND(E253* H253,5)</f>
        <v>17.095320000000001</v>
      </c>
    </row>
    <row r="254" spans="1:27" x14ac:dyDescent="0.35">
      <c r="D254" s="31" t="s">
        <v>225</v>
      </c>
      <c r="K254" s="30">
        <f>SUM(J253:J253)</f>
        <v>17.095320000000001</v>
      </c>
    </row>
    <row r="256" spans="1:27" x14ac:dyDescent="0.35">
      <c r="D256" s="31" t="s">
        <v>227</v>
      </c>
      <c r="H256">
        <v>1.5</v>
      </c>
      <c r="I256" t="s">
        <v>228</v>
      </c>
      <c r="J256">
        <f>ROUND(H256/100*K251,5)</f>
        <v>3.2669999999999998E-2</v>
      </c>
    </row>
    <row r="257" spans="1:27" x14ac:dyDescent="0.35">
      <c r="D257" s="31" t="s">
        <v>226</v>
      </c>
      <c r="K257" s="32">
        <f>SUM(J248:J256)</f>
        <v>19.306010000000001</v>
      </c>
    </row>
    <row r="258" spans="1:27" x14ac:dyDescent="0.35">
      <c r="D258" s="31" t="s">
        <v>229</v>
      </c>
      <c r="K258" s="32">
        <f>SUM(K257:K257)</f>
        <v>19.306010000000001</v>
      </c>
    </row>
    <row r="260" spans="1:27" ht="45" customHeight="1" x14ac:dyDescent="0.35">
      <c r="A260" s="25"/>
      <c r="B260" s="25" t="s">
        <v>310</v>
      </c>
      <c r="C260" s="26" t="s">
        <v>13</v>
      </c>
      <c r="D260" s="6" t="s">
        <v>311</v>
      </c>
      <c r="E260" s="5"/>
      <c r="F260" s="5"/>
      <c r="G260" s="26"/>
      <c r="H260" s="27" t="s">
        <v>202</v>
      </c>
      <c r="I260" s="4">
        <v>1</v>
      </c>
      <c r="J260" s="5"/>
      <c r="K260" s="28">
        <f>ROUND(K277,2)</f>
        <v>18.510000000000002</v>
      </c>
      <c r="L260" s="26"/>
      <c r="M260" s="26"/>
      <c r="N260" s="26"/>
      <c r="O260" s="26"/>
      <c r="P260" s="26"/>
      <c r="Q260" s="26"/>
      <c r="R260" s="26"/>
      <c r="S260" s="26"/>
      <c r="T260" s="26"/>
      <c r="U260" s="26"/>
      <c r="V260" s="26"/>
      <c r="W260" s="26"/>
      <c r="X260" s="26"/>
      <c r="Y260" s="26"/>
      <c r="Z260" s="26"/>
      <c r="AA260" s="26"/>
    </row>
    <row r="261" spans="1:27" x14ac:dyDescent="0.35">
      <c r="B261" s="21" t="s">
        <v>203</v>
      </c>
    </row>
    <row r="262" spans="1:27" x14ac:dyDescent="0.35">
      <c r="B262" t="s">
        <v>293</v>
      </c>
      <c r="C262" t="s">
        <v>205</v>
      </c>
      <c r="D262" t="s">
        <v>294</v>
      </c>
      <c r="E262" s="29">
        <v>0.21</v>
      </c>
      <c r="F262" t="s">
        <v>207</v>
      </c>
      <c r="G262" t="s">
        <v>208</v>
      </c>
      <c r="H262" s="30">
        <v>23.53</v>
      </c>
      <c r="I262" t="s">
        <v>209</v>
      </c>
      <c r="J262" s="30">
        <f>ROUND(E262/I260* H262,5)</f>
        <v>4.9413</v>
      </c>
    </row>
    <row r="263" spans="1:27" x14ac:dyDescent="0.35">
      <c r="B263" t="s">
        <v>295</v>
      </c>
      <c r="C263" t="s">
        <v>205</v>
      </c>
      <c r="D263" t="s">
        <v>265</v>
      </c>
      <c r="E263" s="29">
        <v>8.4000000000000005E-2</v>
      </c>
      <c r="F263" t="s">
        <v>207</v>
      </c>
      <c r="G263" t="s">
        <v>208</v>
      </c>
      <c r="H263" s="30">
        <v>20.079999999999998</v>
      </c>
      <c r="I263" t="s">
        <v>209</v>
      </c>
      <c r="J263" s="30">
        <f>ROUND(E263/I260* H263,5)</f>
        <v>1.68672</v>
      </c>
    </row>
    <row r="264" spans="1:27" x14ac:dyDescent="0.35">
      <c r="D264" s="31" t="s">
        <v>210</v>
      </c>
      <c r="K264" s="30">
        <f>SUM(J262:J263)</f>
        <v>6.6280200000000002</v>
      </c>
    </row>
    <row r="265" spans="1:27" x14ac:dyDescent="0.35">
      <c r="B265" s="21" t="s">
        <v>211</v>
      </c>
    </row>
    <row r="266" spans="1:27" x14ac:dyDescent="0.35">
      <c r="B266" t="s">
        <v>312</v>
      </c>
      <c r="C266" t="s">
        <v>205</v>
      </c>
      <c r="D266" t="s">
        <v>313</v>
      </c>
      <c r="E266" s="29">
        <v>7.0000000000000007E-2</v>
      </c>
      <c r="F266" t="s">
        <v>207</v>
      </c>
      <c r="G266" t="s">
        <v>208</v>
      </c>
      <c r="H266" s="30">
        <v>1.62</v>
      </c>
      <c r="I266" t="s">
        <v>209</v>
      </c>
      <c r="J266" s="30">
        <f>ROUND(E266/I260* H266,5)</f>
        <v>0.1134</v>
      </c>
    </row>
    <row r="267" spans="1:27" x14ac:dyDescent="0.35">
      <c r="D267" s="31" t="s">
        <v>214</v>
      </c>
      <c r="K267" s="30">
        <f>SUM(J266:J266)</f>
        <v>0.1134</v>
      </c>
    </row>
    <row r="268" spans="1:27" x14ac:dyDescent="0.35">
      <c r="B268" s="21" t="s">
        <v>215</v>
      </c>
    </row>
    <row r="269" spans="1:27" x14ac:dyDescent="0.35">
      <c r="B269" t="s">
        <v>314</v>
      </c>
      <c r="C269" t="s">
        <v>25</v>
      </c>
      <c r="D269" t="s">
        <v>315</v>
      </c>
      <c r="E269" s="29">
        <v>5.05</v>
      </c>
      <c r="G269" t="s">
        <v>208</v>
      </c>
      <c r="H269" s="30">
        <v>1.22</v>
      </c>
      <c r="I269" t="s">
        <v>209</v>
      </c>
      <c r="J269" s="30">
        <f>ROUND(E269* H269,5)</f>
        <v>6.1609999999999996</v>
      </c>
    </row>
    <row r="270" spans="1:27" x14ac:dyDescent="0.35">
      <c r="B270" t="s">
        <v>316</v>
      </c>
      <c r="C270" t="s">
        <v>217</v>
      </c>
      <c r="D270" t="s">
        <v>317</v>
      </c>
      <c r="E270" s="29">
        <v>1.2999999999999999E-3</v>
      </c>
      <c r="G270" t="s">
        <v>208</v>
      </c>
      <c r="H270" s="30">
        <v>62.46</v>
      </c>
      <c r="I270" t="s">
        <v>209</v>
      </c>
      <c r="J270" s="30">
        <f>ROUND(E270* H270,5)</f>
        <v>8.1199999999999994E-2</v>
      </c>
    </row>
    <row r="271" spans="1:27" x14ac:dyDescent="0.35">
      <c r="B271" t="s">
        <v>318</v>
      </c>
      <c r="C271" t="s">
        <v>217</v>
      </c>
      <c r="D271" t="s">
        <v>319</v>
      </c>
      <c r="E271" s="29">
        <v>1E-3</v>
      </c>
      <c r="G271" t="s">
        <v>208</v>
      </c>
      <c r="H271" s="30">
        <v>256.98</v>
      </c>
      <c r="I271" t="s">
        <v>209</v>
      </c>
      <c r="J271" s="30">
        <f>ROUND(E271* H271,5)</f>
        <v>0.25697999999999999</v>
      </c>
    </row>
    <row r="272" spans="1:27" x14ac:dyDescent="0.35">
      <c r="B272" t="s">
        <v>320</v>
      </c>
      <c r="C272" t="s">
        <v>38</v>
      </c>
      <c r="D272" t="s">
        <v>321</v>
      </c>
      <c r="E272" s="29">
        <v>5.5E-2</v>
      </c>
      <c r="G272" t="s">
        <v>208</v>
      </c>
      <c r="H272" s="30">
        <v>93.99</v>
      </c>
      <c r="I272" t="s">
        <v>209</v>
      </c>
      <c r="J272" s="30">
        <f>ROUND(E272* H272,5)</f>
        <v>5.1694500000000003</v>
      </c>
    </row>
    <row r="273" spans="1:27" x14ac:dyDescent="0.35">
      <c r="D273" s="31" t="s">
        <v>225</v>
      </c>
      <c r="K273" s="30">
        <f>SUM(J269:J272)</f>
        <v>11.66863</v>
      </c>
    </row>
    <row r="275" spans="1:27" x14ac:dyDescent="0.35">
      <c r="D275" s="31" t="s">
        <v>227</v>
      </c>
      <c r="H275">
        <v>1.5</v>
      </c>
      <c r="I275" t="s">
        <v>228</v>
      </c>
      <c r="J275">
        <f>ROUND(H275/100*K264,5)</f>
        <v>9.9419999999999994E-2</v>
      </c>
    </row>
    <row r="276" spans="1:27" x14ac:dyDescent="0.35">
      <c r="D276" s="31" t="s">
        <v>226</v>
      </c>
      <c r="K276" s="32">
        <f>SUM(J261:J275)</f>
        <v>18.50947</v>
      </c>
    </row>
    <row r="277" spans="1:27" x14ac:dyDescent="0.35">
      <c r="D277" s="31" t="s">
        <v>229</v>
      </c>
      <c r="K277" s="32">
        <f>SUM(K276:K276)</f>
        <v>18.50947</v>
      </c>
    </row>
    <row r="279" spans="1:27" ht="45" customHeight="1" x14ac:dyDescent="0.35">
      <c r="A279" s="25"/>
      <c r="B279" s="25" t="s">
        <v>322</v>
      </c>
      <c r="C279" s="26" t="s">
        <v>13</v>
      </c>
      <c r="D279" s="6" t="s">
        <v>323</v>
      </c>
      <c r="E279" s="5"/>
      <c r="F279" s="5"/>
      <c r="G279" s="26"/>
      <c r="H279" s="27" t="s">
        <v>202</v>
      </c>
      <c r="I279" s="4">
        <v>1</v>
      </c>
      <c r="J279" s="5"/>
      <c r="K279" s="28">
        <f>ROUND(K297,2)</f>
        <v>34.24</v>
      </c>
      <c r="L279" s="26"/>
      <c r="M279" s="26"/>
      <c r="N279" s="26"/>
      <c r="O279" s="26"/>
      <c r="P279" s="26"/>
      <c r="Q279" s="26"/>
      <c r="R279" s="26"/>
      <c r="S279" s="26"/>
      <c r="T279" s="26"/>
      <c r="U279" s="26"/>
      <c r="V279" s="26"/>
      <c r="W279" s="26"/>
      <c r="X279" s="26"/>
      <c r="Y279" s="26"/>
      <c r="Z279" s="26"/>
      <c r="AA279" s="26"/>
    </row>
    <row r="280" spans="1:27" x14ac:dyDescent="0.35">
      <c r="B280" s="21" t="s">
        <v>203</v>
      </c>
    </row>
    <row r="281" spans="1:27" x14ac:dyDescent="0.35">
      <c r="B281" t="s">
        <v>295</v>
      </c>
      <c r="C281" t="s">
        <v>205</v>
      </c>
      <c r="D281" t="s">
        <v>265</v>
      </c>
      <c r="E281" s="29">
        <v>0.16800000000000001</v>
      </c>
      <c r="F281" t="s">
        <v>207</v>
      </c>
      <c r="G281" t="s">
        <v>208</v>
      </c>
      <c r="H281" s="30">
        <v>20.079999999999998</v>
      </c>
      <c r="I281" t="s">
        <v>209</v>
      </c>
      <c r="J281" s="30">
        <f>ROUND(E281/I279* H281,5)</f>
        <v>3.37344</v>
      </c>
    </row>
    <row r="282" spans="1:27" x14ac:dyDescent="0.35">
      <c r="B282" t="s">
        <v>293</v>
      </c>
      <c r="C282" t="s">
        <v>205</v>
      </c>
      <c r="D282" t="s">
        <v>294</v>
      </c>
      <c r="E282" s="29">
        <v>0.4</v>
      </c>
      <c r="F282" t="s">
        <v>207</v>
      </c>
      <c r="G282" t="s">
        <v>208</v>
      </c>
      <c r="H282" s="30">
        <v>23.53</v>
      </c>
      <c r="I282" t="s">
        <v>209</v>
      </c>
      <c r="J282" s="30">
        <f>ROUND(E282/I279* H282,5)</f>
        <v>9.4120000000000008</v>
      </c>
    </row>
    <row r="283" spans="1:27" x14ac:dyDescent="0.35">
      <c r="D283" s="31" t="s">
        <v>210</v>
      </c>
      <c r="K283" s="30">
        <f>SUM(J281:J282)</f>
        <v>12.785440000000001</v>
      </c>
    </row>
    <row r="284" spans="1:27" x14ac:dyDescent="0.35">
      <c r="B284" s="21" t="s">
        <v>211</v>
      </c>
    </row>
    <row r="285" spans="1:27" x14ac:dyDescent="0.35">
      <c r="B285" t="s">
        <v>312</v>
      </c>
      <c r="C285" t="s">
        <v>205</v>
      </c>
      <c r="D285" t="s">
        <v>313</v>
      </c>
      <c r="E285" s="29">
        <v>0.14000000000000001</v>
      </c>
      <c r="F285" t="s">
        <v>207</v>
      </c>
      <c r="G285" t="s">
        <v>208</v>
      </c>
      <c r="H285" s="30">
        <v>1.62</v>
      </c>
      <c r="I285" t="s">
        <v>209</v>
      </c>
      <c r="J285" s="30">
        <f>ROUND(E285/I279* H285,5)</f>
        <v>0.2268</v>
      </c>
    </row>
    <row r="286" spans="1:27" x14ac:dyDescent="0.35">
      <c r="D286" s="31" t="s">
        <v>214</v>
      </c>
      <c r="K286" s="30">
        <f>SUM(J285:J285)</f>
        <v>0.2268</v>
      </c>
    </row>
    <row r="287" spans="1:27" x14ac:dyDescent="0.35">
      <c r="B287" s="21" t="s">
        <v>215</v>
      </c>
    </row>
    <row r="288" spans="1:27" x14ac:dyDescent="0.35">
      <c r="B288" t="s">
        <v>320</v>
      </c>
      <c r="C288" t="s">
        <v>38</v>
      </c>
      <c r="D288" t="s">
        <v>321</v>
      </c>
      <c r="E288" s="29">
        <v>0.11</v>
      </c>
      <c r="G288" t="s">
        <v>208</v>
      </c>
      <c r="H288" s="30">
        <v>93.99</v>
      </c>
      <c r="I288" t="s">
        <v>209</v>
      </c>
      <c r="J288" s="30">
        <f>ROUND(E288* H288,5)</f>
        <v>10.338900000000001</v>
      </c>
    </row>
    <row r="289" spans="1:27" x14ac:dyDescent="0.35">
      <c r="B289" t="s">
        <v>216</v>
      </c>
      <c r="C289" t="s">
        <v>217</v>
      </c>
      <c r="D289" t="s">
        <v>218</v>
      </c>
      <c r="E289" s="29">
        <v>2E-3</v>
      </c>
      <c r="G289" t="s">
        <v>208</v>
      </c>
      <c r="H289" s="30">
        <v>165.63</v>
      </c>
      <c r="I289" t="s">
        <v>209</v>
      </c>
      <c r="J289" s="30">
        <f>ROUND(E289* H289,5)</f>
        <v>0.33126</v>
      </c>
    </row>
    <row r="290" spans="1:27" x14ac:dyDescent="0.35">
      <c r="B290" t="s">
        <v>223</v>
      </c>
      <c r="C290" t="s">
        <v>38</v>
      </c>
      <c r="D290" t="s">
        <v>224</v>
      </c>
      <c r="E290" s="29">
        <v>2E-3</v>
      </c>
      <c r="G290" t="s">
        <v>208</v>
      </c>
      <c r="H290" s="30">
        <v>2.3199999999999998</v>
      </c>
      <c r="I290" t="s">
        <v>209</v>
      </c>
      <c r="J290" s="30">
        <f>ROUND(E290* H290,5)</f>
        <v>4.64E-3</v>
      </c>
    </row>
    <row r="291" spans="1:27" x14ac:dyDescent="0.35">
      <c r="B291" t="s">
        <v>324</v>
      </c>
      <c r="C291" t="s">
        <v>25</v>
      </c>
      <c r="D291" t="s">
        <v>325</v>
      </c>
      <c r="E291" s="29">
        <v>10.1</v>
      </c>
      <c r="G291" t="s">
        <v>208</v>
      </c>
      <c r="H291" s="30">
        <v>1.01</v>
      </c>
      <c r="I291" t="s">
        <v>209</v>
      </c>
      <c r="J291" s="30">
        <f>ROUND(E291* H291,5)</f>
        <v>10.201000000000001</v>
      </c>
    </row>
    <row r="292" spans="1:27" x14ac:dyDescent="0.35">
      <c r="B292" t="s">
        <v>316</v>
      </c>
      <c r="C292" t="s">
        <v>217</v>
      </c>
      <c r="D292" t="s">
        <v>317</v>
      </c>
      <c r="E292" s="29">
        <v>2.5000000000000001E-3</v>
      </c>
      <c r="G292" t="s">
        <v>208</v>
      </c>
      <c r="H292" s="30">
        <v>62.46</v>
      </c>
      <c r="I292" t="s">
        <v>209</v>
      </c>
      <c r="J292" s="30">
        <f>ROUND(E292* H292,5)</f>
        <v>0.15615000000000001</v>
      </c>
    </row>
    <row r="293" spans="1:27" x14ac:dyDescent="0.35">
      <c r="D293" s="31" t="s">
        <v>225</v>
      </c>
      <c r="K293" s="30">
        <f>SUM(J288:J292)</f>
        <v>21.031950000000002</v>
      </c>
    </row>
    <row r="295" spans="1:27" x14ac:dyDescent="0.35">
      <c r="D295" s="31" t="s">
        <v>227</v>
      </c>
      <c r="H295">
        <v>1.5</v>
      </c>
      <c r="I295" t="s">
        <v>228</v>
      </c>
      <c r="J295">
        <f>ROUND(H295/100*K283,5)</f>
        <v>0.19178000000000001</v>
      </c>
    </row>
    <row r="296" spans="1:27" x14ac:dyDescent="0.35">
      <c r="D296" s="31" t="s">
        <v>226</v>
      </c>
      <c r="K296" s="32">
        <f>SUM(J280:J295)</f>
        <v>34.235970000000002</v>
      </c>
    </row>
    <row r="297" spans="1:27" x14ac:dyDescent="0.35">
      <c r="D297" s="31" t="s">
        <v>229</v>
      </c>
      <c r="K297" s="32">
        <f>SUM(K296:K296)</f>
        <v>34.235970000000002</v>
      </c>
    </row>
    <row r="299" spans="1:27" ht="45" customHeight="1" x14ac:dyDescent="0.35">
      <c r="A299" s="25"/>
      <c r="B299" s="25" t="s">
        <v>326</v>
      </c>
      <c r="C299" s="26" t="s">
        <v>18</v>
      </c>
      <c r="D299" s="6" t="s">
        <v>327</v>
      </c>
      <c r="E299" s="5"/>
      <c r="F299" s="5"/>
      <c r="G299" s="26"/>
      <c r="H299" s="27" t="s">
        <v>202</v>
      </c>
      <c r="I299" s="4">
        <v>1</v>
      </c>
      <c r="J299" s="5"/>
      <c r="K299" s="28">
        <f>ROUND(K317,2)</f>
        <v>44.43</v>
      </c>
      <c r="L299" s="26"/>
      <c r="M299" s="26"/>
      <c r="N299" s="26"/>
      <c r="O299" s="26"/>
      <c r="P299" s="26"/>
      <c r="Q299" s="26"/>
      <c r="R299" s="26"/>
      <c r="S299" s="26"/>
      <c r="T299" s="26"/>
      <c r="U299" s="26"/>
      <c r="V299" s="26"/>
      <c r="W299" s="26"/>
      <c r="X299" s="26"/>
      <c r="Y299" s="26"/>
      <c r="Z299" s="26"/>
      <c r="AA299" s="26"/>
    </row>
    <row r="300" spans="1:27" x14ac:dyDescent="0.35">
      <c r="B300" s="21" t="s">
        <v>203</v>
      </c>
    </row>
    <row r="301" spans="1:27" x14ac:dyDescent="0.35">
      <c r="B301" t="s">
        <v>204</v>
      </c>
      <c r="C301" t="s">
        <v>205</v>
      </c>
      <c r="D301" t="s">
        <v>206</v>
      </c>
      <c r="E301" s="29">
        <v>6.3E-2</v>
      </c>
      <c r="F301" t="s">
        <v>207</v>
      </c>
      <c r="G301" t="s">
        <v>208</v>
      </c>
      <c r="H301" s="30">
        <v>20.84</v>
      </c>
      <c r="I301" t="s">
        <v>209</v>
      </c>
      <c r="J301" s="30">
        <f>ROUND(E301/I299* H301,5)</f>
        <v>1.3129200000000001</v>
      </c>
    </row>
    <row r="302" spans="1:27" x14ac:dyDescent="0.35">
      <c r="B302" t="s">
        <v>293</v>
      </c>
      <c r="C302" t="s">
        <v>205</v>
      </c>
      <c r="D302" t="s">
        <v>294</v>
      </c>
      <c r="E302" s="29">
        <v>3.3E-3</v>
      </c>
      <c r="F302" t="s">
        <v>207</v>
      </c>
      <c r="G302" t="s">
        <v>208</v>
      </c>
      <c r="H302" s="30">
        <v>23.53</v>
      </c>
      <c r="I302" t="s">
        <v>209</v>
      </c>
      <c r="J302" s="30">
        <f>ROUND(E302/I299* H302,5)</f>
        <v>7.7649999999999997E-2</v>
      </c>
    </row>
    <row r="303" spans="1:27" x14ac:dyDescent="0.35">
      <c r="B303" t="s">
        <v>295</v>
      </c>
      <c r="C303" t="s">
        <v>205</v>
      </c>
      <c r="D303" t="s">
        <v>265</v>
      </c>
      <c r="E303" s="29">
        <v>4.3999999999999997E-2</v>
      </c>
      <c r="F303" t="s">
        <v>207</v>
      </c>
      <c r="G303" t="s">
        <v>208</v>
      </c>
      <c r="H303" s="30">
        <v>20.079999999999998</v>
      </c>
      <c r="I303" t="s">
        <v>209</v>
      </c>
      <c r="J303" s="30">
        <f>ROUND(E303/I299* H303,5)</f>
        <v>0.88351999999999997</v>
      </c>
    </row>
    <row r="304" spans="1:27" x14ac:dyDescent="0.35">
      <c r="D304" s="31" t="s">
        <v>210</v>
      </c>
      <c r="K304" s="30">
        <f>SUM(J301:J303)</f>
        <v>2.2740900000000002</v>
      </c>
    </row>
    <row r="305" spans="1:27" x14ac:dyDescent="0.35">
      <c r="B305" s="21" t="s">
        <v>211</v>
      </c>
    </row>
    <row r="306" spans="1:27" x14ac:dyDescent="0.35">
      <c r="B306" t="s">
        <v>328</v>
      </c>
      <c r="C306" t="s">
        <v>205</v>
      </c>
      <c r="D306" t="s">
        <v>329</v>
      </c>
      <c r="E306" s="29">
        <v>2.5000000000000001E-2</v>
      </c>
      <c r="F306" t="s">
        <v>207</v>
      </c>
      <c r="G306" t="s">
        <v>208</v>
      </c>
      <c r="H306" s="30">
        <v>5.88</v>
      </c>
      <c r="I306" t="s">
        <v>209</v>
      </c>
      <c r="J306" s="30">
        <f>ROUND(E306/I299* H306,5)</f>
        <v>0.14699999999999999</v>
      </c>
    </row>
    <row r="307" spans="1:27" x14ac:dyDescent="0.35">
      <c r="B307" t="s">
        <v>330</v>
      </c>
      <c r="C307" t="s">
        <v>205</v>
      </c>
      <c r="D307" t="s">
        <v>331</v>
      </c>
      <c r="E307" s="29">
        <v>1.2999999999999999E-2</v>
      </c>
      <c r="F307" t="s">
        <v>207</v>
      </c>
      <c r="G307" t="s">
        <v>208</v>
      </c>
      <c r="H307" s="30">
        <v>7.22</v>
      </c>
      <c r="I307" t="s">
        <v>209</v>
      </c>
      <c r="J307" s="30">
        <f>ROUND(E307/I299* H307,5)</f>
        <v>9.3859999999999999E-2</v>
      </c>
    </row>
    <row r="308" spans="1:27" x14ac:dyDescent="0.35">
      <c r="D308" s="31" t="s">
        <v>214</v>
      </c>
      <c r="K308" s="30">
        <f>SUM(J306:J307)</f>
        <v>0.24085999999999999</v>
      </c>
    </row>
    <row r="309" spans="1:27" x14ac:dyDescent="0.35">
      <c r="B309" s="21" t="s">
        <v>215</v>
      </c>
    </row>
    <row r="310" spans="1:27" x14ac:dyDescent="0.35">
      <c r="B310" t="s">
        <v>332</v>
      </c>
      <c r="C310" t="s">
        <v>90</v>
      </c>
      <c r="D310" t="s">
        <v>333</v>
      </c>
      <c r="E310" s="29">
        <v>7</v>
      </c>
      <c r="G310" t="s">
        <v>208</v>
      </c>
      <c r="H310" s="30">
        <v>1.35</v>
      </c>
      <c r="I310" t="s">
        <v>209</v>
      </c>
      <c r="J310" s="30">
        <f>ROUND(E310* H310,5)</f>
        <v>9.4499999999999993</v>
      </c>
    </row>
    <row r="311" spans="1:27" x14ac:dyDescent="0.35">
      <c r="B311" t="s">
        <v>334</v>
      </c>
      <c r="C311" t="s">
        <v>38</v>
      </c>
      <c r="D311" t="s">
        <v>335</v>
      </c>
      <c r="E311" s="29">
        <v>0.21</v>
      </c>
      <c r="G311" t="s">
        <v>208</v>
      </c>
      <c r="H311" s="30">
        <v>134.69</v>
      </c>
      <c r="I311" t="s">
        <v>209</v>
      </c>
      <c r="J311" s="30">
        <f>ROUND(E311* H311,5)</f>
        <v>28.2849</v>
      </c>
    </row>
    <row r="312" spans="1:27" x14ac:dyDescent="0.35">
      <c r="B312" t="s">
        <v>336</v>
      </c>
      <c r="C312" t="s">
        <v>217</v>
      </c>
      <c r="D312" t="s">
        <v>337</v>
      </c>
      <c r="E312" s="29">
        <v>4.1999999999999997E-3</v>
      </c>
      <c r="G312" t="s">
        <v>208</v>
      </c>
      <c r="H312" s="30">
        <v>987.48</v>
      </c>
      <c r="I312" t="s">
        <v>209</v>
      </c>
      <c r="J312" s="30">
        <f>ROUND(E312* H312,5)</f>
        <v>4.1474200000000003</v>
      </c>
    </row>
    <row r="313" spans="1:27" x14ac:dyDescent="0.35">
      <c r="D313" s="31" t="s">
        <v>225</v>
      </c>
      <c r="K313" s="30">
        <f>SUM(J310:J312)</f>
        <v>41.882319999999993</v>
      </c>
    </row>
    <row r="315" spans="1:27" x14ac:dyDescent="0.35">
      <c r="D315" s="31" t="s">
        <v>227</v>
      </c>
      <c r="H315">
        <v>1.5</v>
      </c>
      <c r="I315" t="s">
        <v>228</v>
      </c>
      <c r="J315">
        <f>ROUND(H315/100*K304,5)</f>
        <v>3.4110000000000001E-2</v>
      </c>
    </row>
    <row r="316" spans="1:27" x14ac:dyDescent="0.35">
      <c r="D316" s="31" t="s">
        <v>226</v>
      </c>
      <c r="K316" s="32">
        <f>SUM(J300:J315)</f>
        <v>44.43137999999999</v>
      </c>
    </row>
    <row r="317" spans="1:27" x14ac:dyDescent="0.35">
      <c r="D317" s="31" t="s">
        <v>229</v>
      </c>
      <c r="K317" s="32">
        <f>SUM(K316:K316)</f>
        <v>44.43137999999999</v>
      </c>
    </row>
    <row r="319" spans="1:27" ht="45" customHeight="1" x14ac:dyDescent="0.35">
      <c r="A319" s="25"/>
      <c r="B319" s="25" t="s">
        <v>338</v>
      </c>
      <c r="C319" s="26" t="s">
        <v>38</v>
      </c>
      <c r="D319" s="6" t="s">
        <v>339</v>
      </c>
      <c r="E319" s="5"/>
      <c r="F319" s="5"/>
      <c r="G319" s="26"/>
      <c r="H319" s="27" t="s">
        <v>202</v>
      </c>
      <c r="I319" s="4">
        <v>1</v>
      </c>
      <c r="J319" s="5"/>
      <c r="K319" s="28">
        <f>ROUND(K335,2)</f>
        <v>175.59</v>
      </c>
      <c r="L319" s="26"/>
      <c r="M319" s="26"/>
      <c r="N319" s="26"/>
      <c r="O319" s="26"/>
      <c r="P319" s="26"/>
      <c r="Q319" s="26"/>
      <c r="R319" s="26"/>
      <c r="S319" s="26"/>
      <c r="T319" s="26"/>
      <c r="U319" s="26"/>
      <c r="V319" s="26"/>
      <c r="W319" s="26"/>
      <c r="X319" s="26"/>
      <c r="Y319" s="26"/>
      <c r="Z319" s="26"/>
      <c r="AA319" s="26"/>
    </row>
    <row r="320" spans="1:27" x14ac:dyDescent="0.35">
      <c r="B320" s="21" t="s">
        <v>203</v>
      </c>
    </row>
    <row r="321" spans="2:11" x14ac:dyDescent="0.35">
      <c r="B321" t="s">
        <v>295</v>
      </c>
      <c r="C321" t="s">
        <v>205</v>
      </c>
      <c r="D321" t="s">
        <v>265</v>
      </c>
      <c r="E321" s="29">
        <v>0.22500000000000001</v>
      </c>
      <c r="F321" t="s">
        <v>207</v>
      </c>
      <c r="G321" t="s">
        <v>208</v>
      </c>
      <c r="H321" s="30">
        <v>20.079999999999998</v>
      </c>
      <c r="I321" t="s">
        <v>209</v>
      </c>
      <c r="J321" s="30">
        <f>ROUND(E321/I319* H321,5)</f>
        <v>4.5179999999999998</v>
      </c>
    </row>
    <row r="322" spans="2:11" x14ac:dyDescent="0.35">
      <c r="B322" t="s">
        <v>293</v>
      </c>
      <c r="C322" t="s">
        <v>205</v>
      </c>
      <c r="D322" t="s">
        <v>294</v>
      </c>
      <c r="E322" s="29">
        <v>0.14199999999999999</v>
      </c>
      <c r="F322" t="s">
        <v>207</v>
      </c>
      <c r="G322" t="s">
        <v>208</v>
      </c>
      <c r="H322" s="30">
        <v>23.53</v>
      </c>
      <c r="I322" t="s">
        <v>209</v>
      </c>
      <c r="J322" s="30">
        <f>ROUND(E322/I319* H322,5)</f>
        <v>3.3412600000000001</v>
      </c>
    </row>
    <row r="323" spans="2:11" x14ac:dyDescent="0.35">
      <c r="D323" s="31" t="s">
        <v>210</v>
      </c>
      <c r="K323" s="30">
        <f>SUM(J321:J322)</f>
        <v>7.8592599999999999</v>
      </c>
    </row>
    <row r="324" spans="2:11" x14ac:dyDescent="0.35">
      <c r="B324" s="21" t="s">
        <v>211</v>
      </c>
    </row>
    <row r="325" spans="2:11" x14ac:dyDescent="0.35">
      <c r="B325" t="s">
        <v>330</v>
      </c>
      <c r="C325" t="s">
        <v>205</v>
      </c>
      <c r="D325" t="s">
        <v>331</v>
      </c>
      <c r="E325" s="29">
        <v>7.4999999999999997E-2</v>
      </c>
      <c r="F325" t="s">
        <v>207</v>
      </c>
      <c r="G325" t="s">
        <v>208</v>
      </c>
      <c r="H325" s="30">
        <v>7.22</v>
      </c>
      <c r="I325" t="s">
        <v>209</v>
      </c>
      <c r="J325" s="30">
        <f>ROUND(E325/I319* H325,5)</f>
        <v>0.54149999999999998</v>
      </c>
    </row>
    <row r="326" spans="2:11" x14ac:dyDescent="0.35">
      <c r="B326" t="s">
        <v>340</v>
      </c>
      <c r="C326" t="s">
        <v>205</v>
      </c>
      <c r="D326" t="s">
        <v>341</v>
      </c>
      <c r="E326" s="29">
        <v>3.3000000000000002E-2</v>
      </c>
      <c r="F326" t="s">
        <v>207</v>
      </c>
      <c r="G326" t="s">
        <v>208</v>
      </c>
      <c r="H326" s="30">
        <v>99.35</v>
      </c>
      <c r="I326" t="s">
        <v>209</v>
      </c>
      <c r="J326" s="30">
        <f>ROUND(E326/I319* H326,5)</f>
        <v>3.2785500000000001</v>
      </c>
    </row>
    <row r="327" spans="2:11" x14ac:dyDescent="0.35">
      <c r="D327" s="31" t="s">
        <v>214</v>
      </c>
      <c r="K327" s="30">
        <f>SUM(J325:J326)</f>
        <v>3.8200500000000002</v>
      </c>
    </row>
    <row r="328" spans="2:11" x14ac:dyDescent="0.35">
      <c r="B328" s="21" t="s">
        <v>215</v>
      </c>
    </row>
    <row r="329" spans="2:11" x14ac:dyDescent="0.35">
      <c r="B329" t="s">
        <v>342</v>
      </c>
      <c r="C329" t="s">
        <v>38</v>
      </c>
      <c r="D329" t="s">
        <v>343</v>
      </c>
      <c r="E329" s="29">
        <v>1.05</v>
      </c>
      <c r="G329" t="s">
        <v>208</v>
      </c>
      <c r="H329" s="30">
        <v>142.56</v>
      </c>
      <c r="I329" t="s">
        <v>209</v>
      </c>
      <c r="J329" s="30">
        <f>ROUND(E329* H329,5)</f>
        <v>149.68799999999999</v>
      </c>
    </row>
    <row r="330" spans="2:11" x14ac:dyDescent="0.35">
      <c r="B330" t="s">
        <v>344</v>
      </c>
      <c r="C330" t="s">
        <v>217</v>
      </c>
      <c r="D330" t="s">
        <v>345</v>
      </c>
      <c r="E330" s="29">
        <v>0.02</v>
      </c>
      <c r="G330" t="s">
        <v>208</v>
      </c>
      <c r="H330" s="30">
        <v>705.33</v>
      </c>
      <c r="I330" t="s">
        <v>209</v>
      </c>
      <c r="J330" s="30">
        <f>ROUND(E330* H330,5)</f>
        <v>14.1066</v>
      </c>
    </row>
    <row r="331" spans="2:11" x14ac:dyDescent="0.35">
      <c r="D331" s="31" t="s">
        <v>225</v>
      </c>
      <c r="K331" s="30">
        <f>SUM(J329:J330)</f>
        <v>163.7946</v>
      </c>
    </row>
    <row r="333" spans="2:11" x14ac:dyDescent="0.35">
      <c r="D333" s="31" t="s">
        <v>227</v>
      </c>
      <c r="H333">
        <v>1.5</v>
      </c>
      <c r="I333" t="s">
        <v>228</v>
      </c>
      <c r="J333">
        <f>ROUND(H333/100*K323,5)</f>
        <v>0.11788999999999999</v>
      </c>
    </row>
    <row r="334" spans="2:11" x14ac:dyDescent="0.35">
      <c r="D334" s="31" t="s">
        <v>226</v>
      </c>
      <c r="K334" s="32">
        <f>SUM(J320:J333)</f>
        <v>175.59179999999998</v>
      </c>
    </row>
    <row r="335" spans="2:11" x14ac:dyDescent="0.35">
      <c r="D335" s="31" t="s">
        <v>229</v>
      </c>
      <c r="K335" s="32">
        <f>SUM(K334:K334)</f>
        <v>175.59179999999998</v>
      </c>
    </row>
    <row r="337" spans="1:27" ht="45" customHeight="1" x14ac:dyDescent="0.35">
      <c r="A337" s="25"/>
      <c r="B337" s="25" t="s">
        <v>346</v>
      </c>
      <c r="C337" s="26" t="s">
        <v>38</v>
      </c>
      <c r="D337" s="6" t="s">
        <v>347</v>
      </c>
      <c r="E337" s="5"/>
      <c r="F337" s="5"/>
      <c r="G337" s="26"/>
      <c r="H337" s="27" t="s">
        <v>202</v>
      </c>
      <c r="I337" s="4">
        <v>1</v>
      </c>
      <c r="J337" s="5"/>
      <c r="K337" s="28">
        <f>ROUND(K353,2)</f>
        <v>175.48</v>
      </c>
      <c r="L337" s="26"/>
      <c r="M337" s="26"/>
      <c r="N337" s="26"/>
      <c r="O337" s="26"/>
      <c r="P337" s="26"/>
      <c r="Q337" s="26"/>
      <c r="R337" s="26"/>
      <c r="S337" s="26"/>
      <c r="T337" s="26"/>
      <c r="U337" s="26"/>
      <c r="V337" s="26"/>
      <c r="W337" s="26"/>
      <c r="X337" s="26"/>
      <c r="Y337" s="26"/>
      <c r="Z337" s="26"/>
      <c r="AA337" s="26"/>
    </row>
    <row r="338" spans="1:27" x14ac:dyDescent="0.35">
      <c r="B338" s="21" t="s">
        <v>203</v>
      </c>
    </row>
    <row r="339" spans="1:27" x14ac:dyDescent="0.35">
      <c r="B339" t="s">
        <v>295</v>
      </c>
      <c r="C339" t="s">
        <v>205</v>
      </c>
      <c r="D339" t="s">
        <v>265</v>
      </c>
      <c r="E339" s="29">
        <v>0.22500000000000001</v>
      </c>
      <c r="F339" t="s">
        <v>207</v>
      </c>
      <c r="G339" t="s">
        <v>208</v>
      </c>
      <c r="H339" s="30">
        <v>20.079999999999998</v>
      </c>
      <c r="I339" t="s">
        <v>209</v>
      </c>
      <c r="J339" s="30">
        <f>ROUND(E339/I337* H339,5)</f>
        <v>4.5179999999999998</v>
      </c>
    </row>
    <row r="340" spans="1:27" x14ac:dyDescent="0.35">
      <c r="B340" t="s">
        <v>293</v>
      </c>
      <c r="C340" t="s">
        <v>205</v>
      </c>
      <c r="D340" t="s">
        <v>294</v>
      </c>
      <c r="E340" s="29">
        <v>0.14199999999999999</v>
      </c>
      <c r="F340" t="s">
        <v>207</v>
      </c>
      <c r="G340" t="s">
        <v>208</v>
      </c>
      <c r="H340" s="30">
        <v>23.53</v>
      </c>
      <c r="I340" t="s">
        <v>209</v>
      </c>
      <c r="J340" s="30">
        <f>ROUND(E340/I337* H340,5)</f>
        <v>3.3412600000000001</v>
      </c>
    </row>
    <row r="341" spans="1:27" x14ac:dyDescent="0.35">
      <c r="D341" s="31" t="s">
        <v>210</v>
      </c>
      <c r="K341" s="30">
        <f>SUM(J339:J340)</f>
        <v>7.8592599999999999</v>
      </c>
    </row>
    <row r="342" spans="1:27" x14ac:dyDescent="0.35">
      <c r="B342" s="21" t="s">
        <v>211</v>
      </c>
    </row>
    <row r="343" spans="1:27" x14ac:dyDescent="0.35">
      <c r="B343" t="s">
        <v>340</v>
      </c>
      <c r="C343" t="s">
        <v>205</v>
      </c>
      <c r="D343" t="s">
        <v>341</v>
      </c>
      <c r="E343" s="29">
        <v>3.3000000000000002E-2</v>
      </c>
      <c r="F343" t="s">
        <v>207</v>
      </c>
      <c r="G343" t="s">
        <v>208</v>
      </c>
      <c r="H343" s="30">
        <v>99.35</v>
      </c>
      <c r="I343" t="s">
        <v>209</v>
      </c>
      <c r="J343" s="30">
        <f>ROUND(E343/I337* H343,5)</f>
        <v>3.2785500000000001</v>
      </c>
    </row>
    <row r="344" spans="1:27" x14ac:dyDescent="0.35">
      <c r="B344" t="s">
        <v>330</v>
      </c>
      <c r="C344" t="s">
        <v>205</v>
      </c>
      <c r="D344" t="s">
        <v>331</v>
      </c>
      <c r="E344" s="29">
        <v>7.4999999999999997E-2</v>
      </c>
      <c r="F344" t="s">
        <v>207</v>
      </c>
      <c r="G344" t="s">
        <v>208</v>
      </c>
      <c r="H344" s="30">
        <v>7.22</v>
      </c>
      <c r="I344" t="s">
        <v>209</v>
      </c>
      <c r="J344" s="30">
        <f>ROUND(E344/I337* H344,5)</f>
        <v>0.54149999999999998</v>
      </c>
    </row>
    <row r="345" spans="1:27" x14ac:dyDescent="0.35">
      <c r="D345" s="31" t="s">
        <v>214</v>
      </c>
      <c r="K345" s="30">
        <f>SUM(J343:J344)</f>
        <v>3.8200500000000002</v>
      </c>
    </row>
    <row r="346" spans="1:27" x14ac:dyDescent="0.35">
      <c r="B346" s="21" t="s">
        <v>215</v>
      </c>
    </row>
    <row r="347" spans="1:27" x14ac:dyDescent="0.35">
      <c r="B347" t="s">
        <v>348</v>
      </c>
      <c r="C347" t="s">
        <v>38</v>
      </c>
      <c r="D347" t="s">
        <v>349</v>
      </c>
      <c r="E347" s="29">
        <v>1.05</v>
      </c>
      <c r="G347" t="s">
        <v>208</v>
      </c>
      <c r="H347" s="30">
        <v>137.08000000000001</v>
      </c>
      <c r="I347" t="s">
        <v>209</v>
      </c>
      <c r="J347" s="30">
        <f>ROUND(E347* H347,5)</f>
        <v>143.934</v>
      </c>
    </row>
    <row r="348" spans="1:27" x14ac:dyDescent="0.35">
      <c r="B348" t="s">
        <v>336</v>
      </c>
      <c r="C348" t="s">
        <v>217</v>
      </c>
      <c r="D348" t="s">
        <v>337</v>
      </c>
      <c r="E348" s="29">
        <v>0.02</v>
      </c>
      <c r="G348" t="s">
        <v>208</v>
      </c>
      <c r="H348" s="30">
        <v>987.48</v>
      </c>
      <c r="I348" t="s">
        <v>209</v>
      </c>
      <c r="J348" s="30">
        <f>ROUND(E348* H348,5)</f>
        <v>19.749600000000001</v>
      </c>
    </row>
    <row r="349" spans="1:27" x14ac:dyDescent="0.35">
      <c r="D349" s="31" t="s">
        <v>225</v>
      </c>
      <c r="K349" s="30">
        <f>SUM(J347:J348)</f>
        <v>163.68360000000001</v>
      </c>
    </row>
    <row r="351" spans="1:27" x14ac:dyDescent="0.35">
      <c r="D351" s="31" t="s">
        <v>227</v>
      </c>
      <c r="H351">
        <v>1.5</v>
      </c>
      <c r="I351" t="s">
        <v>228</v>
      </c>
      <c r="J351">
        <f>ROUND(H351/100*K341,5)</f>
        <v>0.11788999999999999</v>
      </c>
    </row>
    <row r="352" spans="1:27" x14ac:dyDescent="0.35">
      <c r="D352" s="31" t="s">
        <v>226</v>
      </c>
      <c r="K352" s="32">
        <f>SUM(J338:J351)</f>
        <v>175.48079999999999</v>
      </c>
    </row>
    <row r="353" spans="1:27" x14ac:dyDescent="0.35">
      <c r="D353" s="31" t="s">
        <v>229</v>
      </c>
      <c r="K353" s="32">
        <f>SUM(K352:K352)</f>
        <v>175.48079999999999</v>
      </c>
    </row>
    <row r="355" spans="1:27" ht="45" customHeight="1" x14ac:dyDescent="0.35">
      <c r="A355" s="25"/>
      <c r="B355" s="25" t="s">
        <v>350</v>
      </c>
      <c r="C355" s="26" t="s">
        <v>72</v>
      </c>
      <c r="D355" s="6" t="s">
        <v>351</v>
      </c>
      <c r="E355" s="5"/>
      <c r="F355" s="5"/>
      <c r="G355" s="26"/>
      <c r="H355" s="27" t="s">
        <v>202</v>
      </c>
      <c r="I355" s="4">
        <v>1</v>
      </c>
      <c r="J355" s="5"/>
      <c r="K355" s="28">
        <v>2385.23</v>
      </c>
      <c r="L355" s="26"/>
      <c r="M355" s="26"/>
      <c r="N355" s="26"/>
      <c r="O355" s="26"/>
      <c r="P355" s="26"/>
      <c r="Q355" s="26"/>
      <c r="R355" s="26"/>
      <c r="S355" s="26"/>
      <c r="T355" s="26"/>
      <c r="U355" s="26"/>
      <c r="V355" s="26"/>
      <c r="W355" s="26"/>
      <c r="X355" s="26"/>
      <c r="Y355" s="26"/>
      <c r="Z355" s="26"/>
      <c r="AA355" s="26"/>
    </row>
    <row r="356" spans="1:27" ht="45" customHeight="1" x14ac:dyDescent="0.35">
      <c r="A356" s="25"/>
      <c r="B356" s="25" t="s">
        <v>352</v>
      </c>
      <c r="C356" s="26" t="s">
        <v>18</v>
      </c>
      <c r="D356" s="6" t="s">
        <v>353</v>
      </c>
      <c r="E356" s="5"/>
      <c r="F356" s="5"/>
      <c r="G356" s="26"/>
      <c r="H356" s="27" t="s">
        <v>202</v>
      </c>
      <c r="I356" s="4">
        <v>1</v>
      </c>
      <c r="J356" s="5"/>
      <c r="K356" s="28">
        <f>ROUND(K371,2)</f>
        <v>7.31</v>
      </c>
      <c r="L356" s="26"/>
      <c r="M356" s="26"/>
      <c r="N356" s="26"/>
      <c r="O356" s="26"/>
      <c r="P356" s="26"/>
      <c r="Q356" s="26"/>
      <c r="R356" s="26"/>
      <c r="S356" s="26"/>
      <c r="T356" s="26"/>
      <c r="U356" s="26"/>
      <c r="V356" s="26"/>
      <c r="W356" s="26"/>
      <c r="X356" s="26"/>
      <c r="Y356" s="26"/>
      <c r="Z356" s="26"/>
      <c r="AA356" s="26"/>
    </row>
    <row r="357" spans="1:27" x14ac:dyDescent="0.35">
      <c r="B357" s="21" t="s">
        <v>203</v>
      </c>
    </row>
    <row r="358" spans="1:27" x14ac:dyDescent="0.35">
      <c r="B358" t="s">
        <v>354</v>
      </c>
      <c r="C358" t="s">
        <v>205</v>
      </c>
      <c r="D358" t="s">
        <v>263</v>
      </c>
      <c r="E358" s="29">
        <v>8.4000000000000005E-2</v>
      </c>
      <c r="F358" t="s">
        <v>207</v>
      </c>
      <c r="G358" t="s">
        <v>208</v>
      </c>
      <c r="H358" s="30">
        <v>23.53</v>
      </c>
      <c r="I358" t="s">
        <v>209</v>
      </c>
      <c r="J358" s="30">
        <f>ROUND(E358/I356* H358,5)</f>
        <v>1.9765200000000001</v>
      </c>
    </row>
    <row r="359" spans="1:27" x14ac:dyDescent="0.35">
      <c r="B359" t="s">
        <v>295</v>
      </c>
      <c r="C359" t="s">
        <v>205</v>
      </c>
      <c r="D359" t="s">
        <v>265</v>
      </c>
      <c r="E359" s="29">
        <v>4.2000000000000003E-2</v>
      </c>
      <c r="F359" t="s">
        <v>207</v>
      </c>
      <c r="G359" t="s">
        <v>208</v>
      </c>
      <c r="H359" s="30">
        <v>20.079999999999998</v>
      </c>
      <c r="I359" t="s">
        <v>209</v>
      </c>
      <c r="J359" s="30">
        <f>ROUND(E359/I356* H359,5)</f>
        <v>0.84336</v>
      </c>
    </row>
    <row r="360" spans="1:27" x14ac:dyDescent="0.35">
      <c r="D360" s="31" t="s">
        <v>210</v>
      </c>
      <c r="K360" s="30">
        <f>SUM(J358:J359)</f>
        <v>2.8198799999999999</v>
      </c>
    </row>
    <row r="361" spans="1:27" x14ac:dyDescent="0.35">
      <c r="B361" s="21" t="s">
        <v>211</v>
      </c>
    </row>
    <row r="362" spans="1:27" x14ac:dyDescent="0.35">
      <c r="B362" t="s">
        <v>355</v>
      </c>
      <c r="C362" t="s">
        <v>205</v>
      </c>
      <c r="D362" t="s">
        <v>356</v>
      </c>
      <c r="E362" s="29">
        <v>4.2000000000000003E-2</v>
      </c>
      <c r="F362" t="s">
        <v>207</v>
      </c>
      <c r="G362" t="s">
        <v>208</v>
      </c>
      <c r="H362" s="30">
        <v>32</v>
      </c>
      <c r="I362" t="s">
        <v>209</v>
      </c>
      <c r="J362" s="30">
        <f>ROUND(E362/I356* H362,5)</f>
        <v>1.3440000000000001</v>
      </c>
    </row>
    <row r="363" spans="1:27" x14ac:dyDescent="0.35">
      <c r="D363" s="31" t="s">
        <v>214</v>
      </c>
      <c r="K363" s="30">
        <f>SUM(J362:J362)</f>
        <v>1.3440000000000001</v>
      </c>
    </row>
    <row r="364" spans="1:27" x14ac:dyDescent="0.35">
      <c r="B364" s="21" t="s">
        <v>215</v>
      </c>
    </row>
    <row r="365" spans="1:27" x14ac:dyDescent="0.35">
      <c r="B365" t="s">
        <v>357</v>
      </c>
      <c r="C365" t="s">
        <v>90</v>
      </c>
      <c r="D365" t="s">
        <v>358</v>
      </c>
      <c r="E365" s="29">
        <v>0.5</v>
      </c>
      <c r="G365" t="s">
        <v>208</v>
      </c>
      <c r="H365" s="30">
        <v>1.44</v>
      </c>
      <c r="I365" t="s">
        <v>209</v>
      </c>
      <c r="J365" s="30">
        <f>ROUND(E365* H365,5)</f>
        <v>0.72</v>
      </c>
    </row>
    <row r="366" spans="1:27" x14ac:dyDescent="0.35">
      <c r="B366" t="s">
        <v>359</v>
      </c>
      <c r="C366" t="s">
        <v>90</v>
      </c>
      <c r="D366" t="s">
        <v>360</v>
      </c>
      <c r="E366" s="29">
        <v>0.81599999999999995</v>
      </c>
      <c r="G366" t="s">
        <v>208</v>
      </c>
      <c r="H366" s="30">
        <v>2.92</v>
      </c>
      <c r="I366" t="s">
        <v>209</v>
      </c>
      <c r="J366" s="30">
        <f>ROUND(E366* H366,5)</f>
        <v>2.3827199999999999</v>
      </c>
    </row>
    <row r="367" spans="1:27" x14ac:dyDescent="0.35">
      <c r="D367" s="31" t="s">
        <v>225</v>
      </c>
      <c r="K367" s="30">
        <f>SUM(J365:J366)</f>
        <v>3.1027199999999997</v>
      </c>
    </row>
    <row r="369" spans="1:27" x14ac:dyDescent="0.35">
      <c r="D369" s="31" t="s">
        <v>227</v>
      </c>
      <c r="H369">
        <v>1.5</v>
      </c>
      <c r="I369" t="s">
        <v>228</v>
      </c>
      <c r="J369">
        <f>ROUND(H369/100*K360,5)</f>
        <v>4.2299999999999997E-2</v>
      </c>
    </row>
    <row r="370" spans="1:27" x14ac:dyDescent="0.35">
      <c r="D370" s="31" t="s">
        <v>226</v>
      </c>
      <c r="K370" s="32">
        <f>SUM(J357:J369)</f>
        <v>7.3088999999999995</v>
      </c>
    </row>
    <row r="371" spans="1:27" x14ac:dyDescent="0.35">
      <c r="D371" s="31" t="s">
        <v>229</v>
      </c>
      <c r="K371" s="32">
        <f>SUM(K370:K370)</f>
        <v>7.3088999999999995</v>
      </c>
    </row>
    <row r="373" spans="1:27" ht="45" customHeight="1" x14ac:dyDescent="0.35">
      <c r="A373" s="25"/>
      <c r="B373" s="25" t="s">
        <v>361</v>
      </c>
      <c r="C373" s="26" t="s">
        <v>13</v>
      </c>
      <c r="D373" s="6" t="s">
        <v>362</v>
      </c>
      <c r="E373" s="5"/>
      <c r="F373" s="5"/>
      <c r="G373" s="26"/>
      <c r="H373" s="27" t="s">
        <v>202</v>
      </c>
      <c r="I373" s="4">
        <v>1</v>
      </c>
      <c r="J373" s="5"/>
      <c r="K373" s="28">
        <f>ROUND(K385,2)</f>
        <v>3.34</v>
      </c>
      <c r="L373" s="26"/>
      <c r="M373" s="26"/>
      <c r="N373" s="26"/>
      <c r="O373" s="26"/>
      <c r="P373" s="26"/>
      <c r="Q373" s="26"/>
      <c r="R373" s="26"/>
      <c r="S373" s="26"/>
      <c r="T373" s="26"/>
      <c r="U373" s="26"/>
      <c r="V373" s="26"/>
      <c r="W373" s="26"/>
      <c r="X373" s="26"/>
      <c r="Y373" s="26"/>
      <c r="Z373" s="26"/>
      <c r="AA373" s="26"/>
    </row>
    <row r="374" spans="1:27" x14ac:dyDescent="0.35">
      <c r="B374" s="21" t="s">
        <v>203</v>
      </c>
    </row>
    <row r="375" spans="1:27" x14ac:dyDescent="0.35">
      <c r="B375" t="s">
        <v>295</v>
      </c>
      <c r="C375" t="s">
        <v>205</v>
      </c>
      <c r="D375" t="s">
        <v>265</v>
      </c>
      <c r="E375" s="29">
        <v>7.0999999999999994E-2</v>
      </c>
      <c r="F375" t="s">
        <v>207</v>
      </c>
      <c r="G375" t="s">
        <v>208</v>
      </c>
      <c r="H375" s="30">
        <v>20.079999999999998</v>
      </c>
      <c r="I375" t="s">
        <v>209</v>
      </c>
      <c r="J375" s="30">
        <f>ROUND(E375/I373* H375,5)</f>
        <v>1.4256800000000001</v>
      </c>
    </row>
    <row r="376" spans="1:27" x14ac:dyDescent="0.35">
      <c r="B376" t="s">
        <v>354</v>
      </c>
      <c r="C376" t="s">
        <v>205</v>
      </c>
      <c r="D376" t="s">
        <v>263</v>
      </c>
      <c r="E376" s="29">
        <v>7.0999999999999994E-2</v>
      </c>
      <c r="F376" t="s">
        <v>207</v>
      </c>
      <c r="G376" t="s">
        <v>208</v>
      </c>
      <c r="H376" s="30">
        <v>23.53</v>
      </c>
      <c r="I376" t="s">
        <v>209</v>
      </c>
      <c r="J376" s="30">
        <f>ROUND(E376/I373* H376,5)</f>
        <v>1.6706300000000001</v>
      </c>
    </row>
    <row r="377" spans="1:27" x14ac:dyDescent="0.35">
      <c r="D377" s="31" t="s">
        <v>210</v>
      </c>
      <c r="K377" s="30">
        <f>SUM(J375:J376)</f>
        <v>3.0963099999999999</v>
      </c>
    </row>
    <row r="378" spans="1:27" x14ac:dyDescent="0.35">
      <c r="B378" s="21" t="s">
        <v>215</v>
      </c>
    </row>
    <row r="379" spans="1:27" x14ac:dyDescent="0.35">
      <c r="B379" t="s">
        <v>359</v>
      </c>
      <c r="C379" t="s">
        <v>90</v>
      </c>
      <c r="D379" t="s">
        <v>360</v>
      </c>
      <c r="E379" s="29">
        <v>4.9000000000000002E-2</v>
      </c>
      <c r="G379" t="s">
        <v>208</v>
      </c>
      <c r="H379" s="30">
        <v>2.92</v>
      </c>
      <c r="I379" t="s">
        <v>209</v>
      </c>
      <c r="J379" s="30">
        <f>ROUND(E379* H379,5)</f>
        <v>0.14308000000000001</v>
      </c>
    </row>
    <row r="380" spans="1:27" x14ac:dyDescent="0.35">
      <c r="B380" t="s">
        <v>363</v>
      </c>
      <c r="C380" t="s">
        <v>90</v>
      </c>
      <c r="D380" t="s">
        <v>364</v>
      </c>
      <c r="E380" s="29">
        <v>3.2599999999999997E-2</v>
      </c>
      <c r="G380" t="s">
        <v>208</v>
      </c>
      <c r="H380" s="30">
        <v>1.81</v>
      </c>
      <c r="I380" t="s">
        <v>209</v>
      </c>
      <c r="J380" s="30">
        <f>ROUND(E380* H380,5)</f>
        <v>5.901E-2</v>
      </c>
    </row>
    <row r="381" spans="1:27" x14ac:dyDescent="0.35">
      <c r="D381" s="31" t="s">
        <v>225</v>
      </c>
      <c r="K381" s="30">
        <f>SUM(J379:J380)</f>
        <v>0.20209000000000002</v>
      </c>
    </row>
    <row r="383" spans="1:27" x14ac:dyDescent="0.35">
      <c r="D383" s="31" t="s">
        <v>227</v>
      </c>
      <c r="H383">
        <v>1.5</v>
      </c>
      <c r="I383" t="s">
        <v>228</v>
      </c>
      <c r="J383">
        <f>ROUND(H383/100*K377,5)</f>
        <v>4.6440000000000002E-2</v>
      </c>
    </row>
    <row r="384" spans="1:27" x14ac:dyDescent="0.35">
      <c r="D384" s="31" t="s">
        <v>226</v>
      </c>
      <c r="K384" s="32">
        <f>SUM(J374:J383)</f>
        <v>3.3448399999999996</v>
      </c>
    </row>
    <row r="385" spans="1:27" x14ac:dyDescent="0.35">
      <c r="D385" s="31" t="s">
        <v>229</v>
      </c>
      <c r="K385" s="32">
        <f>SUM(K384:K384)</f>
        <v>3.3448399999999996</v>
      </c>
    </row>
    <row r="387" spans="1:27" ht="45" customHeight="1" x14ac:dyDescent="0.35">
      <c r="A387" s="25"/>
      <c r="B387" s="25" t="s">
        <v>365</v>
      </c>
      <c r="C387" s="26" t="s">
        <v>18</v>
      </c>
      <c r="D387" s="6" t="s">
        <v>366</v>
      </c>
      <c r="E387" s="5"/>
      <c r="F387" s="5"/>
      <c r="G387" s="26"/>
      <c r="H387" s="27" t="s">
        <v>202</v>
      </c>
      <c r="I387" s="4">
        <v>0.61899999999999999</v>
      </c>
      <c r="J387" s="5"/>
      <c r="K387" s="28">
        <f>ROUND(K399,2)</f>
        <v>9.1</v>
      </c>
      <c r="L387" s="26"/>
      <c r="M387" s="26"/>
      <c r="N387" s="26"/>
      <c r="O387" s="26"/>
      <c r="P387" s="26"/>
      <c r="Q387" s="26"/>
      <c r="R387" s="26"/>
      <c r="S387" s="26"/>
      <c r="T387" s="26"/>
      <c r="U387" s="26"/>
      <c r="V387" s="26"/>
      <c r="W387" s="26"/>
      <c r="X387" s="26"/>
      <c r="Y387" s="26"/>
      <c r="Z387" s="26"/>
      <c r="AA387" s="26"/>
    </row>
    <row r="388" spans="1:27" x14ac:dyDescent="0.35">
      <c r="B388" s="21" t="s">
        <v>203</v>
      </c>
    </row>
    <row r="389" spans="1:27" x14ac:dyDescent="0.35">
      <c r="B389" t="s">
        <v>367</v>
      </c>
      <c r="C389" t="s">
        <v>205</v>
      </c>
      <c r="D389" t="s">
        <v>368</v>
      </c>
      <c r="E389" s="29">
        <v>3.3000000000000002E-2</v>
      </c>
      <c r="F389" t="s">
        <v>207</v>
      </c>
      <c r="G389" t="s">
        <v>208</v>
      </c>
      <c r="H389" s="30">
        <v>26.12</v>
      </c>
      <c r="I389" t="s">
        <v>209</v>
      </c>
      <c r="J389" s="30">
        <f>ROUND(E389/I387* H389,5)</f>
        <v>1.3925000000000001</v>
      </c>
    </row>
    <row r="390" spans="1:27" x14ac:dyDescent="0.35">
      <c r="B390" t="s">
        <v>302</v>
      </c>
      <c r="C390" t="s">
        <v>205</v>
      </c>
      <c r="D390" t="s">
        <v>303</v>
      </c>
      <c r="E390" s="29">
        <v>6.6000000000000003E-2</v>
      </c>
      <c r="F390" t="s">
        <v>207</v>
      </c>
      <c r="G390" t="s">
        <v>208</v>
      </c>
      <c r="H390" s="30">
        <v>29.42</v>
      </c>
      <c r="I390" t="s">
        <v>209</v>
      </c>
      <c r="J390" s="30">
        <f>ROUND(E390/I387* H390,5)</f>
        <v>3.13687</v>
      </c>
    </row>
    <row r="391" spans="1:27" x14ac:dyDescent="0.35">
      <c r="D391" s="31" t="s">
        <v>210</v>
      </c>
      <c r="K391" s="30">
        <f>SUM(J389:J390)</f>
        <v>4.5293700000000001</v>
      </c>
    </row>
    <row r="392" spans="1:27" x14ac:dyDescent="0.35">
      <c r="B392" s="21" t="s">
        <v>215</v>
      </c>
    </row>
    <row r="393" spans="1:27" x14ac:dyDescent="0.35">
      <c r="B393" t="s">
        <v>369</v>
      </c>
      <c r="C393" t="s">
        <v>25</v>
      </c>
      <c r="D393" t="s">
        <v>370</v>
      </c>
      <c r="E393" s="29">
        <v>2</v>
      </c>
      <c r="G393" t="s">
        <v>208</v>
      </c>
      <c r="H393" s="30">
        <v>0.19</v>
      </c>
      <c r="I393" t="s">
        <v>209</v>
      </c>
      <c r="J393" s="30">
        <f>ROUND(E393* H393,5)</f>
        <v>0.38</v>
      </c>
    </row>
    <row r="394" spans="1:27" x14ac:dyDescent="0.35">
      <c r="B394" t="s">
        <v>371</v>
      </c>
      <c r="C394" t="s">
        <v>18</v>
      </c>
      <c r="D394" t="s">
        <v>372</v>
      </c>
      <c r="E394" s="29">
        <v>1.1000000000000001</v>
      </c>
      <c r="G394" t="s">
        <v>208</v>
      </c>
      <c r="H394" s="30">
        <v>3.75</v>
      </c>
      <c r="I394" t="s">
        <v>209</v>
      </c>
      <c r="J394" s="30">
        <f>ROUND(E394* H394,5)</f>
        <v>4.125</v>
      </c>
    </row>
    <row r="395" spans="1:27" x14ac:dyDescent="0.35">
      <c r="D395" s="31" t="s">
        <v>225</v>
      </c>
      <c r="K395" s="30">
        <f>SUM(J393:J394)</f>
        <v>4.5049999999999999</v>
      </c>
    </row>
    <row r="397" spans="1:27" x14ac:dyDescent="0.35">
      <c r="D397" s="31" t="s">
        <v>227</v>
      </c>
      <c r="H397">
        <v>1.5</v>
      </c>
      <c r="I397" t="s">
        <v>228</v>
      </c>
      <c r="J397">
        <f>ROUND(H397/100*K391,5)</f>
        <v>6.794E-2</v>
      </c>
    </row>
    <row r="398" spans="1:27" x14ac:dyDescent="0.35">
      <c r="D398" s="31" t="s">
        <v>226</v>
      </c>
      <c r="K398" s="32">
        <f>SUM(J388:J397)</f>
        <v>9.1023099999999992</v>
      </c>
    </row>
    <row r="399" spans="1:27" x14ac:dyDescent="0.35">
      <c r="D399" s="31" t="s">
        <v>229</v>
      </c>
      <c r="K399" s="32">
        <f>SUM(K398:K398)</f>
        <v>9.1023099999999992</v>
      </c>
    </row>
    <row r="401" spans="1:27" ht="45" customHeight="1" x14ac:dyDescent="0.35">
      <c r="A401" s="25"/>
      <c r="B401" s="25" t="s">
        <v>373</v>
      </c>
      <c r="C401" s="26" t="s">
        <v>25</v>
      </c>
      <c r="D401" s="6" t="s">
        <v>374</v>
      </c>
      <c r="E401" s="5"/>
      <c r="F401" s="5"/>
      <c r="G401" s="26"/>
      <c r="H401" s="27" t="s">
        <v>202</v>
      </c>
      <c r="I401" s="4">
        <v>1</v>
      </c>
      <c r="J401" s="5"/>
      <c r="K401" s="28">
        <f>ROUND(K412,2)</f>
        <v>67.48</v>
      </c>
      <c r="L401" s="26"/>
      <c r="M401" s="26"/>
      <c r="N401" s="26"/>
      <c r="O401" s="26"/>
      <c r="P401" s="26"/>
      <c r="Q401" s="26"/>
      <c r="R401" s="26"/>
      <c r="S401" s="26"/>
      <c r="T401" s="26"/>
      <c r="U401" s="26"/>
      <c r="V401" s="26"/>
      <c r="W401" s="26"/>
      <c r="X401" s="26"/>
      <c r="Y401" s="26"/>
      <c r="Z401" s="26"/>
      <c r="AA401" s="26"/>
    </row>
    <row r="402" spans="1:27" x14ac:dyDescent="0.35">
      <c r="B402" s="21" t="s">
        <v>203</v>
      </c>
    </row>
    <row r="403" spans="1:27" x14ac:dyDescent="0.35">
      <c r="B403" t="s">
        <v>295</v>
      </c>
      <c r="C403" t="s">
        <v>205</v>
      </c>
      <c r="D403" t="s">
        <v>265</v>
      </c>
      <c r="E403" s="29">
        <v>0.40960000000000002</v>
      </c>
      <c r="F403" t="s">
        <v>207</v>
      </c>
      <c r="G403" t="s">
        <v>208</v>
      </c>
      <c r="H403" s="30">
        <v>20.079999999999998</v>
      </c>
      <c r="I403" t="s">
        <v>209</v>
      </c>
      <c r="J403" s="30">
        <f>ROUND(E403/I401* H403,5)</f>
        <v>8.2247699999999995</v>
      </c>
    </row>
    <row r="404" spans="1:27" x14ac:dyDescent="0.35">
      <c r="B404" t="s">
        <v>293</v>
      </c>
      <c r="C404" t="s">
        <v>205</v>
      </c>
      <c r="D404" t="s">
        <v>294</v>
      </c>
      <c r="E404" s="29">
        <v>0.40960000000000002</v>
      </c>
      <c r="F404" t="s">
        <v>207</v>
      </c>
      <c r="G404" t="s">
        <v>208</v>
      </c>
      <c r="H404" s="30">
        <v>23.53</v>
      </c>
      <c r="I404" t="s">
        <v>209</v>
      </c>
      <c r="J404" s="30">
        <f>ROUND(E404/I401* H404,5)</f>
        <v>9.6378900000000005</v>
      </c>
    </row>
    <row r="405" spans="1:27" x14ac:dyDescent="0.35">
      <c r="D405" s="31" t="s">
        <v>210</v>
      </c>
      <c r="K405" s="30">
        <f>SUM(J403:J404)</f>
        <v>17.862659999999998</v>
      </c>
    </row>
    <row r="406" spans="1:27" x14ac:dyDescent="0.35">
      <c r="B406" s="21" t="s">
        <v>215</v>
      </c>
    </row>
    <row r="407" spans="1:27" x14ac:dyDescent="0.35">
      <c r="B407" t="s">
        <v>320</v>
      </c>
      <c r="C407" t="s">
        <v>38</v>
      </c>
      <c r="D407" t="s">
        <v>321</v>
      </c>
      <c r="E407" s="29">
        <v>0.52500000000000002</v>
      </c>
      <c r="G407" t="s">
        <v>208</v>
      </c>
      <c r="H407" s="30">
        <v>93.99</v>
      </c>
      <c r="I407" t="s">
        <v>209</v>
      </c>
      <c r="J407" s="30">
        <f>ROUND(E407* H407,5)</f>
        <v>49.344749999999998</v>
      </c>
    </row>
    <row r="408" spans="1:27" x14ac:dyDescent="0.35">
      <c r="D408" s="31" t="s">
        <v>225</v>
      </c>
      <c r="K408" s="30">
        <f>SUM(J407:J407)</f>
        <v>49.344749999999998</v>
      </c>
    </row>
    <row r="410" spans="1:27" x14ac:dyDescent="0.35">
      <c r="D410" s="31" t="s">
        <v>227</v>
      </c>
      <c r="H410">
        <v>1.5</v>
      </c>
      <c r="I410" t="s">
        <v>228</v>
      </c>
      <c r="J410">
        <f>ROUND(H410/100*K405,5)</f>
        <v>0.26794000000000001</v>
      </c>
    </row>
    <row r="411" spans="1:27" x14ac:dyDescent="0.35">
      <c r="D411" s="31" t="s">
        <v>226</v>
      </c>
      <c r="K411" s="32">
        <f>SUM(J402:J410)</f>
        <v>67.475349999999992</v>
      </c>
    </row>
    <row r="412" spans="1:27" x14ac:dyDescent="0.35">
      <c r="D412" s="31" t="s">
        <v>229</v>
      </c>
      <c r="K412" s="32">
        <f>SUM(K411:K411)</f>
        <v>67.475349999999992</v>
      </c>
    </row>
    <row r="414" spans="1:27" ht="45" customHeight="1" x14ac:dyDescent="0.35">
      <c r="A414" s="25"/>
      <c r="B414" s="25" t="s">
        <v>375</v>
      </c>
      <c r="C414" s="26" t="s">
        <v>13</v>
      </c>
      <c r="D414" s="6" t="s">
        <v>376</v>
      </c>
      <c r="E414" s="5"/>
      <c r="F414" s="5"/>
      <c r="G414" s="26"/>
      <c r="H414" s="27" t="s">
        <v>202</v>
      </c>
      <c r="I414" s="4">
        <v>1</v>
      </c>
      <c r="J414" s="5"/>
      <c r="K414" s="28">
        <f>ROUND(K431,2)</f>
        <v>77.36</v>
      </c>
      <c r="L414" s="26"/>
      <c r="M414" s="26"/>
      <c r="N414" s="26"/>
      <c r="O414" s="26"/>
      <c r="P414" s="26"/>
      <c r="Q414" s="26"/>
      <c r="R414" s="26"/>
      <c r="S414" s="26"/>
      <c r="T414" s="26"/>
      <c r="U414" s="26"/>
      <c r="V414" s="26"/>
      <c r="W414" s="26"/>
      <c r="X414" s="26"/>
      <c r="Y414" s="26"/>
      <c r="Z414" s="26"/>
      <c r="AA414" s="26"/>
    </row>
    <row r="415" spans="1:27" x14ac:dyDescent="0.35">
      <c r="B415" s="21" t="s">
        <v>203</v>
      </c>
    </row>
    <row r="416" spans="1:27" x14ac:dyDescent="0.35">
      <c r="B416" t="s">
        <v>293</v>
      </c>
      <c r="C416" t="s">
        <v>205</v>
      </c>
      <c r="D416" t="s">
        <v>294</v>
      </c>
      <c r="E416" s="29">
        <v>0.4</v>
      </c>
      <c r="F416" t="s">
        <v>207</v>
      </c>
      <c r="G416" t="s">
        <v>208</v>
      </c>
      <c r="H416" s="30">
        <v>23.53</v>
      </c>
      <c r="I416" t="s">
        <v>209</v>
      </c>
      <c r="J416" s="30">
        <f>ROUND(E416/I414* H416,5)</f>
        <v>9.4120000000000008</v>
      </c>
    </row>
    <row r="417" spans="2:11" x14ac:dyDescent="0.35">
      <c r="B417" t="s">
        <v>295</v>
      </c>
      <c r="C417" t="s">
        <v>205</v>
      </c>
      <c r="D417" t="s">
        <v>265</v>
      </c>
      <c r="E417" s="29">
        <v>0.4</v>
      </c>
      <c r="F417" t="s">
        <v>207</v>
      </c>
      <c r="G417" t="s">
        <v>208</v>
      </c>
      <c r="H417" s="30">
        <v>20.079999999999998</v>
      </c>
      <c r="I417" t="s">
        <v>209</v>
      </c>
      <c r="J417" s="30">
        <f>ROUND(E417/I414* H417,5)</f>
        <v>8.032</v>
      </c>
    </row>
    <row r="418" spans="2:11" x14ac:dyDescent="0.35">
      <c r="D418" s="31" t="s">
        <v>210</v>
      </c>
      <c r="K418" s="30">
        <f>SUM(J416:J417)</f>
        <v>17.444000000000003</v>
      </c>
    </row>
    <row r="419" spans="2:11" x14ac:dyDescent="0.35">
      <c r="B419" s="21" t="s">
        <v>211</v>
      </c>
    </row>
    <row r="420" spans="2:11" x14ac:dyDescent="0.35">
      <c r="B420" t="s">
        <v>283</v>
      </c>
      <c r="C420" t="s">
        <v>205</v>
      </c>
      <c r="D420" t="s">
        <v>284</v>
      </c>
      <c r="E420" s="29">
        <v>0.10100000000000001</v>
      </c>
      <c r="F420" t="s">
        <v>207</v>
      </c>
      <c r="G420" t="s">
        <v>208</v>
      </c>
      <c r="H420" s="30">
        <v>61.89</v>
      </c>
      <c r="I420" t="s">
        <v>209</v>
      </c>
      <c r="J420" s="30">
        <f>ROUND(E420/I414* H420,5)</f>
        <v>6.2508900000000001</v>
      </c>
    </row>
    <row r="421" spans="2:11" x14ac:dyDescent="0.35">
      <c r="D421" s="31" t="s">
        <v>214</v>
      </c>
      <c r="K421" s="30">
        <f>SUM(J420:J420)</f>
        <v>6.2508900000000001</v>
      </c>
    </row>
    <row r="422" spans="2:11" x14ac:dyDescent="0.35">
      <c r="B422" s="21" t="s">
        <v>215</v>
      </c>
    </row>
    <row r="423" spans="2:11" x14ac:dyDescent="0.35">
      <c r="B423" t="s">
        <v>377</v>
      </c>
      <c r="C423" t="s">
        <v>13</v>
      </c>
      <c r="D423" t="s">
        <v>378</v>
      </c>
      <c r="E423" s="29">
        <v>1.05</v>
      </c>
      <c r="G423" t="s">
        <v>208</v>
      </c>
      <c r="H423" s="30">
        <v>50.37</v>
      </c>
      <c r="I423" t="s">
        <v>209</v>
      </c>
      <c r="J423" s="30">
        <f>ROUND(E423* H423,5)</f>
        <v>52.888500000000001</v>
      </c>
    </row>
    <row r="424" spans="2:11" x14ac:dyDescent="0.35">
      <c r="D424" s="31" t="s">
        <v>225</v>
      </c>
      <c r="K424" s="30">
        <f>SUM(J423:J423)</f>
        <v>52.888500000000001</v>
      </c>
    </row>
    <row r="425" spans="2:11" x14ac:dyDescent="0.35">
      <c r="B425" s="21" t="s">
        <v>199</v>
      </c>
    </row>
    <row r="426" spans="2:11" x14ac:dyDescent="0.35">
      <c r="B426" t="s">
        <v>234</v>
      </c>
      <c r="C426" t="s">
        <v>38</v>
      </c>
      <c r="D426" t="s">
        <v>231</v>
      </c>
      <c r="E426" s="29">
        <v>5.0000000000000001E-3</v>
      </c>
      <c r="G426" t="s">
        <v>208</v>
      </c>
      <c r="H426" s="30">
        <v>103.5988</v>
      </c>
      <c r="I426" t="s">
        <v>209</v>
      </c>
      <c r="J426" s="30">
        <f>ROUND(E426* H426,5)</f>
        <v>0.51798999999999995</v>
      </c>
    </row>
    <row r="427" spans="2:11" x14ac:dyDescent="0.35">
      <c r="D427" s="31" t="s">
        <v>379</v>
      </c>
      <c r="K427" s="30">
        <f>SUM(J426:J426)</f>
        <v>0.51798999999999995</v>
      </c>
    </row>
    <row r="429" spans="2:11" x14ac:dyDescent="0.35">
      <c r="D429" s="31" t="s">
        <v>227</v>
      </c>
      <c r="H429">
        <v>1.5</v>
      </c>
      <c r="I429" t="s">
        <v>228</v>
      </c>
      <c r="J429">
        <f>ROUND(H429/100*K418,5)</f>
        <v>0.26166</v>
      </c>
    </row>
    <row r="430" spans="2:11" x14ac:dyDescent="0.35">
      <c r="D430" s="31" t="s">
        <v>226</v>
      </c>
      <c r="K430" s="32">
        <f>SUM(J415:J429)</f>
        <v>77.363040000000012</v>
      </c>
    </row>
    <row r="431" spans="2:11" x14ac:dyDescent="0.35">
      <c r="D431" s="31" t="s">
        <v>229</v>
      </c>
      <c r="K431" s="32">
        <f>SUM(K430:K430)</f>
        <v>77.363040000000012</v>
      </c>
    </row>
    <row r="433" spans="1:27" ht="45" customHeight="1" x14ac:dyDescent="0.35">
      <c r="A433" s="25"/>
      <c r="B433" s="25" t="s">
        <v>380</v>
      </c>
      <c r="C433" s="26" t="s">
        <v>25</v>
      </c>
      <c r="D433" s="6" t="s">
        <v>381</v>
      </c>
      <c r="E433" s="5"/>
      <c r="F433" s="5"/>
      <c r="G433" s="26"/>
      <c r="H433" s="27" t="s">
        <v>202</v>
      </c>
      <c r="I433" s="4">
        <v>1</v>
      </c>
      <c r="J433" s="5"/>
      <c r="K433" s="28">
        <f>ROUND(K447,2)</f>
        <v>18.239999999999998</v>
      </c>
      <c r="L433" s="26"/>
      <c r="M433" s="26"/>
      <c r="N433" s="26"/>
      <c r="O433" s="26"/>
      <c r="P433" s="26"/>
      <c r="Q433" s="26"/>
      <c r="R433" s="26"/>
      <c r="S433" s="26"/>
      <c r="T433" s="26"/>
      <c r="U433" s="26"/>
      <c r="V433" s="26"/>
      <c r="W433" s="26"/>
      <c r="X433" s="26"/>
      <c r="Y433" s="26"/>
      <c r="Z433" s="26"/>
      <c r="AA433" s="26"/>
    </row>
    <row r="434" spans="1:27" x14ac:dyDescent="0.35">
      <c r="B434" s="21" t="s">
        <v>203</v>
      </c>
    </row>
    <row r="435" spans="1:27" x14ac:dyDescent="0.35">
      <c r="B435" t="s">
        <v>295</v>
      </c>
      <c r="C435" t="s">
        <v>205</v>
      </c>
      <c r="D435" t="s">
        <v>265</v>
      </c>
      <c r="E435" s="29">
        <v>0.3</v>
      </c>
      <c r="F435" t="s">
        <v>207</v>
      </c>
      <c r="G435" t="s">
        <v>208</v>
      </c>
      <c r="H435" s="30">
        <v>20.079999999999998</v>
      </c>
      <c r="I435" t="s">
        <v>209</v>
      </c>
      <c r="J435" s="30">
        <f>ROUND(E435/I433* H435,5)</f>
        <v>6.024</v>
      </c>
    </row>
    <row r="436" spans="1:27" x14ac:dyDescent="0.35">
      <c r="B436" t="s">
        <v>293</v>
      </c>
      <c r="C436" t="s">
        <v>205</v>
      </c>
      <c r="D436" t="s">
        <v>294</v>
      </c>
      <c r="E436" s="29">
        <v>0.3</v>
      </c>
      <c r="F436" t="s">
        <v>207</v>
      </c>
      <c r="G436" t="s">
        <v>208</v>
      </c>
      <c r="H436" s="30">
        <v>23.53</v>
      </c>
      <c r="I436" t="s">
        <v>209</v>
      </c>
      <c r="J436" s="30">
        <f>ROUND(E436/I433* H436,5)</f>
        <v>7.0590000000000002</v>
      </c>
    </row>
    <row r="437" spans="1:27" x14ac:dyDescent="0.35">
      <c r="D437" s="31" t="s">
        <v>210</v>
      </c>
      <c r="K437" s="30">
        <f>SUM(J435:J436)</f>
        <v>13.083</v>
      </c>
    </row>
    <row r="438" spans="1:27" x14ac:dyDescent="0.35">
      <c r="B438" s="21" t="s">
        <v>215</v>
      </c>
    </row>
    <row r="439" spans="1:27" x14ac:dyDescent="0.35">
      <c r="B439" t="s">
        <v>382</v>
      </c>
      <c r="C439" t="s">
        <v>25</v>
      </c>
      <c r="D439" t="s">
        <v>383</v>
      </c>
      <c r="E439" s="29">
        <v>1</v>
      </c>
      <c r="G439" t="s">
        <v>208</v>
      </c>
      <c r="H439" s="30">
        <v>4.03</v>
      </c>
      <c r="I439" t="s">
        <v>209</v>
      </c>
      <c r="J439" s="30">
        <f>ROUND(E439* H439,5)</f>
        <v>4.03</v>
      </c>
    </row>
    <row r="440" spans="1:27" x14ac:dyDescent="0.35">
      <c r="D440" s="31" t="s">
        <v>225</v>
      </c>
      <c r="K440" s="30">
        <f>SUM(J439:J439)</f>
        <v>4.03</v>
      </c>
    </row>
    <row r="441" spans="1:27" x14ac:dyDescent="0.35">
      <c r="B441" s="21" t="s">
        <v>199</v>
      </c>
    </row>
    <row r="442" spans="1:27" x14ac:dyDescent="0.35">
      <c r="B442" t="s">
        <v>234</v>
      </c>
      <c r="C442" t="s">
        <v>38</v>
      </c>
      <c r="D442" t="s">
        <v>231</v>
      </c>
      <c r="E442" s="29">
        <v>8.9999999999999993E-3</v>
      </c>
      <c r="G442" t="s">
        <v>208</v>
      </c>
      <c r="H442" s="30">
        <v>103.5988</v>
      </c>
      <c r="I442" t="s">
        <v>209</v>
      </c>
      <c r="J442" s="30">
        <f>ROUND(E442* H442,5)</f>
        <v>0.93239000000000005</v>
      </c>
    </row>
    <row r="443" spans="1:27" x14ac:dyDescent="0.35">
      <c r="D443" s="31" t="s">
        <v>379</v>
      </c>
      <c r="K443" s="30">
        <f>SUM(J442:J442)</f>
        <v>0.93239000000000005</v>
      </c>
    </row>
    <row r="445" spans="1:27" x14ac:dyDescent="0.35">
      <c r="D445" s="31" t="s">
        <v>227</v>
      </c>
      <c r="H445">
        <v>1.5</v>
      </c>
      <c r="I445" t="s">
        <v>228</v>
      </c>
      <c r="J445">
        <f>ROUND(H445/100*K437,5)</f>
        <v>0.19625000000000001</v>
      </c>
    </row>
    <row r="446" spans="1:27" x14ac:dyDescent="0.35">
      <c r="D446" s="31" t="s">
        <v>226</v>
      </c>
      <c r="K446" s="32">
        <f>SUM(J434:J445)</f>
        <v>18.24164</v>
      </c>
    </row>
    <row r="447" spans="1:27" x14ac:dyDescent="0.35">
      <c r="D447" s="31" t="s">
        <v>229</v>
      </c>
      <c r="K447" s="32">
        <f>SUM(K446:K446)</f>
        <v>18.24164</v>
      </c>
    </row>
    <row r="449" spans="1:27" ht="45" customHeight="1" x14ac:dyDescent="0.35">
      <c r="A449" s="25"/>
      <c r="B449" s="25" t="s">
        <v>384</v>
      </c>
      <c r="C449" s="26" t="s">
        <v>25</v>
      </c>
      <c r="D449" s="6" t="s">
        <v>385</v>
      </c>
      <c r="E449" s="5"/>
      <c r="F449" s="5"/>
      <c r="G449" s="26"/>
      <c r="H449" s="27" t="s">
        <v>202</v>
      </c>
      <c r="I449" s="4">
        <v>1.143</v>
      </c>
      <c r="J449" s="5"/>
      <c r="K449" s="28">
        <f>ROUND(K461,2)</f>
        <v>244.41</v>
      </c>
      <c r="L449" s="26"/>
      <c r="M449" s="26"/>
      <c r="N449" s="26"/>
      <c r="O449" s="26"/>
      <c r="P449" s="26"/>
      <c r="Q449" s="26"/>
      <c r="R449" s="26"/>
      <c r="S449" s="26"/>
      <c r="T449" s="26"/>
      <c r="U449" s="26"/>
      <c r="V449" s="26"/>
      <c r="W449" s="26"/>
      <c r="X449" s="26"/>
      <c r="Y449" s="26"/>
      <c r="Z449" s="26"/>
      <c r="AA449" s="26"/>
    </row>
    <row r="450" spans="1:27" x14ac:dyDescent="0.35">
      <c r="B450" s="21" t="s">
        <v>203</v>
      </c>
    </row>
    <row r="451" spans="1:27" x14ac:dyDescent="0.35">
      <c r="B451" t="s">
        <v>295</v>
      </c>
      <c r="C451" t="s">
        <v>205</v>
      </c>
      <c r="D451" t="s">
        <v>265</v>
      </c>
      <c r="E451" s="29">
        <v>0.41</v>
      </c>
      <c r="F451" t="s">
        <v>207</v>
      </c>
      <c r="G451" t="s">
        <v>208</v>
      </c>
      <c r="H451" s="30">
        <v>20.079999999999998</v>
      </c>
      <c r="I451" t="s">
        <v>209</v>
      </c>
      <c r="J451" s="30">
        <f>ROUND(E451/I449* H451,5)</f>
        <v>7.2027999999999999</v>
      </c>
    </row>
    <row r="452" spans="1:27" x14ac:dyDescent="0.35">
      <c r="B452" t="s">
        <v>293</v>
      </c>
      <c r="C452" t="s">
        <v>205</v>
      </c>
      <c r="D452" t="s">
        <v>294</v>
      </c>
      <c r="E452" s="29">
        <v>0.41</v>
      </c>
      <c r="F452" t="s">
        <v>207</v>
      </c>
      <c r="G452" t="s">
        <v>208</v>
      </c>
      <c r="H452" s="30">
        <v>23.53</v>
      </c>
      <c r="I452" t="s">
        <v>209</v>
      </c>
      <c r="J452" s="30">
        <f>ROUND(E452/I449* H452,5)</f>
        <v>8.4403299999999994</v>
      </c>
    </row>
    <row r="453" spans="1:27" x14ac:dyDescent="0.35">
      <c r="D453" s="31" t="s">
        <v>210</v>
      </c>
      <c r="K453" s="30">
        <f>SUM(J451:J452)</f>
        <v>15.643129999999999</v>
      </c>
    </row>
    <row r="454" spans="1:27" x14ac:dyDescent="0.35">
      <c r="B454" s="21" t="s">
        <v>215</v>
      </c>
    </row>
    <row r="455" spans="1:27" x14ac:dyDescent="0.35">
      <c r="B455" t="s">
        <v>386</v>
      </c>
      <c r="C455" t="s">
        <v>217</v>
      </c>
      <c r="D455" t="s">
        <v>387</v>
      </c>
      <c r="E455" s="29">
        <v>3.5700000000000003E-2</v>
      </c>
      <c r="G455" t="s">
        <v>208</v>
      </c>
      <c r="H455" s="30">
        <v>35.549999999999997</v>
      </c>
      <c r="I455" t="s">
        <v>209</v>
      </c>
      <c r="J455" s="30">
        <f>ROUND(E455* H455,5)</f>
        <v>1.2691399999999999</v>
      </c>
    </row>
    <row r="456" spans="1:27" x14ac:dyDescent="0.35">
      <c r="B456" t="s">
        <v>388</v>
      </c>
      <c r="C456" t="s">
        <v>25</v>
      </c>
      <c r="D456" t="s">
        <v>389</v>
      </c>
      <c r="E456" s="29">
        <v>1</v>
      </c>
      <c r="G456" t="s">
        <v>208</v>
      </c>
      <c r="H456" s="30">
        <v>227.26</v>
      </c>
      <c r="I456" t="s">
        <v>209</v>
      </c>
      <c r="J456" s="30">
        <f>ROUND(E456* H456,5)</f>
        <v>227.26</v>
      </c>
    </row>
    <row r="457" spans="1:27" x14ac:dyDescent="0.35">
      <c r="D457" s="31" t="s">
        <v>225</v>
      </c>
      <c r="K457" s="30">
        <f>SUM(J455:J456)</f>
        <v>228.52913999999998</v>
      </c>
    </row>
    <row r="459" spans="1:27" x14ac:dyDescent="0.35">
      <c r="D459" s="31" t="s">
        <v>227</v>
      </c>
      <c r="H459">
        <v>1.5</v>
      </c>
      <c r="I459" t="s">
        <v>228</v>
      </c>
      <c r="J459">
        <f>ROUND(H459/100*K453,5)</f>
        <v>0.23465</v>
      </c>
    </row>
    <row r="460" spans="1:27" x14ac:dyDescent="0.35">
      <c r="D460" s="31" t="s">
        <v>226</v>
      </c>
      <c r="K460" s="32">
        <f>SUM(J450:J459)</f>
        <v>244.40691999999999</v>
      </c>
    </row>
    <row r="461" spans="1:27" x14ac:dyDescent="0.35">
      <c r="D461" s="31" t="s">
        <v>229</v>
      </c>
      <c r="K461" s="32">
        <f>SUM(K460:K460)</f>
        <v>244.40691999999999</v>
      </c>
    </row>
    <row r="463" spans="1:27" ht="45" customHeight="1" x14ac:dyDescent="0.35">
      <c r="A463" s="25"/>
      <c r="B463" s="25" t="s">
        <v>390</v>
      </c>
      <c r="C463" s="26" t="s">
        <v>25</v>
      </c>
      <c r="D463" s="6" t="s">
        <v>391</v>
      </c>
      <c r="E463" s="5"/>
      <c r="F463" s="5"/>
      <c r="G463" s="26"/>
      <c r="H463" s="27" t="s">
        <v>202</v>
      </c>
      <c r="I463" s="4">
        <v>0.28999999999999998</v>
      </c>
      <c r="J463" s="5"/>
      <c r="K463" s="28">
        <f>ROUND(K474,2)</f>
        <v>511.94</v>
      </c>
      <c r="L463" s="26"/>
      <c r="M463" s="26"/>
      <c r="N463" s="26"/>
      <c r="O463" s="26"/>
      <c r="P463" s="26"/>
      <c r="Q463" s="26"/>
      <c r="R463" s="26"/>
      <c r="S463" s="26"/>
      <c r="T463" s="26"/>
      <c r="U463" s="26"/>
      <c r="V463" s="26"/>
      <c r="W463" s="26"/>
      <c r="X463" s="26"/>
      <c r="Y463" s="26"/>
      <c r="Z463" s="26"/>
      <c r="AA463" s="26"/>
    </row>
    <row r="464" spans="1:27" x14ac:dyDescent="0.35">
      <c r="B464" s="21" t="s">
        <v>203</v>
      </c>
    </row>
    <row r="465" spans="1:27" x14ac:dyDescent="0.35">
      <c r="B465" t="s">
        <v>295</v>
      </c>
      <c r="C465" t="s">
        <v>205</v>
      </c>
      <c r="D465" t="s">
        <v>265</v>
      </c>
      <c r="E465" s="29">
        <v>0.53</v>
      </c>
      <c r="F465" t="s">
        <v>207</v>
      </c>
      <c r="G465" t="s">
        <v>208</v>
      </c>
      <c r="H465" s="30">
        <v>20.079999999999998</v>
      </c>
      <c r="I465" t="s">
        <v>209</v>
      </c>
      <c r="J465" s="30">
        <f>ROUND(E465/I463* H465,5)</f>
        <v>36.697929999999999</v>
      </c>
    </row>
    <row r="466" spans="1:27" x14ac:dyDescent="0.35">
      <c r="B466" t="s">
        <v>354</v>
      </c>
      <c r="C466" t="s">
        <v>205</v>
      </c>
      <c r="D466" t="s">
        <v>263</v>
      </c>
      <c r="E466" s="29">
        <v>0.53</v>
      </c>
      <c r="F466" t="s">
        <v>207</v>
      </c>
      <c r="G466" t="s">
        <v>208</v>
      </c>
      <c r="H466" s="30">
        <v>23.53</v>
      </c>
      <c r="I466" t="s">
        <v>209</v>
      </c>
      <c r="J466" s="30">
        <f>ROUND(E466/I463* H466,5)</f>
        <v>43.003100000000003</v>
      </c>
    </row>
    <row r="467" spans="1:27" x14ac:dyDescent="0.35">
      <c r="D467" s="31" t="s">
        <v>210</v>
      </c>
      <c r="K467" s="30">
        <f>SUM(J465:J466)</f>
        <v>79.701030000000003</v>
      </c>
    </row>
    <row r="468" spans="1:27" x14ac:dyDescent="0.35">
      <c r="B468" s="21" t="s">
        <v>215</v>
      </c>
    </row>
    <row r="469" spans="1:27" x14ac:dyDescent="0.35">
      <c r="B469" t="s">
        <v>392</v>
      </c>
      <c r="C469" t="s">
        <v>25</v>
      </c>
      <c r="D469" t="s">
        <v>393</v>
      </c>
      <c r="E469" s="29">
        <v>1</v>
      </c>
      <c r="G469" t="s">
        <v>208</v>
      </c>
      <c r="H469" s="30">
        <v>430.25</v>
      </c>
      <c r="I469" t="s">
        <v>209</v>
      </c>
      <c r="J469" s="30">
        <f>ROUND(E469* H469,5)</f>
        <v>430.25</v>
      </c>
    </row>
    <row r="470" spans="1:27" x14ac:dyDescent="0.35">
      <c r="D470" s="31" t="s">
        <v>225</v>
      </c>
      <c r="K470" s="30">
        <f>SUM(J469:J469)</f>
        <v>430.25</v>
      </c>
    </row>
    <row r="472" spans="1:27" x14ac:dyDescent="0.35">
      <c r="D472" s="31" t="s">
        <v>227</v>
      </c>
      <c r="H472">
        <v>2.5</v>
      </c>
      <c r="I472" t="s">
        <v>228</v>
      </c>
      <c r="J472">
        <f>ROUND(H472/100*K467,5)</f>
        <v>1.9925299999999999</v>
      </c>
    </row>
    <row r="473" spans="1:27" x14ac:dyDescent="0.35">
      <c r="D473" s="31" t="s">
        <v>226</v>
      </c>
      <c r="K473" s="32">
        <f>SUM(J464:J472)</f>
        <v>511.94355999999999</v>
      </c>
    </row>
    <row r="474" spans="1:27" x14ac:dyDescent="0.35">
      <c r="D474" s="31" t="s">
        <v>229</v>
      </c>
      <c r="K474" s="32">
        <f>SUM(K473:K473)</f>
        <v>511.94355999999999</v>
      </c>
    </row>
    <row r="476" spans="1:27" ht="45" customHeight="1" x14ac:dyDescent="0.35">
      <c r="A476" s="25"/>
      <c r="B476" s="25" t="s">
        <v>394</v>
      </c>
      <c r="C476" s="26" t="s">
        <v>72</v>
      </c>
      <c r="D476" s="6" t="s">
        <v>395</v>
      </c>
      <c r="E476" s="5"/>
      <c r="F476" s="5"/>
      <c r="G476" s="26"/>
      <c r="H476" s="27" t="s">
        <v>202</v>
      </c>
      <c r="I476" s="4">
        <v>1</v>
      </c>
      <c r="J476" s="5"/>
      <c r="K476" s="28">
        <f>ROUND(K487,2)</f>
        <v>177.43</v>
      </c>
      <c r="L476" s="26"/>
      <c r="M476" s="26"/>
      <c r="N476" s="26"/>
      <c r="O476" s="26"/>
      <c r="P476" s="26"/>
      <c r="Q476" s="26"/>
      <c r="R476" s="26"/>
      <c r="S476" s="26"/>
      <c r="T476" s="26"/>
      <c r="U476" s="26"/>
      <c r="V476" s="26"/>
      <c r="W476" s="26"/>
      <c r="X476" s="26"/>
      <c r="Y476" s="26"/>
      <c r="Z476" s="26"/>
      <c r="AA476" s="26"/>
    </row>
    <row r="477" spans="1:27" x14ac:dyDescent="0.35">
      <c r="B477" s="21" t="s">
        <v>203</v>
      </c>
    </row>
    <row r="478" spans="1:27" x14ac:dyDescent="0.35">
      <c r="B478" t="s">
        <v>354</v>
      </c>
      <c r="C478" t="s">
        <v>205</v>
      </c>
      <c r="D478" t="s">
        <v>263</v>
      </c>
      <c r="E478" s="29">
        <v>0.28000000000000003</v>
      </c>
      <c r="F478" t="s">
        <v>207</v>
      </c>
      <c r="G478" t="s">
        <v>208</v>
      </c>
      <c r="H478" s="30">
        <v>23.53</v>
      </c>
      <c r="I478" t="s">
        <v>209</v>
      </c>
      <c r="J478" s="30">
        <f>ROUND(E478/I476* H478,5)</f>
        <v>6.5884</v>
      </c>
    </row>
    <row r="479" spans="1:27" x14ac:dyDescent="0.35">
      <c r="B479" t="s">
        <v>295</v>
      </c>
      <c r="C479" t="s">
        <v>205</v>
      </c>
      <c r="D479" t="s">
        <v>265</v>
      </c>
      <c r="E479" s="29">
        <v>0.28000000000000003</v>
      </c>
      <c r="F479" t="s">
        <v>207</v>
      </c>
      <c r="G479" t="s">
        <v>208</v>
      </c>
      <c r="H479" s="30">
        <v>20.079999999999998</v>
      </c>
      <c r="I479" t="s">
        <v>209</v>
      </c>
      <c r="J479" s="30">
        <f>ROUND(E479/I476* H479,5)</f>
        <v>5.6223999999999998</v>
      </c>
    </row>
    <row r="480" spans="1:27" x14ac:dyDescent="0.35">
      <c r="D480" s="31" t="s">
        <v>210</v>
      </c>
      <c r="K480" s="30">
        <f>SUM(J478:J479)</f>
        <v>12.210799999999999</v>
      </c>
    </row>
    <row r="481" spans="1:27" x14ac:dyDescent="0.35">
      <c r="B481" s="21" t="s">
        <v>215</v>
      </c>
    </row>
    <row r="482" spans="1:27" x14ac:dyDescent="0.35">
      <c r="B482" t="s">
        <v>396</v>
      </c>
      <c r="C482" t="s">
        <v>25</v>
      </c>
      <c r="D482" t="s">
        <v>397</v>
      </c>
      <c r="E482" s="29">
        <v>1</v>
      </c>
      <c r="G482" t="s">
        <v>208</v>
      </c>
      <c r="H482" s="30">
        <v>165.04</v>
      </c>
      <c r="I482" t="s">
        <v>209</v>
      </c>
      <c r="J482" s="30">
        <f>ROUND(E482* H482,5)</f>
        <v>165.04</v>
      </c>
    </row>
    <row r="483" spans="1:27" x14ac:dyDescent="0.35">
      <c r="D483" s="31" t="s">
        <v>225</v>
      </c>
      <c r="K483" s="30">
        <f>SUM(J482:J482)</f>
        <v>165.04</v>
      </c>
    </row>
    <row r="485" spans="1:27" x14ac:dyDescent="0.35">
      <c r="D485" s="31" t="s">
        <v>227</v>
      </c>
      <c r="H485">
        <v>1.5</v>
      </c>
      <c r="I485" t="s">
        <v>228</v>
      </c>
      <c r="J485">
        <f>ROUND(H485/100*K480,5)</f>
        <v>0.18315999999999999</v>
      </c>
    </row>
    <row r="486" spans="1:27" x14ac:dyDescent="0.35">
      <c r="D486" s="31" t="s">
        <v>226</v>
      </c>
      <c r="K486" s="32">
        <f>SUM(J477:J485)</f>
        <v>177.43395999999998</v>
      </c>
    </row>
    <row r="487" spans="1:27" x14ac:dyDescent="0.35">
      <c r="D487" s="31" t="s">
        <v>229</v>
      </c>
      <c r="K487" s="32">
        <f>SUM(K486:K486)</f>
        <v>177.43395999999998</v>
      </c>
    </row>
    <row r="489" spans="1:27" ht="45" customHeight="1" x14ac:dyDescent="0.35">
      <c r="A489" s="25"/>
      <c r="B489" s="25" t="s">
        <v>398</v>
      </c>
      <c r="C489" s="26" t="s">
        <v>38</v>
      </c>
      <c r="D489" s="6" t="s">
        <v>399</v>
      </c>
      <c r="E489" s="5"/>
      <c r="F489" s="5"/>
      <c r="G489" s="26"/>
      <c r="H489" s="27" t="s">
        <v>202</v>
      </c>
      <c r="I489" s="4">
        <v>1</v>
      </c>
      <c r="J489" s="5"/>
      <c r="K489" s="28">
        <f>ROUND(K502,2)</f>
        <v>58.88</v>
      </c>
      <c r="L489" s="26"/>
      <c r="M489" s="26"/>
      <c r="N489" s="26"/>
      <c r="O489" s="26"/>
      <c r="P489" s="26"/>
      <c r="Q489" s="26"/>
      <c r="R489" s="26"/>
      <c r="S489" s="26"/>
      <c r="T489" s="26"/>
      <c r="U489" s="26"/>
      <c r="V489" s="26"/>
      <c r="W489" s="26"/>
      <c r="X489" s="26"/>
      <c r="Y489" s="26"/>
      <c r="Z489" s="26"/>
      <c r="AA489" s="26"/>
    </row>
    <row r="490" spans="1:27" x14ac:dyDescent="0.35">
      <c r="B490" s="21" t="s">
        <v>203</v>
      </c>
    </row>
    <row r="491" spans="1:27" x14ac:dyDescent="0.35">
      <c r="B491" t="s">
        <v>400</v>
      </c>
      <c r="C491" t="s">
        <v>205</v>
      </c>
      <c r="D491" t="s">
        <v>401</v>
      </c>
      <c r="E491" s="29">
        <v>0.2</v>
      </c>
      <c r="F491" t="s">
        <v>207</v>
      </c>
      <c r="G491" t="s">
        <v>208</v>
      </c>
      <c r="H491" s="30">
        <v>31.11</v>
      </c>
      <c r="I491" t="s">
        <v>209</v>
      </c>
      <c r="J491" s="30">
        <f>ROUND(E491/I489* H491,5)</f>
        <v>6.2220000000000004</v>
      </c>
    </row>
    <row r="492" spans="1:27" x14ac:dyDescent="0.35">
      <c r="D492" s="31" t="s">
        <v>210</v>
      </c>
      <c r="K492" s="30">
        <f>SUM(J491:J491)</f>
        <v>6.2220000000000004</v>
      </c>
    </row>
    <row r="493" spans="1:27" x14ac:dyDescent="0.35">
      <c r="B493" s="21" t="s">
        <v>211</v>
      </c>
    </row>
    <row r="494" spans="1:27" x14ac:dyDescent="0.35">
      <c r="B494" t="s">
        <v>283</v>
      </c>
      <c r="C494" t="s">
        <v>205</v>
      </c>
      <c r="D494" t="s">
        <v>284</v>
      </c>
      <c r="E494" s="29">
        <v>8.4500000000000006E-2</v>
      </c>
      <c r="F494" t="s">
        <v>207</v>
      </c>
      <c r="G494" t="s">
        <v>208</v>
      </c>
      <c r="H494" s="30">
        <v>61.89</v>
      </c>
      <c r="I494" t="s">
        <v>209</v>
      </c>
      <c r="J494" s="30">
        <f>ROUND(E494/I489* H494,5)</f>
        <v>5.2297099999999999</v>
      </c>
    </row>
    <row r="495" spans="1:27" x14ac:dyDescent="0.35">
      <c r="D495" s="31" t="s">
        <v>214</v>
      </c>
      <c r="K495" s="30">
        <f>SUM(J494:J494)</f>
        <v>5.2297099999999999</v>
      </c>
    </row>
    <row r="496" spans="1:27" x14ac:dyDescent="0.35">
      <c r="B496" s="21" t="s">
        <v>215</v>
      </c>
    </row>
    <row r="497" spans="1:27" x14ac:dyDescent="0.35">
      <c r="B497" t="s">
        <v>402</v>
      </c>
      <c r="C497" t="s">
        <v>38</v>
      </c>
      <c r="D497" t="s">
        <v>403</v>
      </c>
      <c r="E497" s="29">
        <v>1.155</v>
      </c>
      <c r="G497" t="s">
        <v>208</v>
      </c>
      <c r="H497" s="30">
        <v>40.98</v>
      </c>
      <c r="I497" t="s">
        <v>209</v>
      </c>
      <c r="J497" s="30">
        <f>ROUND(E497* H497,5)</f>
        <v>47.331899999999997</v>
      </c>
    </row>
    <row r="498" spans="1:27" x14ac:dyDescent="0.35">
      <c r="D498" s="31" t="s">
        <v>225</v>
      </c>
      <c r="K498" s="30">
        <f>SUM(J497:J497)</f>
        <v>47.331899999999997</v>
      </c>
    </row>
    <row r="500" spans="1:27" x14ac:dyDescent="0.35">
      <c r="D500" s="31" t="s">
        <v>227</v>
      </c>
      <c r="H500">
        <v>1.5</v>
      </c>
      <c r="I500" t="s">
        <v>228</v>
      </c>
      <c r="J500">
        <f>ROUND(H500/100*K492,5)</f>
        <v>9.3329999999999996E-2</v>
      </c>
    </row>
    <row r="501" spans="1:27" x14ac:dyDescent="0.35">
      <c r="D501" s="31" t="s">
        <v>226</v>
      </c>
      <c r="K501" s="32">
        <f>SUM(J490:J500)</f>
        <v>58.876939999999998</v>
      </c>
    </row>
    <row r="502" spans="1:27" x14ac:dyDescent="0.35">
      <c r="D502" s="31" t="s">
        <v>229</v>
      </c>
      <c r="K502" s="32">
        <f>SUM(K501:K501)</f>
        <v>58.876939999999998</v>
      </c>
    </row>
    <row r="504" spans="1:27" ht="45" customHeight="1" x14ac:dyDescent="0.35">
      <c r="A504" s="25"/>
      <c r="B504" s="25" t="s">
        <v>404</v>
      </c>
      <c r="C504" s="26" t="s">
        <v>25</v>
      </c>
      <c r="D504" s="6" t="s">
        <v>405</v>
      </c>
      <c r="E504" s="5"/>
      <c r="F504" s="5"/>
      <c r="G504" s="26"/>
      <c r="H504" s="27" t="s">
        <v>202</v>
      </c>
      <c r="I504" s="4">
        <v>1</v>
      </c>
      <c r="J504" s="5"/>
      <c r="K504" s="28">
        <f>ROUND(K509,2)</f>
        <v>167.15</v>
      </c>
      <c r="L504" s="26"/>
      <c r="M504" s="26"/>
      <c r="N504" s="26"/>
      <c r="O504" s="26"/>
      <c r="P504" s="26"/>
      <c r="Q504" s="26"/>
      <c r="R504" s="26"/>
      <c r="S504" s="26"/>
      <c r="T504" s="26"/>
      <c r="U504" s="26"/>
      <c r="V504" s="26"/>
      <c r="W504" s="26"/>
      <c r="X504" s="26"/>
      <c r="Y504" s="26"/>
      <c r="Z504" s="26"/>
      <c r="AA504" s="26"/>
    </row>
    <row r="505" spans="1:27" x14ac:dyDescent="0.35">
      <c r="B505" s="21" t="s">
        <v>215</v>
      </c>
    </row>
    <row r="506" spans="1:27" x14ac:dyDescent="0.35">
      <c r="B506" t="s">
        <v>406</v>
      </c>
      <c r="C506" t="s">
        <v>25</v>
      </c>
      <c r="D506" t="s">
        <v>407</v>
      </c>
      <c r="E506" s="29">
        <v>1</v>
      </c>
      <c r="G506" t="s">
        <v>208</v>
      </c>
      <c r="H506" s="30">
        <v>167.15</v>
      </c>
      <c r="I506" t="s">
        <v>209</v>
      </c>
      <c r="J506" s="30">
        <f>ROUND(E506* H506,5)</f>
        <v>167.15</v>
      </c>
    </row>
    <row r="507" spans="1:27" x14ac:dyDescent="0.35">
      <c r="D507" s="31" t="s">
        <v>225</v>
      </c>
      <c r="K507" s="30">
        <f>SUM(J506:J506)</f>
        <v>167.15</v>
      </c>
    </row>
    <row r="508" spans="1:27" x14ac:dyDescent="0.35">
      <c r="D508" s="31" t="s">
        <v>226</v>
      </c>
      <c r="K508" s="32">
        <f>SUM(J505:J507)</f>
        <v>167.15</v>
      </c>
    </row>
    <row r="509" spans="1:27" x14ac:dyDescent="0.35">
      <c r="D509" s="31" t="s">
        <v>229</v>
      </c>
      <c r="K509" s="32">
        <f>SUM(K508:K508)</f>
        <v>167.15</v>
      </c>
    </row>
    <row r="511" spans="1:27" ht="45" customHeight="1" x14ac:dyDescent="0.35">
      <c r="A511" s="25"/>
      <c r="B511" s="25" t="s">
        <v>408</v>
      </c>
      <c r="C511" s="26" t="s">
        <v>25</v>
      </c>
      <c r="D511" s="6" t="s">
        <v>409</v>
      </c>
      <c r="E511" s="5"/>
      <c r="F511" s="5"/>
      <c r="G511" s="26"/>
      <c r="H511" s="27" t="s">
        <v>202</v>
      </c>
      <c r="I511" s="4">
        <v>1</v>
      </c>
      <c r="J511" s="5"/>
      <c r="K511" s="28">
        <f>ROUND(K516,2)</f>
        <v>162.43</v>
      </c>
      <c r="L511" s="26"/>
      <c r="M511" s="26"/>
      <c r="N511" s="26"/>
      <c r="O511" s="26"/>
      <c r="P511" s="26"/>
      <c r="Q511" s="26"/>
      <c r="R511" s="26"/>
      <c r="S511" s="26"/>
      <c r="T511" s="26"/>
      <c r="U511" s="26"/>
      <c r="V511" s="26"/>
      <c r="W511" s="26"/>
      <c r="X511" s="26"/>
      <c r="Y511" s="26"/>
      <c r="Z511" s="26"/>
      <c r="AA511" s="26"/>
    </row>
    <row r="512" spans="1:27" x14ac:dyDescent="0.35">
      <c r="B512" s="21" t="s">
        <v>215</v>
      </c>
    </row>
    <row r="513" spans="1:27" x14ac:dyDescent="0.35">
      <c r="B513" t="s">
        <v>410</v>
      </c>
      <c r="C513" t="s">
        <v>25</v>
      </c>
      <c r="D513" t="s">
        <v>411</v>
      </c>
      <c r="E513" s="29">
        <v>1</v>
      </c>
      <c r="G513" t="s">
        <v>208</v>
      </c>
      <c r="H513" s="30">
        <v>162.43</v>
      </c>
      <c r="I513" t="s">
        <v>209</v>
      </c>
      <c r="J513" s="30">
        <f>ROUND(E513* H513,5)</f>
        <v>162.43</v>
      </c>
    </row>
    <row r="514" spans="1:27" x14ac:dyDescent="0.35">
      <c r="D514" s="31" t="s">
        <v>225</v>
      </c>
      <c r="K514" s="30">
        <f>SUM(J513:J513)</f>
        <v>162.43</v>
      </c>
    </row>
    <row r="515" spans="1:27" x14ac:dyDescent="0.35">
      <c r="D515" s="31" t="s">
        <v>226</v>
      </c>
      <c r="K515" s="32">
        <f>SUM(J512:J514)</f>
        <v>162.43</v>
      </c>
    </row>
    <row r="516" spans="1:27" x14ac:dyDescent="0.35">
      <c r="D516" s="31" t="s">
        <v>229</v>
      </c>
      <c r="K516" s="32">
        <f>SUM(K515:K515)</f>
        <v>162.43</v>
      </c>
    </row>
    <row r="518" spans="1:27" ht="45" customHeight="1" x14ac:dyDescent="0.35">
      <c r="A518" s="25"/>
      <c r="B518" s="25" t="s">
        <v>412</v>
      </c>
      <c r="C518" s="26" t="s">
        <v>25</v>
      </c>
      <c r="D518" s="6" t="s">
        <v>413</v>
      </c>
      <c r="E518" s="5"/>
      <c r="F518" s="5"/>
      <c r="G518" s="26"/>
      <c r="H518" s="27" t="s">
        <v>202</v>
      </c>
      <c r="I518" s="4">
        <v>1</v>
      </c>
      <c r="J518" s="5"/>
      <c r="K518" s="28">
        <f>ROUND(K523,2)</f>
        <v>78.7</v>
      </c>
      <c r="L518" s="26"/>
      <c r="M518" s="26"/>
      <c r="N518" s="26"/>
      <c r="O518" s="26"/>
      <c r="P518" s="26"/>
      <c r="Q518" s="26"/>
      <c r="R518" s="26"/>
      <c r="S518" s="26"/>
      <c r="T518" s="26"/>
      <c r="U518" s="26"/>
      <c r="V518" s="26"/>
      <c r="W518" s="26"/>
      <c r="X518" s="26"/>
      <c r="Y518" s="26"/>
      <c r="Z518" s="26"/>
      <c r="AA518" s="26"/>
    </row>
    <row r="519" spans="1:27" x14ac:dyDescent="0.35">
      <c r="B519" s="21" t="s">
        <v>215</v>
      </c>
    </row>
    <row r="520" spans="1:27" x14ac:dyDescent="0.35">
      <c r="B520" t="s">
        <v>414</v>
      </c>
      <c r="C520" t="s">
        <v>25</v>
      </c>
      <c r="D520" t="s">
        <v>415</v>
      </c>
      <c r="E520" s="29">
        <v>1</v>
      </c>
      <c r="G520" t="s">
        <v>208</v>
      </c>
      <c r="H520" s="30">
        <v>78.7</v>
      </c>
      <c r="I520" t="s">
        <v>209</v>
      </c>
      <c r="J520" s="30">
        <f>ROUND(E520* H520,5)</f>
        <v>78.7</v>
      </c>
    </row>
    <row r="521" spans="1:27" x14ac:dyDescent="0.35">
      <c r="D521" s="31" t="s">
        <v>225</v>
      </c>
      <c r="K521" s="30">
        <f>SUM(J520:J520)</f>
        <v>78.7</v>
      </c>
    </row>
    <row r="522" spans="1:27" x14ac:dyDescent="0.35">
      <c r="D522" s="31" t="s">
        <v>226</v>
      </c>
      <c r="K522" s="32">
        <f>SUM(J519:J521)</f>
        <v>78.7</v>
      </c>
    </row>
    <row r="523" spans="1:27" x14ac:dyDescent="0.35">
      <c r="D523" s="31" t="s">
        <v>229</v>
      </c>
      <c r="K523" s="32">
        <f>SUM(K522:K522)</f>
        <v>78.7</v>
      </c>
    </row>
    <row r="525" spans="1:27" ht="45" customHeight="1" x14ac:dyDescent="0.35">
      <c r="A525" s="25"/>
      <c r="B525" s="25" t="s">
        <v>416</v>
      </c>
      <c r="C525" s="26" t="s">
        <v>25</v>
      </c>
      <c r="D525" s="6" t="s">
        <v>417</v>
      </c>
      <c r="E525" s="5"/>
      <c r="F525" s="5"/>
      <c r="G525" s="26"/>
      <c r="H525" s="27" t="s">
        <v>202</v>
      </c>
      <c r="I525" s="4">
        <v>1</v>
      </c>
      <c r="J525" s="5"/>
      <c r="K525" s="28">
        <f>ROUND(K530,2)</f>
        <v>201.14</v>
      </c>
      <c r="L525" s="26"/>
      <c r="M525" s="26"/>
      <c r="N525" s="26"/>
      <c r="O525" s="26"/>
      <c r="P525" s="26"/>
      <c r="Q525" s="26"/>
      <c r="R525" s="26"/>
      <c r="S525" s="26"/>
      <c r="T525" s="26"/>
      <c r="U525" s="26"/>
      <c r="V525" s="26"/>
      <c r="W525" s="26"/>
      <c r="X525" s="26"/>
      <c r="Y525" s="26"/>
      <c r="Z525" s="26"/>
      <c r="AA525" s="26"/>
    </row>
    <row r="526" spans="1:27" x14ac:dyDescent="0.35">
      <c r="B526" s="21" t="s">
        <v>215</v>
      </c>
    </row>
    <row r="527" spans="1:27" x14ac:dyDescent="0.35">
      <c r="B527" t="s">
        <v>418</v>
      </c>
      <c r="C527" t="s">
        <v>25</v>
      </c>
      <c r="D527" t="s">
        <v>419</v>
      </c>
      <c r="E527" s="29">
        <v>1</v>
      </c>
      <c r="G527" t="s">
        <v>208</v>
      </c>
      <c r="H527" s="30">
        <v>201.14</v>
      </c>
      <c r="I527" t="s">
        <v>209</v>
      </c>
      <c r="J527" s="30">
        <f>ROUND(E527* H527,5)</f>
        <v>201.14</v>
      </c>
    </row>
    <row r="528" spans="1:27" x14ac:dyDescent="0.35">
      <c r="D528" s="31" t="s">
        <v>225</v>
      </c>
      <c r="K528" s="30">
        <f>SUM(J527:J527)</f>
        <v>201.14</v>
      </c>
    </row>
    <row r="529" spans="1:27" x14ac:dyDescent="0.35">
      <c r="D529" s="31" t="s">
        <v>226</v>
      </c>
      <c r="K529" s="32">
        <f>SUM(J526:J528)</f>
        <v>201.14</v>
      </c>
    </row>
    <row r="530" spans="1:27" x14ac:dyDescent="0.35">
      <c r="D530" s="31" t="s">
        <v>229</v>
      </c>
      <c r="K530" s="32">
        <f>SUM(K529:K529)</f>
        <v>201.14</v>
      </c>
    </row>
    <row r="532" spans="1:27" ht="45" customHeight="1" x14ac:dyDescent="0.35">
      <c r="A532" s="25"/>
      <c r="B532" s="25" t="s">
        <v>420</v>
      </c>
      <c r="C532" s="26" t="s">
        <v>25</v>
      </c>
      <c r="D532" s="6" t="s">
        <v>421</v>
      </c>
      <c r="E532" s="5"/>
      <c r="F532" s="5"/>
      <c r="G532" s="26"/>
      <c r="H532" s="27" t="s">
        <v>202</v>
      </c>
      <c r="I532" s="4">
        <v>1</v>
      </c>
      <c r="J532" s="5"/>
      <c r="K532" s="28">
        <f>ROUND(K537,2)</f>
        <v>51.05</v>
      </c>
      <c r="L532" s="26"/>
      <c r="M532" s="26"/>
      <c r="N532" s="26"/>
      <c r="O532" s="26"/>
      <c r="P532" s="26"/>
      <c r="Q532" s="26"/>
      <c r="R532" s="26"/>
      <c r="S532" s="26"/>
      <c r="T532" s="26"/>
      <c r="U532" s="26"/>
      <c r="V532" s="26"/>
      <c r="W532" s="26"/>
      <c r="X532" s="26"/>
      <c r="Y532" s="26"/>
      <c r="Z532" s="26"/>
      <c r="AA532" s="26"/>
    </row>
    <row r="533" spans="1:27" x14ac:dyDescent="0.35">
      <c r="B533" s="21" t="s">
        <v>215</v>
      </c>
    </row>
    <row r="534" spans="1:27" x14ac:dyDescent="0.35">
      <c r="B534" t="s">
        <v>422</v>
      </c>
      <c r="C534" t="s">
        <v>25</v>
      </c>
      <c r="D534" t="s">
        <v>423</v>
      </c>
      <c r="E534" s="29">
        <v>1</v>
      </c>
      <c r="G534" t="s">
        <v>208</v>
      </c>
      <c r="H534" s="30">
        <v>51.05</v>
      </c>
      <c r="I534" t="s">
        <v>209</v>
      </c>
      <c r="J534" s="30">
        <f>ROUND(E534* H534,5)</f>
        <v>51.05</v>
      </c>
    </row>
    <row r="535" spans="1:27" x14ac:dyDescent="0.35">
      <c r="D535" s="31" t="s">
        <v>225</v>
      </c>
      <c r="K535" s="30">
        <f>SUM(J534:J534)</f>
        <v>51.05</v>
      </c>
    </row>
    <row r="536" spans="1:27" x14ac:dyDescent="0.35">
      <c r="D536" s="31" t="s">
        <v>226</v>
      </c>
      <c r="K536" s="32">
        <f>SUM(J533:J535)</f>
        <v>51.05</v>
      </c>
    </row>
    <row r="537" spans="1:27" x14ac:dyDescent="0.35">
      <c r="D537" s="31" t="s">
        <v>229</v>
      </c>
      <c r="K537" s="32">
        <f>SUM(K536:K536)</f>
        <v>51.05</v>
      </c>
    </row>
    <row r="539" spans="1:27" ht="45" customHeight="1" x14ac:dyDescent="0.35">
      <c r="A539" s="25"/>
      <c r="B539" s="25" t="s">
        <v>424</v>
      </c>
      <c r="C539" s="26" t="s">
        <v>25</v>
      </c>
      <c r="D539" s="6" t="s">
        <v>425</v>
      </c>
      <c r="E539" s="5"/>
      <c r="F539" s="5"/>
      <c r="G539" s="26"/>
      <c r="H539" s="27" t="s">
        <v>202</v>
      </c>
      <c r="I539" s="4">
        <v>1</v>
      </c>
      <c r="J539" s="5"/>
      <c r="K539" s="28">
        <f>ROUND(K544,2)</f>
        <v>240.83</v>
      </c>
      <c r="L539" s="26"/>
      <c r="M539" s="26"/>
      <c r="N539" s="26"/>
      <c r="O539" s="26"/>
      <c r="P539" s="26"/>
      <c r="Q539" s="26"/>
      <c r="R539" s="26"/>
      <c r="S539" s="26"/>
      <c r="T539" s="26"/>
      <c r="U539" s="26"/>
      <c r="V539" s="26"/>
      <c r="W539" s="26"/>
      <c r="X539" s="26"/>
      <c r="Y539" s="26"/>
      <c r="Z539" s="26"/>
      <c r="AA539" s="26"/>
    </row>
    <row r="540" spans="1:27" x14ac:dyDescent="0.35">
      <c r="B540" s="21" t="s">
        <v>215</v>
      </c>
    </row>
    <row r="541" spans="1:27" x14ac:dyDescent="0.35">
      <c r="B541" t="s">
        <v>426</v>
      </c>
      <c r="C541" t="s">
        <v>25</v>
      </c>
      <c r="D541" t="s">
        <v>427</v>
      </c>
      <c r="E541" s="29">
        <v>1</v>
      </c>
      <c r="G541" t="s">
        <v>208</v>
      </c>
      <c r="H541" s="30">
        <v>240.83</v>
      </c>
      <c r="I541" t="s">
        <v>209</v>
      </c>
      <c r="J541" s="30">
        <f>ROUND(E541* H541,5)</f>
        <v>240.83</v>
      </c>
    </row>
    <row r="542" spans="1:27" x14ac:dyDescent="0.35">
      <c r="D542" s="31" t="s">
        <v>225</v>
      </c>
      <c r="K542" s="30">
        <f>SUM(J541:J541)</f>
        <v>240.83</v>
      </c>
    </row>
    <row r="543" spans="1:27" x14ac:dyDescent="0.35">
      <c r="D543" s="31" t="s">
        <v>226</v>
      </c>
      <c r="K543" s="32">
        <f>SUM(J540:J542)</f>
        <v>240.83</v>
      </c>
    </row>
    <row r="544" spans="1:27" x14ac:dyDescent="0.35">
      <c r="D544" s="31" t="s">
        <v>229</v>
      </c>
      <c r="K544" s="32">
        <f>SUM(K543:K543)</f>
        <v>240.83</v>
      </c>
    </row>
    <row r="546" spans="1:27" ht="45" customHeight="1" x14ac:dyDescent="0.35">
      <c r="A546" s="25"/>
      <c r="B546" s="25" t="s">
        <v>428</v>
      </c>
      <c r="C546" s="26" t="s">
        <v>25</v>
      </c>
      <c r="D546" s="6" t="s">
        <v>429</v>
      </c>
      <c r="E546" s="5"/>
      <c r="F546" s="5"/>
      <c r="G546" s="26"/>
      <c r="H546" s="27" t="s">
        <v>202</v>
      </c>
      <c r="I546" s="4">
        <v>1</v>
      </c>
      <c r="J546" s="5"/>
      <c r="K546" s="28">
        <f>ROUND(K551,2)</f>
        <v>1.87</v>
      </c>
      <c r="L546" s="26"/>
      <c r="M546" s="26"/>
      <c r="N546" s="26"/>
      <c r="O546" s="26"/>
      <c r="P546" s="26"/>
      <c r="Q546" s="26"/>
      <c r="R546" s="26"/>
      <c r="S546" s="26"/>
      <c r="T546" s="26"/>
      <c r="U546" s="26"/>
      <c r="V546" s="26"/>
      <c r="W546" s="26"/>
      <c r="X546" s="26"/>
      <c r="Y546" s="26"/>
      <c r="Z546" s="26"/>
      <c r="AA546" s="26"/>
    </row>
    <row r="547" spans="1:27" x14ac:dyDescent="0.35">
      <c r="B547" s="21" t="s">
        <v>215</v>
      </c>
    </row>
    <row r="548" spans="1:27" x14ac:dyDescent="0.35">
      <c r="B548" t="s">
        <v>430</v>
      </c>
      <c r="C548" t="s">
        <v>25</v>
      </c>
      <c r="D548" t="s">
        <v>431</v>
      </c>
      <c r="E548" s="29">
        <v>1</v>
      </c>
      <c r="G548" t="s">
        <v>208</v>
      </c>
      <c r="H548" s="30">
        <v>1.87</v>
      </c>
      <c r="I548" t="s">
        <v>209</v>
      </c>
      <c r="J548" s="30">
        <f>ROUND(E548* H548,5)</f>
        <v>1.87</v>
      </c>
    </row>
    <row r="549" spans="1:27" x14ac:dyDescent="0.35">
      <c r="D549" s="31" t="s">
        <v>225</v>
      </c>
      <c r="K549" s="30">
        <f>SUM(J548:J548)</f>
        <v>1.87</v>
      </c>
    </row>
    <row r="550" spans="1:27" x14ac:dyDescent="0.35">
      <c r="D550" s="31" t="s">
        <v>226</v>
      </c>
      <c r="K550" s="32">
        <f>SUM(J547:J549)</f>
        <v>1.87</v>
      </c>
    </row>
    <row r="551" spans="1:27" x14ac:dyDescent="0.35">
      <c r="D551" s="31" t="s">
        <v>229</v>
      </c>
      <c r="K551" s="32">
        <f>SUM(K550:K550)</f>
        <v>1.87</v>
      </c>
    </row>
    <row r="553" spans="1:27" ht="45" customHeight="1" x14ac:dyDescent="0.35">
      <c r="A553" s="25"/>
      <c r="B553" s="25" t="s">
        <v>432</v>
      </c>
      <c r="C553" s="26" t="s">
        <v>25</v>
      </c>
      <c r="D553" s="6" t="s">
        <v>433</v>
      </c>
      <c r="E553" s="5"/>
      <c r="F553" s="5"/>
      <c r="G553" s="26"/>
      <c r="H553" s="27" t="s">
        <v>202</v>
      </c>
      <c r="I553" s="4">
        <v>1</v>
      </c>
      <c r="J553" s="5"/>
      <c r="K553" s="28">
        <f>ROUND(K558,2)</f>
        <v>1.87</v>
      </c>
      <c r="L553" s="26"/>
      <c r="M553" s="26"/>
      <c r="N553" s="26"/>
      <c r="O553" s="26"/>
      <c r="P553" s="26"/>
      <c r="Q553" s="26"/>
      <c r="R553" s="26"/>
      <c r="S553" s="26"/>
      <c r="T553" s="26"/>
      <c r="U553" s="26"/>
      <c r="V553" s="26"/>
      <c r="W553" s="26"/>
      <c r="X553" s="26"/>
      <c r="Y553" s="26"/>
      <c r="Z553" s="26"/>
      <c r="AA553" s="26"/>
    </row>
    <row r="554" spans="1:27" x14ac:dyDescent="0.35">
      <c r="B554" s="21" t="s">
        <v>215</v>
      </c>
    </row>
    <row r="555" spans="1:27" x14ac:dyDescent="0.35">
      <c r="B555" t="s">
        <v>434</v>
      </c>
      <c r="C555" t="s">
        <v>25</v>
      </c>
      <c r="D555" t="s">
        <v>435</v>
      </c>
      <c r="E555" s="29">
        <v>1</v>
      </c>
      <c r="G555" t="s">
        <v>208</v>
      </c>
      <c r="H555" s="30">
        <v>1.87</v>
      </c>
      <c r="I555" t="s">
        <v>209</v>
      </c>
      <c r="J555" s="30">
        <f>ROUND(E555* H555,5)</f>
        <v>1.87</v>
      </c>
    </row>
    <row r="556" spans="1:27" x14ac:dyDescent="0.35">
      <c r="D556" s="31" t="s">
        <v>225</v>
      </c>
      <c r="K556" s="30">
        <f>SUM(J555:J555)</f>
        <v>1.87</v>
      </c>
    </row>
    <row r="557" spans="1:27" x14ac:dyDescent="0.35">
      <c r="D557" s="31" t="s">
        <v>226</v>
      </c>
      <c r="K557" s="32">
        <f>SUM(J554:J556)</f>
        <v>1.87</v>
      </c>
    </row>
    <row r="558" spans="1:27" x14ac:dyDescent="0.35">
      <c r="D558" s="31" t="s">
        <v>229</v>
      </c>
      <c r="K558" s="32">
        <f>SUM(K557:K557)</f>
        <v>1.87</v>
      </c>
    </row>
    <row r="560" spans="1:27" ht="45" customHeight="1" x14ac:dyDescent="0.35">
      <c r="A560" s="25"/>
      <c r="B560" s="25" t="s">
        <v>436</v>
      </c>
      <c r="C560" s="26" t="s">
        <v>25</v>
      </c>
      <c r="D560" s="6" t="s">
        <v>437</v>
      </c>
      <c r="E560" s="5"/>
      <c r="F560" s="5"/>
      <c r="G560" s="26"/>
      <c r="H560" s="27" t="s">
        <v>202</v>
      </c>
      <c r="I560" s="4">
        <v>1</v>
      </c>
      <c r="J560" s="5"/>
      <c r="K560" s="28">
        <f>ROUND(K578,2)</f>
        <v>37.61</v>
      </c>
      <c r="L560" s="26"/>
      <c r="M560" s="26"/>
      <c r="N560" s="26"/>
      <c r="O560" s="26"/>
      <c r="P560" s="26"/>
      <c r="Q560" s="26"/>
      <c r="R560" s="26"/>
      <c r="S560" s="26"/>
      <c r="T560" s="26"/>
      <c r="U560" s="26"/>
      <c r="V560" s="26"/>
      <c r="W560" s="26"/>
      <c r="X560" s="26"/>
      <c r="Y560" s="26"/>
      <c r="Z560" s="26"/>
      <c r="AA560" s="26"/>
    </row>
    <row r="561" spans="2:11" x14ac:dyDescent="0.35">
      <c r="B561" s="21" t="s">
        <v>203</v>
      </c>
    </row>
    <row r="562" spans="2:11" x14ac:dyDescent="0.35">
      <c r="B562" t="s">
        <v>438</v>
      </c>
      <c r="C562" t="s">
        <v>205</v>
      </c>
      <c r="D562" t="s">
        <v>439</v>
      </c>
      <c r="E562" s="29">
        <v>0.12</v>
      </c>
      <c r="F562" t="s">
        <v>207</v>
      </c>
      <c r="G562" t="s">
        <v>208</v>
      </c>
      <c r="H562" s="30">
        <v>32.83</v>
      </c>
      <c r="I562" t="s">
        <v>209</v>
      </c>
      <c r="J562" s="30">
        <f>ROUND(E562/I560* H562,5)</f>
        <v>3.9396</v>
      </c>
    </row>
    <row r="563" spans="2:11" x14ac:dyDescent="0.35">
      <c r="B563" t="s">
        <v>440</v>
      </c>
      <c r="C563" t="s">
        <v>205</v>
      </c>
      <c r="D563" t="s">
        <v>441</v>
      </c>
      <c r="E563" s="29">
        <v>0.06</v>
      </c>
      <c r="F563" t="s">
        <v>207</v>
      </c>
      <c r="G563" t="s">
        <v>208</v>
      </c>
      <c r="H563" s="30">
        <v>35.049999999999997</v>
      </c>
      <c r="I563" t="s">
        <v>209</v>
      </c>
      <c r="J563" s="30">
        <f>ROUND(E563/I560* H563,5)</f>
        <v>2.1030000000000002</v>
      </c>
    </row>
    <row r="564" spans="2:11" x14ac:dyDescent="0.35">
      <c r="B564" t="s">
        <v>400</v>
      </c>
      <c r="C564" t="s">
        <v>205</v>
      </c>
      <c r="D564" t="s">
        <v>401</v>
      </c>
      <c r="E564" s="29">
        <v>0.16</v>
      </c>
      <c r="F564" t="s">
        <v>207</v>
      </c>
      <c r="G564" t="s">
        <v>208</v>
      </c>
      <c r="H564" s="30">
        <v>31.11</v>
      </c>
      <c r="I564" t="s">
        <v>209</v>
      </c>
      <c r="J564" s="30">
        <f>ROUND(E564/I560* H564,5)</f>
        <v>4.9775999999999998</v>
      </c>
    </row>
    <row r="565" spans="2:11" x14ac:dyDescent="0.35">
      <c r="D565" s="31" t="s">
        <v>210</v>
      </c>
      <c r="K565" s="30">
        <f>SUM(J562:J564)</f>
        <v>11.020199999999999</v>
      </c>
    </row>
    <row r="566" spans="2:11" x14ac:dyDescent="0.35">
      <c r="B566" s="21" t="s">
        <v>211</v>
      </c>
    </row>
    <row r="567" spans="2:11" x14ac:dyDescent="0.35">
      <c r="B567" t="s">
        <v>442</v>
      </c>
      <c r="C567" t="s">
        <v>205</v>
      </c>
      <c r="D567" t="s">
        <v>443</v>
      </c>
      <c r="E567" s="29">
        <v>7.0000000000000007E-2</v>
      </c>
      <c r="F567" t="s">
        <v>207</v>
      </c>
      <c r="G567" t="s">
        <v>208</v>
      </c>
      <c r="H567" s="30">
        <v>64.38</v>
      </c>
      <c r="I567" t="s">
        <v>209</v>
      </c>
      <c r="J567" s="30">
        <f>ROUND(E567/I560* H567,5)</f>
        <v>4.5065999999999997</v>
      </c>
    </row>
    <row r="568" spans="2:11" x14ac:dyDescent="0.35">
      <c r="B568" t="s">
        <v>283</v>
      </c>
      <c r="C568" t="s">
        <v>205</v>
      </c>
      <c r="D568" t="s">
        <v>284</v>
      </c>
      <c r="E568" s="29">
        <v>0.21740000000000001</v>
      </c>
      <c r="F568" t="s">
        <v>207</v>
      </c>
      <c r="G568" t="s">
        <v>208</v>
      </c>
      <c r="H568" s="30">
        <v>61.89</v>
      </c>
      <c r="I568" t="s">
        <v>209</v>
      </c>
      <c r="J568" s="30">
        <f>ROUND(E568/I560* H568,5)</f>
        <v>13.454890000000001</v>
      </c>
    </row>
    <row r="569" spans="2:11" x14ac:dyDescent="0.35">
      <c r="D569" s="31" t="s">
        <v>214</v>
      </c>
      <c r="K569" s="30">
        <f>SUM(J567:J568)</f>
        <v>17.961490000000001</v>
      </c>
    </row>
    <row r="570" spans="2:11" x14ac:dyDescent="0.35">
      <c r="B570" s="21" t="s">
        <v>215</v>
      </c>
    </row>
    <row r="571" spans="2:11" x14ac:dyDescent="0.35">
      <c r="B571" t="s">
        <v>223</v>
      </c>
      <c r="C571" t="s">
        <v>38</v>
      </c>
      <c r="D571" t="s">
        <v>224</v>
      </c>
      <c r="E571" s="29">
        <v>7.6799999999999993E-2</v>
      </c>
      <c r="G571" t="s">
        <v>208</v>
      </c>
      <c r="H571" s="30">
        <v>2.3199999999999998</v>
      </c>
      <c r="I571" t="s">
        <v>209</v>
      </c>
      <c r="J571" s="30">
        <f>ROUND(E571* H571,5)</f>
        <v>0.17818000000000001</v>
      </c>
    </row>
    <row r="572" spans="2:11" x14ac:dyDescent="0.35">
      <c r="B572" t="s">
        <v>444</v>
      </c>
      <c r="C572" t="s">
        <v>38</v>
      </c>
      <c r="D572" t="s">
        <v>445</v>
      </c>
      <c r="E572" s="29">
        <v>3.4599999999999999E-2</v>
      </c>
      <c r="G572" t="s">
        <v>208</v>
      </c>
      <c r="H572" s="30">
        <v>44.17</v>
      </c>
      <c r="I572" t="s">
        <v>209</v>
      </c>
      <c r="J572" s="30">
        <f>ROUND(E572* H572,5)</f>
        <v>1.5282800000000001</v>
      </c>
    </row>
    <row r="573" spans="2:11" x14ac:dyDescent="0.35">
      <c r="B573" t="s">
        <v>446</v>
      </c>
      <c r="C573" t="s">
        <v>217</v>
      </c>
      <c r="D573" t="s">
        <v>447</v>
      </c>
      <c r="E573" s="29">
        <v>0.121</v>
      </c>
      <c r="G573" t="s">
        <v>208</v>
      </c>
      <c r="H573" s="30">
        <v>55.88</v>
      </c>
      <c r="I573" t="s">
        <v>209</v>
      </c>
      <c r="J573" s="30">
        <f>ROUND(E573* H573,5)</f>
        <v>6.7614799999999997</v>
      </c>
    </row>
    <row r="574" spans="2:11" x14ac:dyDescent="0.35">
      <c r="D574" s="31" t="s">
        <v>225</v>
      </c>
      <c r="K574" s="30">
        <f>SUM(J571:J573)</f>
        <v>8.4679400000000005</v>
      </c>
    </row>
    <row r="576" spans="2:11" x14ac:dyDescent="0.35">
      <c r="D576" s="31" t="s">
        <v>227</v>
      </c>
      <c r="H576">
        <v>1.5</v>
      </c>
      <c r="I576" t="s">
        <v>228</v>
      </c>
      <c r="J576">
        <f>ROUND(H576/100*K565,5)</f>
        <v>0.1653</v>
      </c>
    </row>
    <row r="577" spans="1:27" x14ac:dyDescent="0.35">
      <c r="D577" s="31" t="s">
        <v>226</v>
      </c>
      <c r="K577" s="32">
        <f>SUM(J561:J576)</f>
        <v>37.614930000000001</v>
      </c>
    </row>
    <row r="578" spans="1:27" x14ac:dyDescent="0.35">
      <c r="D578" s="31" t="s">
        <v>229</v>
      </c>
      <c r="K578" s="32">
        <f>SUM(K577:K577)</f>
        <v>37.614930000000001</v>
      </c>
    </row>
    <row r="580" spans="1:27" ht="45" customHeight="1" x14ac:dyDescent="0.35">
      <c r="A580" s="25"/>
      <c r="B580" s="25" t="s">
        <v>448</v>
      </c>
      <c r="C580" s="26" t="s">
        <v>25</v>
      </c>
      <c r="D580" s="6" t="s">
        <v>449</v>
      </c>
      <c r="E580" s="5"/>
      <c r="F580" s="5"/>
      <c r="G580" s="26"/>
      <c r="H580" s="27" t="s">
        <v>202</v>
      </c>
      <c r="I580" s="4">
        <v>3.141</v>
      </c>
      <c r="J580" s="5"/>
      <c r="K580" s="28">
        <f>ROUND(K595,2)</f>
        <v>1400</v>
      </c>
      <c r="L580" s="26"/>
      <c r="M580" s="26"/>
      <c r="N580" s="26"/>
      <c r="O580" s="26"/>
      <c r="P580" s="26"/>
      <c r="Q580" s="26"/>
      <c r="R580" s="26"/>
      <c r="S580" s="26"/>
      <c r="T580" s="26"/>
      <c r="U580" s="26"/>
      <c r="V580" s="26"/>
      <c r="W580" s="26"/>
      <c r="X580" s="26"/>
      <c r="Y580" s="26"/>
      <c r="Z580" s="26"/>
      <c r="AA580" s="26"/>
    </row>
    <row r="581" spans="1:27" x14ac:dyDescent="0.35">
      <c r="B581" s="21" t="s">
        <v>203</v>
      </c>
    </row>
    <row r="582" spans="1:27" x14ac:dyDescent="0.35">
      <c r="B582" t="s">
        <v>450</v>
      </c>
      <c r="C582" t="s">
        <v>205</v>
      </c>
      <c r="D582" t="s">
        <v>451</v>
      </c>
      <c r="E582" s="29">
        <v>0.3</v>
      </c>
      <c r="F582" t="s">
        <v>207</v>
      </c>
      <c r="G582" t="s">
        <v>208</v>
      </c>
      <c r="H582" s="30">
        <v>19.45</v>
      </c>
      <c r="I582" t="s">
        <v>209</v>
      </c>
      <c r="J582" s="30">
        <f>ROUND(E582/I580* H582,5)</f>
        <v>1.8576900000000001</v>
      </c>
    </row>
    <row r="583" spans="1:27" x14ac:dyDescent="0.35">
      <c r="B583" t="s">
        <v>452</v>
      </c>
      <c r="C583" t="s">
        <v>205</v>
      </c>
      <c r="D583" t="s">
        <v>453</v>
      </c>
      <c r="E583" s="29">
        <v>0.3</v>
      </c>
      <c r="F583" t="s">
        <v>207</v>
      </c>
      <c r="G583" t="s">
        <v>208</v>
      </c>
      <c r="H583" s="30">
        <v>21.61</v>
      </c>
      <c r="I583" t="s">
        <v>209</v>
      </c>
      <c r="J583" s="30">
        <f>ROUND(E583/I580* H583,5)</f>
        <v>2.06399</v>
      </c>
    </row>
    <row r="584" spans="1:27" x14ac:dyDescent="0.35">
      <c r="D584" s="31" t="s">
        <v>210</v>
      </c>
      <c r="K584" s="30">
        <f>SUM(J582:J583)</f>
        <v>3.9216800000000003</v>
      </c>
    </row>
    <row r="585" spans="1:27" x14ac:dyDescent="0.35">
      <c r="B585" s="21" t="s">
        <v>211</v>
      </c>
    </row>
    <row r="586" spans="1:27" x14ac:dyDescent="0.35">
      <c r="B586" t="s">
        <v>454</v>
      </c>
      <c r="C586" t="s">
        <v>205</v>
      </c>
      <c r="D586" t="s">
        <v>455</v>
      </c>
      <c r="E586" s="29">
        <v>1.2</v>
      </c>
      <c r="F586" t="s">
        <v>207</v>
      </c>
      <c r="G586" t="s">
        <v>208</v>
      </c>
      <c r="H586" s="30">
        <v>49.93</v>
      </c>
      <c r="I586" t="s">
        <v>209</v>
      </c>
      <c r="J586" s="30">
        <f>ROUND(E586/I580* H586,5)</f>
        <v>19.07545</v>
      </c>
    </row>
    <row r="587" spans="1:27" x14ac:dyDescent="0.35">
      <c r="D587" s="31" t="s">
        <v>214</v>
      </c>
      <c r="K587" s="30">
        <f>SUM(J586:J586)</f>
        <v>19.07545</v>
      </c>
    </row>
    <row r="588" spans="1:27" x14ac:dyDescent="0.35">
      <c r="B588" s="21" t="s">
        <v>215</v>
      </c>
    </row>
    <row r="589" spans="1:27" x14ac:dyDescent="0.35">
      <c r="B589" t="s">
        <v>456</v>
      </c>
      <c r="C589" t="s">
        <v>25</v>
      </c>
      <c r="D589" t="s">
        <v>457</v>
      </c>
      <c r="E589" s="29">
        <v>1</v>
      </c>
      <c r="G589" t="s">
        <v>208</v>
      </c>
      <c r="H589" s="30">
        <v>1350</v>
      </c>
      <c r="I589" t="s">
        <v>209</v>
      </c>
      <c r="J589" s="30">
        <f>ROUND(E589* H589,5)</f>
        <v>1350</v>
      </c>
    </row>
    <row r="590" spans="1:27" x14ac:dyDescent="0.35">
      <c r="D590" s="31" t="s">
        <v>225</v>
      </c>
      <c r="K590" s="30">
        <f>SUM(J589:J589)</f>
        <v>1350</v>
      </c>
    </row>
    <row r="591" spans="1:27" x14ac:dyDescent="0.35">
      <c r="B591" s="21" t="s">
        <v>458</v>
      </c>
    </row>
    <row r="592" spans="1:27" x14ac:dyDescent="0.35">
      <c r="B592" t="s">
        <v>459</v>
      </c>
      <c r="C592" t="s">
        <v>228</v>
      </c>
      <c r="D592" t="s">
        <v>460</v>
      </c>
      <c r="E592" s="29">
        <v>2</v>
      </c>
      <c r="G592" t="s">
        <v>228</v>
      </c>
      <c r="H592" s="30">
        <v>1350</v>
      </c>
      <c r="I592" t="s">
        <v>209</v>
      </c>
      <c r="J592" s="30">
        <f>ROUND(E592* H592/100,5)</f>
        <v>27</v>
      </c>
    </row>
    <row r="593" spans="1:27" x14ac:dyDescent="0.35">
      <c r="D593" s="31" t="s">
        <v>461</v>
      </c>
      <c r="K593" s="30">
        <f>SUM(J592:J592)</f>
        <v>27</v>
      </c>
    </row>
    <row r="594" spans="1:27" x14ac:dyDescent="0.35">
      <c r="D594" s="31" t="s">
        <v>226</v>
      </c>
      <c r="K594" s="32">
        <f>SUM(J581:J593)</f>
        <v>1399.99713</v>
      </c>
    </row>
    <row r="595" spans="1:27" x14ac:dyDescent="0.35">
      <c r="D595" s="31" t="s">
        <v>229</v>
      </c>
      <c r="K595" s="32">
        <f>SUM(K594:K594)</f>
        <v>1399.99713</v>
      </c>
    </row>
    <row r="597" spans="1:27" ht="45" customHeight="1" x14ac:dyDescent="0.35">
      <c r="A597" s="25"/>
      <c r="B597" s="25" t="s">
        <v>462</v>
      </c>
      <c r="C597" s="26" t="s">
        <v>25</v>
      </c>
      <c r="D597" s="6" t="s">
        <v>449</v>
      </c>
      <c r="E597" s="5"/>
      <c r="F597" s="5"/>
      <c r="G597" s="26"/>
      <c r="H597" s="27" t="s">
        <v>202</v>
      </c>
      <c r="I597" s="4">
        <v>3.141</v>
      </c>
      <c r="J597" s="5"/>
      <c r="K597" s="28">
        <f>ROUND(K612,2)</f>
        <v>1400</v>
      </c>
      <c r="L597" s="26"/>
      <c r="M597" s="26"/>
      <c r="N597" s="26"/>
      <c r="O597" s="26"/>
      <c r="P597" s="26"/>
      <c r="Q597" s="26"/>
      <c r="R597" s="26"/>
      <c r="S597" s="26"/>
      <c r="T597" s="26"/>
      <c r="U597" s="26"/>
      <c r="V597" s="26"/>
      <c r="W597" s="26"/>
      <c r="X597" s="26"/>
      <c r="Y597" s="26"/>
      <c r="Z597" s="26"/>
      <c r="AA597" s="26"/>
    </row>
    <row r="598" spans="1:27" x14ac:dyDescent="0.35">
      <c r="B598" s="21" t="s">
        <v>203</v>
      </c>
    </row>
    <row r="599" spans="1:27" x14ac:dyDescent="0.35">
      <c r="B599" t="s">
        <v>450</v>
      </c>
      <c r="C599" t="s">
        <v>205</v>
      </c>
      <c r="D599" t="s">
        <v>451</v>
      </c>
      <c r="E599" s="29">
        <v>0.3</v>
      </c>
      <c r="F599" t="s">
        <v>207</v>
      </c>
      <c r="G599" t="s">
        <v>208</v>
      </c>
      <c r="H599" s="30">
        <v>19.45</v>
      </c>
      <c r="I599" t="s">
        <v>209</v>
      </c>
      <c r="J599" s="30">
        <f>ROUND(E599/I597* H599,5)</f>
        <v>1.8576900000000001</v>
      </c>
    </row>
    <row r="600" spans="1:27" x14ac:dyDescent="0.35">
      <c r="B600" t="s">
        <v>452</v>
      </c>
      <c r="C600" t="s">
        <v>205</v>
      </c>
      <c r="D600" t="s">
        <v>453</v>
      </c>
      <c r="E600" s="29">
        <v>0.3</v>
      </c>
      <c r="F600" t="s">
        <v>207</v>
      </c>
      <c r="G600" t="s">
        <v>208</v>
      </c>
      <c r="H600" s="30">
        <v>21.61</v>
      </c>
      <c r="I600" t="s">
        <v>209</v>
      </c>
      <c r="J600" s="30">
        <f>ROUND(E600/I597* H600,5)</f>
        <v>2.06399</v>
      </c>
    </row>
    <row r="601" spans="1:27" x14ac:dyDescent="0.35">
      <c r="D601" s="31" t="s">
        <v>210</v>
      </c>
      <c r="K601" s="30">
        <f>SUM(J599:J600)</f>
        <v>3.9216800000000003</v>
      </c>
    </row>
    <row r="602" spans="1:27" x14ac:dyDescent="0.35">
      <c r="B602" s="21" t="s">
        <v>211</v>
      </c>
    </row>
    <row r="603" spans="1:27" x14ac:dyDescent="0.35">
      <c r="B603" t="s">
        <v>454</v>
      </c>
      <c r="C603" t="s">
        <v>205</v>
      </c>
      <c r="D603" t="s">
        <v>455</v>
      </c>
      <c r="E603" s="29">
        <v>1.2</v>
      </c>
      <c r="F603" t="s">
        <v>207</v>
      </c>
      <c r="G603" t="s">
        <v>208</v>
      </c>
      <c r="H603" s="30">
        <v>49.93</v>
      </c>
      <c r="I603" t="s">
        <v>209</v>
      </c>
      <c r="J603" s="30">
        <f>ROUND(E603/I597* H603,5)</f>
        <v>19.07545</v>
      </c>
    </row>
    <row r="604" spans="1:27" x14ac:dyDescent="0.35">
      <c r="D604" s="31" t="s">
        <v>214</v>
      </c>
      <c r="K604" s="30">
        <f>SUM(J603:J603)</f>
        <v>19.07545</v>
      </c>
    </row>
    <row r="605" spans="1:27" x14ac:dyDescent="0.35">
      <c r="B605" s="21" t="s">
        <v>215</v>
      </c>
    </row>
    <row r="606" spans="1:27" x14ac:dyDescent="0.35">
      <c r="B606" t="s">
        <v>456</v>
      </c>
      <c r="C606" t="s">
        <v>25</v>
      </c>
      <c r="D606" t="s">
        <v>457</v>
      </c>
      <c r="E606" s="29">
        <v>1</v>
      </c>
      <c r="G606" t="s">
        <v>208</v>
      </c>
      <c r="H606" s="30">
        <v>1350</v>
      </c>
      <c r="I606" t="s">
        <v>209</v>
      </c>
      <c r="J606" s="30">
        <f>ROUND(E606* H606,5)</f>
        <v>1350</v>
      </c>
    </row>
    <row r="607" spans="1:27" x14ac:dyDescent="0.35">
      <c r="D607" s="31" t="s">
        <v>225</v>
      </c>
      <c r="K607" s="30">
        <f>SUM(J606:J606)</f>
        <v>1350</v>
      </c>
    </row>
    <row r="608" spans="1:27" x14ac:dyDescent="0.35">
      <c r="B608" s="21" t="s">
        <v>458</v>
      </c>
    </row>
    <row r="609" spans="1:27" x14ac:dyDescent="0.35">
      <c r="B609" t="s">
        <v>459</v>
      </c>
      <c r="C609" t="s">
        <v>228</v>
      </c>
      <c r="D609" t="s">
        <v>460</v>
      </c>
      <c r="E609" s="29">
        <v>2</v>
      </c>
      <c r="G609" t="s">
        <v>228</v>
      </c>
      <c r="H609" s="30">
        <v>1350</v>
      </c>
      <c r="I609" t="s">
        <v>209</v>
      </c>
      <c r="J609" s="30">
        <f>ROUND(E609* H609/100,5)</f>
        <v>27</v>
      </c>
    </row>
    <row r="610" spans="1:27" x14ac:dyDescent="0.35">
      <c r="D610" s="31" t="s">
        <v>461</v>
      </c>
      <c r="K610" s="30">
        <f>SUM(J609:J609)</f>
        <v>27</v>
      </c>
    </row>
    <row r="611" spans="1:27" x14ac:dyDescent="0.35">
      <c r="D611" s="31" t="s">
        <v>226</v>
      </c>
      <c r="K611" s="32">
        <f>SUM(J598:J610)</f>
        <v>1399.99713</v>
      </c>
    </row>
    <row r="612" spans="1:27" x14ac:dyDescent="0.35">
      <c r="D612" s="31" t="s">
        <v>229</v>
      </c>
      <c r="K612" s="32">
        <f>SUM(K611:K611)</f>
        <v>1399.99713</v>
      </c>
    </row>
    <row r="614" spans="1:27" ht="45" customHeight="1" x14ac:dyDescent="0.35">
      <c r="A614" s="25" t="s">
        <v>463</v>
      </c>
      <c r="B614" s="25" t="s">
        <v>191</v>
      </c>
      <c r="C614" s="26" t="s">
        <v>72</v>
      </c>
      <c r="D614" s="6" t="s">
        <v>192</v>
      </c>
      <c r="E614" s="5"/>
      <c r="F614" s="5"/>
      <c r="G614" s="26"/>
      <c r="H614" s="27" t="s">
        <v>202</v>
      </c>
      <c r="I614" s="4">
        <v>1</v>
      </c>
      <c r="J614" s="5"/>
      <c r="K614" s="28">
        <v>950</v>
      </c>
      <c r="L614" s="26"/>
      <c r="M614" s="26"/>
      <c r="N614" s="26"/>
      <c r="O614" s="26"/>
      <c r="P614" s="26"/>
      <c r="Q614" s="26"/>
      <c r="R614" s="26"/>
      <c r="S614" s="26"/>
      <c r="T614" s="26"/>
      <c r="U614" s="26"/>
      <c r="V614" s="26"/>
      <c r="W614" s="26"/>
      <c r="X614" s="26"/>
      <c r="Y614" s="26"/>
      <c r="Z614" s="26"/>
      <c r="AA614" s="26"/>
    </row>
    <row r="615" spans="1:27" ht="45" customHeight="1" x14ac:dyDescent="0.35">
      <c r="A615" s="25" t="s">
        <v>464</v>
      </c>
      <c r="B615" s="25" t="s">
        <v>80</v>
      </c>
      <c r="C615" s="26" t="s">
        <v>81</v>
      </c>
      <c r="D615" s="6" t="s">
        <v>82</v>
      </c>
      <c r="E615" s="5"/>
      <c r="F615" s="5"/>
      <c r="G615" s="26"/>
      <c r="H615" s="27" t="s">
        <v>202</v>
      </c>
      <c r="I615" s="4">
        <v>1</v>
      </c>
      <c r="J615" s="5"/>
      <c r="K615" s="28">
        <v>8102.29</v>
      </c>
      <c r="L615" s="26"/>
      <c r="M615" s="26"/>
      <c r="N615" s="26"/>
      <c r="O615" s="26"/>
      <c r="P615" s="26"/>
      <c r="Q615" s="26"/>
      <c r="R615" s="26"/>
      <c r="S615" s="26"/>
      <c r="T615" s="26"/>
      <c r="U615" s="26"/>
      <c r="V615" s="26"/>
      <c r="W615" s="26"/>
      <c r="X615" s="26"/>
      <c r="Y615" s="26"/>
      <c r="Z615" s="26"/>
      <c r="AA615" s="26"/>
    </row>
    <row r="616" spans="1:27" ht="45" customHeight="1" x14ac:dyDescent="0.35">
      <c r="A616" s="25" t="s">
        <v>465</v>
      </c>
      <c r="B616" s="25" t="s">
        <v>180</v>
      </c>
      <c r="C616" s="26" t="s">
        <v>25</v>
      </c>
      <c r="D616" s="6" t="s">
        <v>181</v>
      </c>
      <c r="E616" s="5"/>
      <c r="F616" s="5"/>
      <c r="G616" s="26"/>
      <c r="H616" s="27" t="s">
        <v>202</v>
      </c>
      <c r="I616" s="4">
        <v>0.34899999999999998</v>
      </c>
      <c r="J616" s="5"/>
      <c r="K616" s="28">
        <f>ROUND(K630,2)</f>
        <v>108.06</v>
      </c>
      <c r="L616" s="26"/>
      <c r="M616" s="26"/>
      <c r="N616" s="26"/>
      <c r="O616" s="26"/>
      <c r="P616" s="26"/>
      <c r="Q616" s="26"/>
      <c r="R616" s="26"/>
      <c r="S616" s="26"/>
      <c r="T616" s="26"/>
      <c r="U616" s="26"/>
      <c r="V616" s="26"/>
      <c r="W616" s="26"/>
      <c r="X616" s="26"/>
      <c r="Y616" s="26"/>
      <c r="Z616" s="26"/>
      <c r="AA616" s="26"/>
    </row>
    <row r="617" spans="1:27" x14ac:dyDescent="0.35">
      <c r="B617" s="21" t="s">
        <v>203</v>
      </c>
    </row>
    <row r="618" spans="1:27" x14ac:dyDescent="0.35">
      <c r="B618" t="s">
        <v>466</v>
      </c>
      <c r="C618" t="s">
        <v>205</v>
      </c>
      <c r="D618" t="s">
        <v>467</v>
      </c>
      <c r="E618" s="29">
        <v>0.25</v>
      </c>
      <c r="F618" t="s">
        <v>207</v>
      </c>
      <c r="G618" t="s">
        <v>208</v>
      </c>
      <c r="H618" s="30">
        <v>19.82</v>
      </c>
      <c r="I618" t="s">
        <v>209</v>
      </c>
      <c r="J618" s="30">
        <f>ROUND(E618/I616* H618,5)</f>
        <v>14.197710000000001</v>
      </c>
    </row>
    <row r="619" spans="1:27" x14ac:dyDescent="0.35">
      <c r="B619" t="s">
        <v>468</v>
      </c>
      <c r="C619" t="s">
        <v>205</v>
      </c>
      <c r="D619" t="s">
        <v>469</v>
      </c>
      <c r="E619" s="29">
        <v>0.25</v>
      </c>
      <c r="F619" t="s">
        <v>207</v>
      </c>
      <c r="G619" t="s">
        <v>208</v>
      </c>
      <c r="H619" s="30">
        <v>16.73</v>
      </c>
      <c r="I619" t="s">
        <v>209</v>
      </c>
      <c r="J619" s="30">
        <f>ROUND(E619/I616* H619,5)</f>
        <v>11.98424</v>
      </c>
    </row>
    <row r="620" spans="1:27" x14ac:dyDescent="0.35">
      <c r="D620" s="31" t="s">
        <v>210</v>
      </c>
      <c r="K620" s="30">
        <f>SUM(J618:J619)</f>
        <v>26.181950000000001</v>
      </c>
    </row>
    <row r="621" spans="1:27" x14ac:dyDescent="0.35">
      <c r="B621" s="21" t="s">
        <v>211</v>
      </c>
    </row>
    <row r="622" spans="1:27" x14ac:dyDescent="0.35">
      <c r="B622" t="s">
        <v>470</v>
      </c>
      <c r="C622" t="s">
        <v>205</v>
      </c>
      <c r="D622" t="s">
        <v>471</v>
      </c>
      <c r="E622" s="29">
        <v>6.2E-2</v>
      </c>
      <c r="F622" t="s">
        <v>207</v>
      </c>
      <c r="G622" t="s">
        <v>208</v>
      </c>
      <c r="H622" s="30">
        <v>50.82</v>
      </c>
      <c r="I622" t="s">
        <v>209</v>
      </c>
      <c r="J622" s="30">
        <f>ROUND(E622/I616* H622,5)</f>
        <v>9.0281900000000004</v>
      </c>
    </row>
    <row r="623" spans="1:27" x14ac:dyDescent="0.35">
      <c r="D623" s="31" t="s">
        <v>214</v>
      </c>
      <c r="K623" s="30">
        <f>SUM(J622:J622)</f>
        <v>9.0281900000000004</v>
      </c>
    </row>
    <row r="624" spans="1:27" x14ac:dyDescent="0.35">
      <c r="B624" s="21" t="s">
        <v>215</v>
      </c>
    </row>
    <row r="625" spans="1:27" x14ac:dyDescent="0.35">
      <c r="B625" t="s">
        <v>472</v>
      </c>
      <c r="C625" t="s">
        <v>25</v>
      </c>
      <c r="D625" t="s">
        <v>473</v>
      </c>
      <c r="E625" s="29">
        <v>1</v>
      </c>
      <c r="G625" t="s">
        <v>208</v>
      </c>
      <c r="H625" s="30">
        <v>72.459999999999994</v>
      </c>
      <c r="I625" t="s">
        <v>209</v>
      </c>
      <c r="J625" s="30">
        <f>ROUND(E625* H625,5)</f>
        <v>72.459999999999994</v>
      </c>
    </row>
    <row r="626" spans="1:27" x14ac:dyDescent="0.35">
      <c r="D626" s="31" t="s">
        <v>225</v>
      </c>
      <c r="K626" s="30">
        <f>SUM(J625:J625)</f>
        <v>72.459999999999994</v>
      </c>
    </row>
    <row r="628" spans="1:27" x14ac:dyDescent="0.35">
      <c r="D628" s="31" t="s">
        <v>227</v>
      </c>
      <c r="H628">
        <v>1.5</v>
      </c>
      <c r="I628" t="s">
        <v>228</v>
      </c>
      <c r="J628">
        <f>ROUND(H628/100*K620,5)</f>
        <v>0.39273000000000002</v>
      </c>
    </row>
    <row r="629" spans="1:27" x14ac:dyDescent="0.35">
      <c r="D629" s="31" t="s">
        <v>226</v>
      </c>
      <c r="K629" s="32">
        <f>SUM(J617:J628)</f>
        <v>108.06287</v>
      </c>
    </row>
    <row r="630" spans="1:27" x14ac:dyDescent="0.35">
      <c r="D630" s="31" t="s">
        <v>229</v>
      </c>
      <c r="K630" s="32">
        <f>SUM(K629:K629)</f>
        <v>108.06287</v>
      </c>
    </row>
    <row r="632" spans="1:27" ht="45" customHeight="1" x14ac:dyDescent="0.35">
      <c r="A632" s="25" t="s">
        <v>474</v>
      </c>
      <c r="B632" s="25" t="s">
        <v>140</v>
      </c>
      <c r="C632" s="26" t="s">
        <v>141</v>
      </c>
      <c r="D632" s="6" t="s">
        <v>142</v>
      </c>
      <c r="E632" s="5"/>
      <c r="F632" s="5"/>
      <c r="G632" s="26"/>
      <c r="H632" s="27" t="s">
        <v>202</v>
      </c>
      <c r="I632" s="4">
        <v>1</v>
      </c>
      <c r="J632" s="5"/>
      <c r="K632" s="28">
        <v>600</v>
      </c>
      <c r="L632" s="26"/>
      <c r="M632" s="26"/>
      <c r="N632" s="26"/>
      <c r="O632" s="26"/>
      <c r="P632" s="26"/>
      <c r="Q632" s="26"/>
      <c r="R632" s="26"/>
      <c r="S632" s="26"/>
      <c r="T632" s="26"/>
      <c r="U632" s="26"/>
      <c r="V632" s="26"/>
      <c r="W632" s="26"/>
      <c r="X632" s="26"/>
      <c r="Y632" s="26"/>
      <c r="Z632" s="26"/>
      <c r="AA632" s="26"/>
    </row>
    <row r="633" spans="1:27" ht="45" customHeight="1" x14ac:dyDescent="0.35">
      <c r="A633" s="25" t="s">
        <v>475</v>
      </c>
      <c r="B633" s="25" t="s">
        <v>150</v>
      </c>
      <c r="C633" s="26" t="s">
        <v>81</v>
      </c>
      <c r="D633" s="6" t="s">
        <v>151</v>
      </c>
      <c r="E633" s="5"/>
      <c r="F633" s="5"/>
      <c r="G633" s="26"/>
      <c r="H633" s="27" t="s">
        <v>202</v>
      </c>
      <c r="I633" s="4">
        <v>1</v>
      </c>
      <c r="J633" s="5"/>
      <c r="K633" s="28">
        <v>900</v>
      </c>
      <c r="L633" s="26"/>
      <c r="M633" s="26"/>
      <c r="N633" s="26"/>
      <c r="O633" s="26"/>
      <c r="P633" s="26"/>
      <c r="Q633" s="26"/>
      <c r="R633" s="26"/>
      <c r="S633" s="26"/>
      <c r="T633" s="26"/>
      <c r="U633" s="26"/>
      <c r="V633" s="26"/>
      <c r="W633" s="26"/>
      <c r="X633" s="26"/>
      <c r="Y633" s="26"/>
      <c r="Z633" s="26"/>
      <c r="AA633" s="26"/>
    </row>
    <row r="634" spans="1:27" ht="45" customHeight="1" x14ac:dyDescent="0.35">
      <c r="A634" s="25" t="s">
        <v>476</v>
      </c>
      <c r="B634" s="25" t="s">
        <v>35</v>
      </c>
      <c r="C634" s="26" t="s">
        <v>25</v>
      </c>
      <c r="D634" s="6" t="s">
        <v>36</v>
      </c>
      <c r="E634" s="5"/>
      <c r="F634" s="5"/>
      <c r="G634" s="26"/>
      <c r="H634" s="27" t="s">
        <v>202</v>
      </c>
      <c r="I634" s="4">
        <v>1</v>
      </c>
      <c r="J634" s="5"/>
      <c r="K634" s="28">
        <f>ROUND(K645,2)</f>
        <v>12.42</v>
      </c>
      <c r="L634" s="26"/>
      <c r="M634" s="26"/>
      <c r="N634" s="26"/>
      <c r="O634" s="26"/>
      <c r="P634" s="26"/>
      <c r="Q634" s="26"/>
      <c r="R634" s="26"/>
      <c r="S634" s="26"/>
      <c r="T634" s="26"/>
      <c r="U634" s="26"/>
      <c r="V634" s="26"/>
      <c r="W634" s="26"/>
      <c r="X634" s="26"/>
      <c r="Y634" s="26"/>
      <c r="Z634" s="26"/>
      <c r="AA634" s="26"/>
    </row>
    <row r="635" spans="1:27" x14ac:dyDescent="0.35">
      <c r="B635" s="21" t="s">
        <v>203</v>
      </c>
    </row>
    <row r="636" spans="1:27" x14ac:dyDescent="0.35">
      <c r="B636" t="s">
        <v>295</v>
      </c>
      <c r="C636" t="s">
        <v>205</v>
      </c>
      <c r="D636" t="s">
        <v>265</v>
      </c>
      <c r="E636" s="29">
        <v>0.3</v>
      </c>
      <c r="F636" t="s">
        <v>207</v>
      </c>
      <c r="G636" t="s">
        <v>208</v>
      </c>
      <c r="H636" s="30">
        <v>20.079999999999998</v>
      </c>
      <c r="I636" t="s">
        <v>209</v>
      </c>
      <c r="J636" s="30">
        <f>ROUND(E636/I634* H636,5)</f>
        <v>6.024</v>
      </c>
    </row>
    <row r="637" spans="1:27" x14ac:dyDescent="0.35">
      <c r="B637" t="s">
        <v>477</v>
      </c>
      <c r="C637" t="s">
        <v>205</v>
      </c>
      <c r="D637" t="s">
        <v>478</v>
      </c>
      <c r="E637" s="29">
        <v>0.2</v>
      </c>
      <c r="F637" t="s">
        <v>207</v>
      </c>
      <c r="G637" t="s">
        <v>208</v>
      </c>
      <c r="H637" s="30">
        <v>21.63</v>
      </c>
      <c r="I637" t="s">
        <v>209</v>
      </c>
      <c r="J637" s="30">
        <f>ROUND(E637/I634* H637,5)</f>
        <v>4.3259999999999996</v>
      </c>
    </row>
    <row r="638" spans="1:27" x14ac:dyDescent="0.35">
      <c r="D638" s="31" t="s">
        <v>210</v>
      </c>
      <c r="K638" s="30">
        <f>SUM(J636:J637)</f>
        <v>10.35</v>
      </c>
    </row>
    <row r="639" spans="1:27" x14ac:dyDescent="0.35">
      <c r="B639" s="21" t="s">
        <v>211</v>
      </c>
    </row>
    <row r="640" spans="1:27" x14ac:dyDescent="0.35">
      <c r="B640" t="s">
        <v>479</v>
      </c>
      <c r="C640" t="s">
        <v>205</v>
      </c>
      <c r="D640" t="s">
        <v>480</v>
      </c>
      <c r="E640" s="29">
        <v>0.2</v>
      </c>
      <c r="F640" t="s">
        <v>207</v>
      </c>
      <c r="G640" t="s">
        <v>208</v>
      </c>
      <c r="H640" s="30">
        <v>9.56</v>
      </c>
      <c r="I640" t="s">
        <v>209</v>
      </c>
      <c r="J640" s="30">
        <f>ROUND(E640/I634* H640,5)</f>
        <v>1.9119999999999999</v>
      </c>
    </row>
    <row r="641" spans="1:27" x14ac:dyDescent="0.35">
      <c r="D641" s="31" t="s">
        <v>214</v>
      </c>
      <c r="K641" s="30">
        <f>SUM(J640:J640)</f>
        <v>1.9119999999999999</v>
      </c>
    </row>
    <row r="643" spans="1:27" x14ac:dyDescent="0.35">
      <c r="D643" s="31" t="s">
        <v>227</v>
      </c>
      <c r="H643">
        <v>1.5</v>
      </c>
      <c r="I643" t="s">
        <v>228</v>
      </c>
      <c r="J643">
        <f>ROUND(H643/100*K638,5)</f>
        <v>0.15525</v>
      </c>
    </row>
    <row r="644" spans="1:27" x14ac:dyDescent="0.35">
      <c r="D644" s="31" t="s">
        <v>226</v>
      </c>
      <c r="K644" s="32">
        <f>SUM(J635:J643)</f>
        <v>12.417250000000001</v>
      </c>
    </row>
    <row r="645" spans="1:27" x14ac:dyDescent="0.35">
      <c r="D645" s="31" t="s">
        <v>229</v>
      </c>
      <c r="K645" s="32">
        <f>SUM(K644:K644)</f>
        <v>12.417250000000001</v>
      </c>
    </row>
    <row r="647" spans="1:27" ht="45" customHeight="1" x14ac:dyDescent="0.35">
      <c r="A647" s="25" t="s">
        <v>481</v>
      </c>
      <c r="B647" s="25" t="s">
        <v>17</v>
      </c>
      <c r="C647" s="26" t="s">
        <v>18</v>
      </c>
      <c r="D647" s="6" t="s">
        <v>19</v>
      </c>
      <c r="E647" s="5"/>
      <c r="F647" s="5"/>
      <c r="G647" s="26"/>
      <c r="H647" s="27" t="s">
        <v>202</v>
      </c>
      <c r="I647" s="4">
        <v>0.98699999999999999</v>
      </c>
      <c r="J647" s="5"/>
      <c r="K647" s="28">
        <f>ROUND(K653,2)</f>
        <v>7.16</v>
      </c>
      <c r="L647" s="26"/>
      <c r="M647" s="26"/>
      <c r="N647" s="26"/>
      <c r="O647" s="26"/>
      <c r="P647" s="26"/>
      <c r="Q647" s="26"/>
      <c r="R647" s="26"/>
      <c r="S647" s="26"/>
      <c r="T647" s="26"/>
      <c r="U647" s="26"/>
      <c r="V647" s="26"/>
      <c r="W647" s="26"/>
      <c r="X647" s="26"/>
      <c r="Y647" s="26"/>
      <c r="Z647" s="26"/>
      <c r="AA647" s="26"/>
    </row>
    <row r="648" spans="1:27" x14ac:dyDescent="0.35">
      <c r="B648" s="21" t="s">
        <v>211</v>
      </c>
    </row>
    <row r="649" spans="1:27" x14ac:dyDescent="0.35">
      <c r="B649" t="s">
        <v>283</v>
      </c>
      <c r="C649" t="s">
        <v>205</v>
      </c>
      <c r="D649" t="s">
        <v>284</v>
      </c>
      <c r="E649" s="29">
        <v>3.5999999999999997E-2</v>
      </c>
      <c r="F649" t="s">
        <v>207</v>
      </c>
      <c r="G649" t="s">
        <v>208</v>
      </c>
      <c r="H649" s="30">
        <v>61.89</v>
      </c>
      <c r="I649" t="s">
        <v>209</v>
      </c>
      <c r="J649" s="30">
        <f>ROUND(E649/I647* H649,5)</f>
        <v>2.25739</v>
      </c>
    </row>
    <row r="650" spans="1:27" x14ac:dyDescent="0.35">
      <c r="B650" t="s">
        <v>285</v>
      </c>
      <c r="C650" t="s">
        <v>205</v>
      </c>
      <c r="D650" t="s">
        <v>286</v>
      </c>
      <c r="E650" s="29">
        <v>7.1999999999999995E-2</v>
      </c>
      <c r="F650" t="s">
        <v>207</v>
      </c>
      <c r="G650" t="s">
        <v>208</v>
      </c>
      <c r="H650" s="30">
        <v>67.2</v>
      </c>
      <c r="I650" t="s">
        <v>209</v>
      </c>
      <c r="J650" s="30">
        <f>ROUND(E650/I647* H650,5)</f>
        <v>4.9021299999999997</v>
      </c>
    </row>
    <row r="651" spans="1:27" x14ac:dyDescent="0.35">
      <c r="D651" s="31" t="s">
        <v>214</v>
      </c>
      <c r="K651" s="30">
        <f>SUM(J649:J650)</f>
        <v>7.1595199999999997</v>
      </c>
    </row>
    <row r="652" spans="1:27" x14ac:dyDescent="0.35">
      <c r="D652" s="31" t="s">
        <v>226</v>
      </c>
      <c r="K652" s="32">
        <f>SUM(J648:J651)</f>
        <v>7.1595199999999997</v>
      </c>
    </row>
    <row r="653" spans="1:27" x14ac:dyDescent="0.35">
      <c r="D653" s="31" t="s">
        <v>229</v>
      </c>
      <c r="K653" s="32">
        <f>SUM(K652:K652)</f>
        <v>7.1595199999999997</v>
      </c>
    </row>
    <row r="655" spans="1:27" ht="45" customHeight="1" x14ac:dyDescent="0.35">
      <c r="A655" s="25" t="s">
        <v>482</v>
      </c>
      <c r="B655" s="25" t="s">
        <v>22</v>
      </c>
      <c r="C655" s="26" t="s">
        <v>18</v>
      </c>
      <c r="D655" s="6" t="s">
        <v>23</v>
      </c>
      <c r="E655" s="5"/>
      <c r="F655" s="5"/>
      <c r="G655" s="26"/>
      <c r="H655" s="27" t="s">
        <v>202</v>
      </c>
      <c r="I655" s="4">
        <v>0.97099999999999997</v>
      </c>
      <c r="J655" s="5"/>
      <c r="K655" s="28">
        <f>ROUND(K661,2)</f>
        <v>5.4</v>
      </c>
      <c r="L655" s="26"/>
      <c r="M655" s="26"/>
      <c r="N655" s="26"/>
      <c r="O655" s="26"/>
      <c r="P655" s="26"/>
      <c r="Q655" s="26"/>
      <c r="R655" s="26"/>
      <c r="S655" s="26"/>
      <c r="T655" s="26"/>
      <c r="U655" s="26"/>
      <c r="V655" s="26"/>
      <c r="W655" s="26"/>
      <c r="X655" s="26"/>
      <c r="Y655" s="26"/>
      <c r="Z655" s="26"/>
      <c r="AA655" s="26"/>
    </row>
    <row r="656" spans="1:27" x14ac:dyDescent="0.35">
      <c r="B656" s="21" t="s">
        <v>211</v>
      </c>
    </row>
    <row r="657" spans="1:27" x14ac:dyDescent="0.35">
      <c r="B657" t="s">
        <v>285</v>
      </c>
      <c r="C657" t="s">
        <v>205</v>
      </c>
      <c r="D657" t="s">
        <v>286</v>
      </c>
      <c r="E657" s="29">
        <v>6.5000000000000002E-2</v>
      </c>
      <c r="F657" t="s">
        <v>207</v>
      </c>
      <c r="G657" t="s">
        <v>208</v>
      </c>
      <c r="H657" s="30">
        <v>67.2</v>
      </c>
      <c r="I657" t="s">
        <v>209</v>
      </c>
      <c r="J657" s="30">
        <f>ROUND(E657/I655* H657,5)</f>
        <v>4.4984599999999997</v>
      </c>
    </row>
    <row r="658" spans="1:27" x14ac:dyDescent="0.35">
      <c r="B658" t="s">
        <v>483</v>
      </c>
      <c r="C658" t="s">
        <v>205</v>
      </c>
      <c r="D658" t="s">
        <v>484</v>
      </c>
      <c r="E658" s="29">
        <v>7.7999999999999996E-3</v>
      </c>
      <c r="F658" t="s">
        <v>207</v>
      </c>
      <c r="G658" t="s">
        <v>208</v>
      </c>
      <c r="H658" s="30">
        <v>112.41</v>
      </c>
      <c r="I658" t="s">
        <v>209</v>
      </c>
      <c r="J658" s="30">
        <f>ROUND(E658/I655* H658,5)</f>
        <v>0.90298</v>
      </c>
    </row>
    <row r="659" spans="1:27" x14ac:dyDescent="0.35">
      <c r="D659" s="31" t="s">
        <v>214</v>
      </c>
      <c r="K659" s="30">
        <f>SUM(J657:J658)</f>
        <v>5.40144</v>
      </c>
    </row>
    <row r="660" spans="1:27" x14ac:dyDescent="0.35">
      <c r="D660" s="31" t="s">
        <v>226</v>
      </c>
      <c r="K660" s="32">
        <f>SUM(J656:J659)</f>
        <v>5.40144</v>
      </c>
    </row>
    <row r="661" spans="1:27" x14ac:dyDescent="0.35">
      <c r="D661" s="31" t="s">
        <v>229</v>
      </c>
      <c r="K661" s="32">
        <f>SUM(K660:K660)</f>
        <v>5.40144</v>
      </c>
    </row>
    <row r="663" spans="1:27" ht="45" customHeight="1" x14ac:dyDescent="0.35">
      <c r="A663" s="25" t="s">
        <v>485</v>
      </c>
      <c r="B663" s="25" t="s">
        <v>31</v>
      </c>
      <c r="C663" s="26" t="s">
        <v>13</v>
      </c>
      <c r="D663" s="6" t="s">
        <v>32</v>
      </c>
      <c r="E663" s="5"/>
      <c r="F663" s="5"/>
      <c r="G663" s="26"/>
      <c r="H663" s="27" t="s">
        <v>202</v>
      </c>
      <c r="I663" s="4">
        <v>1</v>
      </c>
      <c r="J663" s="5"/>
      <c r="K663" s="28">
        <f>ROUND(K674,2)</f>
        <v>11.93</v>
      </c>
      <c r="L663" s="26"/>
      <c r="M663" s="26"/>
      <c r="N663" s="26"/>
      <c r="O663" s="26"/>
      <c r="P663" s="26"/>
      <c r="Q663" s="26"/>
      <c r="R663" s="26"/>
      <c r="S663" s="26"/>
      <c r="T663" s="26"/>
      <c r="U663" s="26"/>
      <c r="V663" s="26"/>
      <c r="W663" s="26"/>
      <c r="X663" s="26"/>
      <c r="Y663" s="26"/>
      <c r="Z663" s="26"/>
      <c r="AA663" s="26"/>
    </row>
    <row r="664" spans="1:27" x14ac:dyDescent="0.35">
      <c r="B664" s="21" t="s">
        <v>203</v>
      </c>
    </row>
    <row r="665" spans="1:27" x14ac:dyDescent="0.35">
      <c r="B665" t="s">
        <v>204</v>
      </c>
      <c r="C665" t="s">
        <v>205</v>
      </c>
      <c r="D665" t="s">
        <v>206</v>
      </c>
      <c r="E665" s="29">
        <v>0.24</v>
      </c>
      <c r="F665" t="s">
        <v>207</v>
      </c>
      <c r="G665" t="s">
        <v>208</v>
      </c>
      <c r="H665" s="30">
        <v>20.84</v>
      </c>
      <c r="I665" t="s">
        <v>209</v>
      </c>
      <c r="J665" s="30">
        <f>ROUND(E665/I663* H665,5)</f>
        <v>5.0015999999999998</v>
      </c>
    </row>
    <row r="666" spans="1:27" x14ac:dyDescent="0.35">
      <c r="B666" t="s">
        <v>295</v>
      </c>
      <c r="C666" t="s">
        <v>205</v>
      </c>
      <c r="D666" t="s">
        <v>265</v>
      </c>
      <c r="E666" s="29">
        <v>0.24</v>
      </c>
      <c r="F666" t="s">
        <v>207</v>
      </c>
      <c r="G666" t="s">
        <v>208</v>
      </c>
      <c r="H666" s="30">
        <v>20.079999999999998</v>
      </c>
      <c r="I666" t="s">
        <v>209</v>
      </c>
      <c r="J666" s="30">
        <f>ROUND(E666/I663* H666,5)</f>
        <v>4.8192000000000004</v>
      </c>
    </row>
    <row r="667" spans="1:27" x14ac:dyDescent="0.35">
      <c r="D667" s="31" t="s">
        <v>210</v>
      </c>
      <c r="K667" s="30">
        <f>SUM(J665:J666)</f>
        <v>9.8208000000000002</v>
      </c>
    </row>
    <row r="668" spans="1:27" x14ac:dyDescent="0.35">
      <c r="B668" s="21" t="s">
        <v>211</v>
      </c>
    </row>
    <row r="669" spans="1:27" x14ac:dyDescent="0.35">
      <c r="B669" t="s">
        <v>289</v>
      </c>
      <c r="C669" t="s">
        <v>205</v>
      </c>
      <c r="D669" t="s">
        <v>290</v>
      </c>
      <c r="E669" s="29">
        <v>0.12</v>
      </c>
      <c r="F669" t="s">
        <v>207</v>
      </c>
      <c r="G669" t="s">
        <v>208</v>
      </c>
      <c r="H669" s="30">
        <v>16.309999999999999</v>
      </c>
      <c r="I669" t="s">
        <v>209</v>
      </c>
      <c r="J669" s="30">
        <f>ROUND(E669/I663* H669,5)</f>
        <v>1.9572000000000001</v>
      </c>
    </row>
    <row r="670" spans="1:27" x14ac:dyDescent="0.35">
      <c r="D670" s="31" t="s">
        <v>214</v>
      </c>
      <c r="K670" s="30">
        <f>SUM(J669:J669)</f>
        <v>1.9572000000000001</v>
      </c>
    </row>
    <row r="672" spans="1:27" x14ac:dyDescent="0.35">
      <c r="D672" s="31" t="s">
        <v>227</v>
      </c>
      <c r="H672">
        <v>1.5</v>
      </c>
      <c r="I672" t="s">
        <v>228</v>
      </c>
      <c r="J672">
        <f>ROUND(H672/100*K667,5)</f>
        <v>0.14731</v>
      </c>
    </row>
    <row r="673" spans="1:27" x14ac:dyDescent="0.35">
      <c r="D673" s="31" t="s">
        <v>226</v>
      </c>
      <c r="K673" s="32">
        <f>SUM(J664:J672)</f>
        <v>11.92531</v>
      </c>
    </row>
    <row r="674" spans="1:27" x14ac:dyDescent="0.35">
      <c r="D674" s="31" t="s">
        <v>229</v>
      </c>
      <c r="K674" s="32">
        <f>SUM(K673:K673)</f>
        <v>11.92531</v>
      </c>
    </row>
    <row r="676" spans="1:27" ht="45" customHeight="1" x14ac:dyDescent="0.35">
      <c r="A676" s="25" t="s">
        <v>486</v>
      </c>
      <c r="B676" s="25" t="s">
        <v>20</v>
      </c>
      <c r="C676" s="26" t="s">
        <v>13</v>
      </c>
      <c r="D676" s="6" t="s">
        <v>21</v>
      </c>
      <c r="E676" s="5"/>
      <c r="F676" s="5"/>
      <c r="G676" s="26"/>
      <c r="H676" s="27" t="s">
        <v>202</v>
      </c>
      <c r="I676" s="4">
        <v>0.92700000000000005</v>
      </c>
      <c r="J676" s="5"/>
      <c r="K676" s="28">
        <f>ROUND(K682,2)</f>
        <v>4.5</v>
      </c>
      <c r="L676" s="26"/>
      <c r="M676" s="26"/>
      <c r="N676" s="26"/>
      <c r="O676" s="26"/>
      <c r="P676" s="26"/>
      <c r="Q676" s="26"/>
      <c r="R676" s="26"/>
      <c r="S676" s="26"/>
      <c r="T676" s="26"/>
      <c r="U676" s="26"/>
      <c r="V676" s="26"/>
      <c r="W676" s="26"/>
      <c r="X676" s="26"/>
      <c r="Y676" s="26"/>
      <c r="Z676" s="26"/>
      <c r="AA676" s="26"/>
    </row>
    <row r="677" spans="1:27" x14ac:dyDescent="0.35">
      <c r="B677" s="21" t="s">
        <v>211</v>
      </c>
    </row>
    <row r="678" spans="1:27" x14ac:dyDescent="0.35">
      <c r="B678" t="s">
        <v>285</v>
      </c>
      <c r="C678" t="s">
        <v>205</v>
      </c>
      <c r="D678" t="s">
        <v>286</v>
      </c>
      <c r="E678" s="29">
        <v>0.04</v>
      </c>
      <c r="F678" t="s">
        <v>207</v>
      </c>
      <c r="G678" t="s">
        <v>208</v>
      </c>
      <c r="H678" s="30">
        <v>67.2</v>
      </c>
      <c r="I678" t="s">
        <v>209</v>
      </c>
      <c r="J678" s="30">
        <f>ROUND(E678/I676* H678,5)</f>
        <v>2.89968</v>
      </c>
    </row>
    <row r="679" spans="1:27" x14ac:dyDescent="0.35">
      <c r="B679" t="s">
        <v>283</v>
      </c>
      <c r="C679" t="s">
        <v>205</v>
      </c>
      <c r="D679" t="s">
        <v>284</v>
      </c>
      <c r="E679" s="29">
        <v>2.4E-2</v>
      </c>
      <c r="F679" t="s">
        <v>207</v>
      </c>
      <c r="G679" t="s">
        <v>208</v>
      </c>
      <c r="H679" s="30">
        <v>61.89</v>
      </c>
      <c r="I679" t="s">
        <v>209</v>
      </c>
      <c r="J679" s="30">
        <f>ROUND(E679/I676* H679,5)</f>
        <v>1.60233</v>
      </c>
    </row>
    <row r="680" spans="1:27" x14ac:dyDescent="0.35">
      <c r="D680" s="31" t="s">
        <v>214</v>
      </c>
      <c r="K680" s="30">
        <f>SUM(J678:J679)</f>
        <v>4.5020100000000003</v>
      </c>
    </row>
    <row r="681" spans="1:27" x14ac:dyDescent="0.35">
      <c r="D681" s="31" t="s">
        <v>226</v>
      </c>
      <c r="K681" s="32">
        <f>SUM(J677:J680)</f>
        <v>4.5020100000000003</v>
      </c>
    </row>
    <row r="682" spans="1:27" x14ac:dyDescent="0.35">
      <c r="D682" s="31" t="s">
        <v>229</v>
      </c>
      <c r="K682" s="32">
        <f>SUM(K681:K681)</f>
        <v>4.5020100000000003</v>
      </c>
    </row>
    <row r="684" spans="1:27" ht="45" customHeight="1" x14ac:dyDescent="0.35">
      <c r="A684" s="25" t="s">
        <v>487</v>
      </c>
      <c r="B684" s="25" t="s">
        <v>15</v>
      </c>
      <c r="C684" s="26" t="s">
        <v>13</v>
      </c>
      <c r="D684" s="6" t="s">
        <v>16</v>
      </c>
      <c r="E684" s="5"/>
      <c r="F684" s="5"/>
      <c r="G684" s="26"/>
      <c r="H684" s="27" t="s">
        <v>202</v>
      </c>
      <c r="I684" s="4">
        <v>0.97099999999999997</v>
      </c>
      <c r="J684" s="5"/>
      <c r="K684" s="28">
        <f>ROUND(K690,2)</f>
        <v>4.3</v>
      </c>
      <c r="L684" s="26"/>
      <c r="M684" s="26"/>
      <c r="N684" s="26"/>
      <c r="O684" s="26"/>
      <c r="P684" s="26"/>
      <c r="Q684" s="26"/>
      <c r="R684" s="26"/>
      <c r="S684" s="26"/>
      <c r="T684" s="26"/>
      <c r="U684" s="26"/>
      <c r="V684" s="26"/>
      <c r="W684" s="26"/>
      <c r="X684" s="26"/>
      <c r="Y684" s="26"/>
      <c r="Z684" s="26"/>
      <c r="AA684" s="26"/>
    </row>
    <row r="685" spans="1:27" x14ac:dyDescent="0.35">
      <c r="B685" s="21" t="s">
        <v>211</v>
      </c>
    </row>
    <row r="686" spans="1:27" x14ac:dyDescent="0.35">
      <c r="B686" t="s">
        <v>285</v>
      </c>
      <c r="C686" t="s">
        <v>205</v>
      </c>
      <c r="D686" t="s">
        <v>286</v>
      </c>
      <c r="E686" s="29">
        <v>0.04</v>
      </c>
      <c r="F686" t="s">
        <v>207</v>
      </c>
      <c r="G686" t="s">
        <v>208</v>
      </c>
      <c r="H686" s="30">
        <v>67.2</v>
      </c>
      <c r="I686" t="s">
        <v>209</v>
      </c>
      <c r="J686" s="30">
        <f>ROUND(E686/I684* H686,5)</f>
        <v>2.7682799999999999</v>
      </c>
    </row>
    <row r="687" spans="1:27" x14ac:dyDescent="0.35">
      <c r="B687" t="s">
        <v>283</v>
      </c>
      <c r="C687" t="s">
        <v>205</v>
      </c>
      <c r="D687" t="s">
        <v>284</v>
      </c>
      <c r="E687" s="29">
        <v>2.4E-2</v>
      </c>
      <c r="F687" t="s">
        <v>207</v>
      </c>
      <c r="G687" t="s">
        <v>208</v>
      </c>
      <c r="H687" s="30">
        <v>61.89</v>
      </c>
      <c r="I687" t="s">
        <v>209</v>
      </c>
      <c r="J687" s="30">
        <f>ROUND(E687/I684* H687,5)</f>
        <v>1.52972</v>
      </c>
    </row>
    <row r="688" spans="1:27" x14ac:dyDescent="0.35">
      <c r="D688" s="31" t="s">
        <v>214</v>
      </c>
      <c r="K688" s="30">
        <f>SUM(J686:J687)</f>
        <v>4.298</v>
      </c>
    </row>
    <row r="689" spans="1:27" x14ac:dyDescent="0.35">
      <c r="D689" s="31" t="s">
        <v>226</v>
      </c>
      <c r="K689" s="32">
        <f>SUM(J685:J688)</f>
        <v>4.298</v>
      </c>
    </row>
    <row r="690" spans="1:27" x14ac:dyDescent="0.35">
      <c r="D690" s="31" t="s">
        <v>229</v>
      </c>
      <c r="K690" s="32">
        <f>SUM(K689:K689)</f>
        <v>4.298</v>
      </c>
    </row>
    <row r="692" spans="1:27" ht="45" customHeight="1" x14ac:dyDescent="0.35">
      <c r="A692" s="25" t="s">
        <v>488</v>
      </c>
      <c r="B692" s="25" t="s">
        <v>33</v>
      </c>
      <c r="C692" s="26" t="s">
        <v>18</v>
      </c>
      <c r="D692" s="6" t="s">
        <v>34</v>
      </c>
      <c r="E692" s="5"/>
      <c r="F692" s="5"/>
      <c r="G692" s="26"/>
      <c r="H692" s="27" t="s">
        <v>202</v>
      </c>
      <c r="I692" s="4">
        <v>1</v>
      </c>
      <c r="J692" s="5"/>
      <c r="K692" s="28">
        <f>ROUND(K703,2)</f>
        <v>17.18</v>
      </c>
      <c r="L692" s="26"/>
      <c r="M692" s="26"/>
      <c r="N692" s="26"/>
      <c r="O692" s="26"/>
      <c r="P692" s="26"/>
      <c r="Q692" s="26"/>
      <c r="R692" s="26"/>
      <c r="S692" s="26"/>
      <c r="T692" s="26"/>
      <c r="U692" s="26"/>
      <c r="V692" s="26"/>
      <c r="W692" s="26"/>
      <c r="X692" s="26"/>
      <c r="Y692" s="26"/>
      <c r="Z692" s="26"/>
      <c r="AA692" s="26"/>
    </row>
    <row r="693" spans="1:27" x14ac:dyDescent="0.35">
      <c r="B693" s="21" t="s">
        <v>203</v>
      </c>
    </row>
    <row r="694" spans="1:27" x14ac:dyDescent="0.35">
      <c r="B694" t="s">
        <v>295</v>
      </c>
      <c r="C694" t="s">
        <v>205</v>
      </c>
      <c r="D694" t="s">
        <v>265</v>
      </c>
      <c r="E694" s="29">
        <v>0.37</v>
      </c>
      <c r="F694" t="s">
        <v>207</v>
      </c>
      <c r="G694" t="s">
        <v>208</v>
      </c>
      <c r="H694" s="30">
        <v>20.079999999999998</v>
      </c>
      <c r="I694" t="s">
        <v>209</v>
      </c>
      <c r="J694" s="30">
        <f>ROUND(E694/I692* H694,5)</f>
        <v>7.4295999999999998</v>
      </c>
    </row>
    <row r="695" spans="1:27" x14ac:dyDescent="0.35">
      <c r="B695" t="s">
        <v>204</v>
      </c>
      <c r="C695" t="s">
        <v>205</v>
      </c>
      <c r="D695" t="s">
        <v>206</v>
      </c>
      <c r="E695" s="29">
        <v>0.37</v>
      </c>
      <c r="F695" t="s">
        <v>207</v>
      </c>
      <c r="G695" t="s">
        <v>208</v>
      </c>
      <c r="H695" s="30">
        <v>20.84</v>
      </c>
      <c r="I695" t="s">
        <v>209</v>
      </c>
      <c r="J695" s="30">
        <f>ROUND(E695/I692* H695,5)</f>
        <v>7.7107999999999999</v>
      </c>
    </row>
    <row r="696" spans="1:27" x14ac:dyDescent="0.35">
      <c r="D696" s="31" t="s">
        <v>210</v>
      </c>
      <c r="K696" s="30">
        <f>SUM(J694:J695)</f>
        <v>15.1404</v>
      </c>
    </row>
    <row r="697" spans="1:27" x14ac:dyDescent="0.35">
      <c r="B697" s="21" t="s">
        <v>211</v>
      </c>
    </row>
    <row r="698" spans="1:27" x14ac:dyDescent="0.35">
      <c r="B698" t="s">
        <v>489</v>
      </c>
      <c r="C698" t="s">
        <v>205</v>
      </c>
      <c r="D698" t="s">
        <v>490</v>
      </c>
      <c r="E698" s="29">
        <v>0.37</v>
      </c>
      <c r="F698" t="s">
        <v>207</v>
      </c>
      <c r="G698" t="s">
        <v>208</v>
      </c>
      <c r="H698" s="30">
        <v>4.91</v>
      </c>
      <c r="I698" t="s">
        <v>209</v>
      </c>
      <c r="J698" s="30">
        <f>ROUND(E698/I692* H698,5)</f>
        <v>1.8167</v>
      </c>
    </row>
    <row r="699" spans="1:27" x14ac:dyDescent="0.35">
      <c r="D699" s="31" t="s">
        <v>214</v>
      </c>
      <c r="K699" s="30">
        <f>SUM(J698:J698)</f>
        <v>1.8167</v>
      </c>
    </row>
    <row r="701" spans="1:27" x14ac:dyDescent="0.35">
      <c r="D701" s="31" t="s">
        <v>227</v>
      </c>
      <c r="H701">
        <v>1.5</v>
      </c>
      <c r="I701" t="s">
        <v>228</v>
      </c>
      <c r="J701">
        <f>ROUND(H701/100*K696,5)</f>
        <v>0.22711000000000001</v>
      </c>
    </row>
    <row r="702" spans="1:27" x14ac:dyDescent="0.35">
      <c r="D702" s="31" t="s">
        <v>226</v>
      </c>
      <c r="K702" s="32">
        <f>SUM(J693:J701)</f>
        <v>17.18421</v>
      </c>
    </row>
    <row r="703" spans="1:27" x14ac:dyDescent="0.35">
      <c r="D703" s="31" t="s">
        <v>229</v>
      </c>
      <c r="K703" s="32">
        <f>SUM(K702:K702)</f>
        <v>17.18421</v>
      </c>
    </row>
    <row r="705" spans="1:27" ht="45" customHeight="1" x14ac:dyDescent="0.35">
      <c r="A705" s="25" t="s">
        <v>491</v>
      </c>
      <c r="B705" s="25" t="s">
        <v>12</v>
      </c>
      <c r="C705" s="26" t="s">
        <v>13</v>
      </c>
      <c r="D705" s="6" t="s">
        <v>14</v>
      </c>
      <c r="E705" s="5"/>
      <c r="F705" s="5"/>
      <c r="G705" s="26"/>
      <c r="H705" s="27" t="s">
        <v>202</v>
      </c>
      <c r="I705" s="4">
        <v>0.96899999999999997</v>
      </c>
      <c r="J705" s="5"/>
      <c r="K705" s="28">
        <f>ROUND(K715,2)</f>
        <v>5.4</v>
      </c>
      <c r="L705" s="26"/>
      <c r="M705" s="26"/>
      <c r="N705" s="26"/>
      <c r="O705" s="26"/>
      <c r="P705" s="26"/>
      <c r="Q705" s="26"/>
      <c r="R705" s="26"/>
      <c r="S705" s="26"/>
      <c r="T705" s="26"/>
      <c r="U705" s="26"/>
      <c r="V705" s="26"/>
      <c r="W705" s="26"/>
      <c r="X705" s="26"/>
      <c r="Y705" s="26"/>
      <c r="Z705" s="26"/>
      <c r="AA705" s="26"/>
    </row>
    <row r="706" spans="1:27" x14ac:dyDescent="0.35">
      <c r="B706" s="21" t="s">
        <v>203</v>
      </c>
    </row>
    <row r="707" spans="1:27" x14ac:dyDescent="0.35">
      <c r="B707" t="s">
        <v>204</v>
      </c>
      <c r="C707" t="s">
        <v>205</v>
      </c>
      <c r="D707" t="s">
        <v>206</v>
      </c>
      <c r="E707" s="29">
        <v>0.17</v>
      </c>
      <c r="F707" t="s">
        <v>207</v>
      </c>
      <c r="G707" t="s">
        <v>208</v>
      </c>
      <c r="H707" s="30">
        <v>20.84</v>
      </c>
      <c r="I707" t="s">
        <v>209</v>
      </c>
      <c r="J707" s="30">
        <f>ROUND(E707/I705* H707,5)</f>
        <v>3.6561400000000002</v>
      </c>
    </row>
    <row r="708" spans="1:27" x14ac:dyDescent="0.35">
      <c r="D708" s="31" t="s">
        <v>210</v>
      </c>
      <c r="K708" s="30">
        <f>SUM(J707:J707)</f>
        <v>3.6561400000000002</v>
      </c>
    </row>
    <row r="709" spans="1:27" x14ac:dyDescent="0.35">
      <c r="B709" s="21" t="s">
        <v>211</v>
      </c>
    </row>
    <row r="710" spans="1:27" x14ac:dyDescent="0.35">
      <c r="B710" t="s">
        <v>492</v>
      </c>
      <c r="C710" t="s">
        <v>205</v>
      </c>
      <c r="D710" t="s">
        <v>493</v>
      </c>
      <c r="E710" s="29">
        <v>0.17</v>
      </c>
      <c r="F710" t="s">
        <v>207</v>
      </c>
      <c r="G710" t="s">
        <v>208</v>
      </c>
      <c r="H710" s="30">
        <v>9.64</v>
      </c>
      <c r="I710" t="s">
        <v>209</v>
      </c>
      <c r="J710" s="30">
        <f>ROUND(E710/I705* H710,5)</f>
        <v>1.69123</v>
      </c>
    </row>
    <row r="711" spans="1:27" x14ac:dyDescent="0.35">
      <c r="D711" s="31" t="s">
        <v>214</v>
      </c>
      <c r="K711" s="30">
        <f>SUM(J710:J710)</f>
        <v>1.69123</v>
      </c>
    </row>
    <row r="713" spans="1:27" x14ac:dyDescent="0.35">
      <c r="D713" s="31" t="s">
        <v>227</v>
      </c>
      <c r="H713">
        <v>1.5</v>
      </c>
      <c r="I713" t="s">
        <v>228</v>
      </c>
      <c r="J713">
        <f>ROUND(H713/100*K708,5)</f>
        <v>5.484E-2</v>
      </c>
    </row>
    <row r="714" spans="1:27" x14ac:dyDescent="0.35">
      <c r="D714" s="31" t="s">
        <v>226</v>
      </c>
      <c r="K714" s="32">
        <f>SUM(J706:J713)</f>
        <v>5.4022100000000002</v>
      </c>
    </row>
    <row r="715" spans="1:27" x14ac:dyDescent="0.35">
      <c r="D715" s="31" t="s">
        <v>229</v>
      </c>
      <c r="K715" s="32">
        <f>SUM(K714:K714)</f>
        <v>5.4022100000000002</v>
      </c>
    </row>
    <row r="717" spans="1:27" ht="45" customHeight="1" x14ac:dyDescent="0.35">
      <c r="A717" s="25" t="s">
        <v>494</v>
      </c>
      <c r="B717" s="25" t="s">
        <v>27</v>
      </c>
      <c r="C717" s="26" t="s">
        <v>13</v>
      </c>
      <c r="D717" s="6" t="s">
        <v>28</v>
      </c>
      <c r="E717" s="5"/>
      <c r="F717" s="5"/>
      <c r="G717" s="26"/>
      <c r="H717" s="27" t="s">
        <v>202</v>
      </c>
      <c r="I717" s="4">
        <v>1</v>
      </c>
      <c r="J717" s="5"/>
      <c r="K717" s="28">
        <f>ROUND(K729,2)</f>
        <v>30.37</v>
      </c>
      <c r="L717" s="26"/>
      <c r="M717" s="26"/>
      <c r="N717" s="26"/>
      <c r="O717" s="26"/>
      <c r="P717" s="26"/>
      <c r="Q717" s="26"/>
      <c r="R717" s="26"/>
      <c r="S717" s="26"/>
      <c r="T717" s="26"/>
      <c r="U717" s="26"/>
      <c r="V717" s="26"/>
      <c r="W717" s="26"/>
      <c r="X717" s="26"/>
      <c r="Y717" s="26"/>
      <c r="Z717" s="26"/>
      <c r="AA717" s="26"/>
    </row>
    <row r="718" spans="1:27" x14ac:dyDescent="0.35">
      <c r="B718" s="21" t="s">
        <v>203</v>
      </c>
    </row>
    <row r="719" spans="1:27" x14ac:dyDescent="0.35">
      <c r="B719" t="s">
        <v>477</v>
      </c>
      <c r="C719" t="s">
        <v>205</v>
      </c>
      <c r="D719" t="s">
        <v>478</v>
      </c>
      <c r="E719" s="29">
        <v>0.72</v>
      </c>
      <c r="F719" t="s">
        <v>207</v>
      </c>
      <c r="G719" t="s">
        <v>208</v>
      </c>
      <c r="H719" s="30">
        <v>21.63</v>
      </c>
      <c r="I719" t="s">
        <v>209</v>
      </c>
      <c r="J719" s="30">
        <f>ROUND(E719/I717* H719,5)</f>
        <v>15.573600000000001</v>
      </c>
    </row>
    <row r="720" spans="1:27" x14ac:dyDescent="0.35">
      <c r="B720" t="s">
        <v>204</v>
      </c>
      <c r="C720" t="s">
        <v>205</v>
      </c>
      <c r="D720" t="s">
        <v>206</v>
      </c>
      <c r="E720" s="29">
        <v>0.24</v>
      </c>
      <c r="F720" t="s">
        <v>207</v>
      </c>
      <c r="G720" t="s">
        <v>208</v>
      </c>
      <c r="H720" s="30">
        <v>20.84</v>
      </c>
      <c r="I720" t="s">
        <v>209</v>
      </c>
      <c r="J720" s="30">
        <f>ROUND(E720/I717* H720,5)</f>
        <v>5.0015999999999998</v>
      </c>
    </row>
    <row r="721" spans="1:27" x14ac:dyDescent="0.35">
      <c r="D721" s="31" t="s">
        <v>210</v>
      </c>
      <c r="K721" s="30">
        <f>SUM(J719:J720)</f>
        <v>20.575200000000002</v>
      </c>
    </row>
    <row r="722" spans="1:27" x14ac:dyDescent="0.35">
      <c r="B722" s="21" t="s">
        <v>211</v>
      </c>
    </row>
    <row r="723" spans="1:27" x14ac:dyDescent="0.35">
      <c r="B723" t="s">
        <v>283</v>
      </c>
      <c r="C723" t="s">
        <v>205</v>
      </c>
      <c r="D723" t="s">
        <v>284</v>
      </c>
      <c r="E723" s="29">
        <v>4.2000000000000003E-2</v>
      </c>
      <c r="F723" t="s">
        <v>207</v>
      </c>
      <c r="G723" t="s">
        <v>208</v>
      </c>
      <c r="H723" s="30">
        <v>61.89</v>
      </c>
      <c r="I723" t="s">
        <v>209</v>
      </c>
      <c r="J723" s="30">
        <f>ROUND(E723/I717* H723,5)</f>
        <v>2.59938</v>
      </c>
    </row>
    <row r="724" spans="1:27" x14ac:dyDescent="0.35">
      <c r="B724" t="s">
        <v>479</v>
      </c>
      <c r="C724" t="s">
        <v>205</v>
      </c>
      <c r="D724" t="s">
        <v>480</v>
      </c>
      <c r="E724" s="29">
        <v>0.72</v>
      </c>
      <c r="F724" t="s">
        <v>207</v>
      </c>
      <c r="G724" t="s">
        <v>208</v>
      </c>
      <c r="H724" s="30">
        <v>9.56</v>
      </c>
      <c r="I724" t="s">
        <v>209</v>
      </c>
      <c r="J724" s="30">
        <f>ROUND(E724/I717* H724,5)</f>
        <v>6.8832000000000004</v>
      </c>
    </row>
    <row r="725" spans="1:27" x14ac:dyDescent="0.35">
      <c r="D725" s="31" t="s">
        <v>214</v>
      </c>
      <c r="K725" s="30">
        <f>SUM(J723:J724)</f>
        <v>9.4825800000000005</v>
      </c>
    </row>
    <row r="727" spans="1:27" x14ac:dyDescent="0.35">
      <c r="D727" s="31" t="s">
        <v>227</v>
      </c>
      <c r="H727">
        <v>1.5</v>
      </c>
      <c r="I727" t="s">
        <v>228</v>
      </c>
      <c r="J727">
        <f>ROUND(H727/100*K721,5)</f>
        <v>0.30863000000000002</v>
      </c>
    </row>
    <row r="728" spans="1:27" x14ac:dyDescent="0.35">
      <c r="D728" s="31" t="s">
        <v>226</v>
      </c>
      <c r="K728" s="32">
        <f>SUM(J718:J727)</f>
        <v>30.366410000000002</v>
      </c>
    </row>
    <row r="729" spans="1:27" x14ac:dyDescent="0.35">
      <c r="D729" s="31" t="s">
        <v>229</v>
      </c>
      <c r="K729" s="32">
        <f>SUM(K728:K728)</f>
        <v>30.366410000000002</v>
      </c>
    </row>
    <row r="731" spans="1:27" ht="45" customHeight="1" x14ac:dyDescent="0.35">
      <c r="A731" s="25" t="s">
        <v>495</v>
      </c>
      <c r="B731" s="25" t="s">
        <v>29</v>
      </c>
      <c r="C731" s="26" t="s">
        <v>25</v>
      </c>
      <c r="D731" s="6" t="s">
        <v>30</v>
      </c>
      <c r="E731" s="5"/>
      <c r="F731" s="5"/>
      <c r="G731" s="26"/>
      <c r="H731" s="27" t="s">
        <v>202</v>
      </c>
      <c r="I731" s="4">
        <v>0.96199999999999997</v>
      </c>
      <c r="J731" s="5"/>
      <c r="K731" s="28">
        <f>ROUND(K736,2)</f>
        <v>6.24</v>
      </c>
      <c r="L731" s="26"/>
      <c r="M731" s="26"/>
      <c r="N731" s="26"/>
      <c r="O731" s="26"/>
      <c r="P731" s="26"/>
      <c r="Q731" s="26"/>
      <c r="R731" s="26"/>
      <c r="S731" s="26"/>
      <c r="T731" s="26"/>
      <c r="U731" s="26"/>
      <c r="V731" s="26"/>
      <c r="W731" s="26"/>
      <c r="X731" s="26"/>
      <c r="Y731" s="26"/>
      <c r="Z731" s="26"/>
      <c r="AA731" s="26"/>
    </row>
    <row r="732" spans="1:27" x14ac:dyDescent="0.35">
      <c r="B732" s="21" t="s">
        <v>211</v>
      </c>
    </row>
    <row r="733" spans="1:27" x14ac:dyDescent="0.35">
      <c r="B733" t="s">
        <v>283</v>
      </c>
      <c r="C733" t="s">
        <v>205</v>
      </c>
      <c r="D733" t="s">
        <v>284</v>
      </c>
      <c r="E733" s="29">
        <v>9.7000000000000003E-2</v>
      </c>
      <c r="F733" t="s">
        <v>207</v>
      </c>
      <c r="G733" t="s">
        <v>208</v>
      </c>
      <c r="H733" s="30">
        <v>61.89</v>
      </c>
      <c r="I733" t="s">
        <v>209</v>
      </c>
      <c r="J733" s="30">
        <f>ROUND(E733/I731* H733,5)</f>
        <v>6.2404700000000002</v>
      </c>
    </row>
    <row r="734" spans="1:27" x14ac:dyDescent="0.35">
      <c r="D734" s="31" t="s">
        <v>214</v>
      </c>
      <c r="K734" s="30">
        <f>SUM(J733:J733)</f>
        <v>6.2404700000000002</v>
      </c>
    </row>
    <row r="735" spans="1:27" x14ac:dyDescent="0.35">
      <c r="D735" s="31" t="s">
        <v>226</v>
      </c>
      <c r="K735" s="32">
        <f>SUM(J732:J734)</f>
        <v>6.2404700000000002</v>
      </c>
    </row>
    <row r="736" spans="1:27" x14ac:dyDescent="0.35">
      <c r="D736" s="31" t="s">
        <v>229</v>
      </c>
      <c r="K736" s="32">
        <f>SUM(K735:K735)</f>
        <v>6.2404700000000002</v>
      </c>
    </row>
    <row r="738" spans="1:27" ht="45" customHeight="1" x14ac:dyDescent="0.35">
      <c r="A738" s="25" t="s">
        <v>496</v>
      </c>
      <c r="B738" s="25" t="s">
        <v>24</v>
      </c>
      <c r="C738" s="26" t="s">
        <v>25</v>
      </c>
      <c r="D738" s="6" t="s">
        <v>26</v>
      </c>
      <c r="E738" s="5"/>
      <c r="F738" s="5"/>
      <c r="G738" s="26"/>
      <c r="H738" s="27" t="s">
        <v>202</v>
      </c>
      <c r="I738" s="4">
        <v>0.95699999999999996</v>
      </c>
      <c r="J738" s="5"/>
      <c r="K738" s="28">
        <f>ROUND(K749,2)</f>
        <v>19.52</v>
      </c>
      <c r="L738" s="26"/>
      <c r="M738" s="26"/>
      <c r="N738" s="26"/>
      <c r="O738" s="26"/>
      <c r="P738" s="26"/>
      <c r="Q738" s="26"/>
      <c r="R738" s="26"/>
      <c r="S738" s="26"/>
      <c r="T738" s="26"/>
      <c r="U738" s="26"/>
      <c r="V738" s="26"/>
      <c r="W738" s="26"/>
      <c r="X738" s="26"/>
      <c r="Y738" s="26"/>
      <c r="Z738" s="26"/>
      <c r="AA738" s="26"/>
    </row>
    <row r="739" spans="1:27" x14ac:dyDescent="0.35">
      <c r="B739" s="21" t="s">
        <v>203</v>
      </c>
    </row>
    <row r="740" spans="1:27" x14ac:dyDescent="0.35">
      <c r="B740" t="s">
        <v>204</v>
      </c>
      <c r="C740" t="s">
        <v>205</v>
      </c>
      <c r="D740" t="s">
        <v>206</v>
      </c>
      <c r="E740" s="29">
        <v>0.3</v>
      </c>
      <c r="F740" t="s">
        <v>207</v>
      </c>
      <c r="G740" t="s">
        <v>208</v>
      </c>
      <c r="H740" s="30">
        <v>20.84</v>
      </c>
      <c r="I740" t="s">
        <v>209</v>
      </c>
      <c r="J740" s="30">
        <f>ROUND(E740/I738* H740,5)</f>
        <v>6.5329199999999998</v>
      </c>
    </row>
    <row r="741" spans="1:27" x14ac:dyDescent="0.35">
      <c r="D741" s="31" t="s">
        <v>210</v>
      </c>
      <c r="K741" s="30">
        <f>SUM(J740:J740)</f>
        <v>6.5329199999999998</v>
      </c>
    </row>
    <row r="742" spans="1:27" x14ac:dyDescent="0.35">
      <c r="B742" s="21" t="s">
        <v>211</v>
      </c>
    </row>
    <row r="743" spans="1:27" x14ac:dyDescent="0.35">
      <c r="B743" t="s">
        <v>497</v>
      </c>
      <c r="C743" t="s">
        <v>205</v>
      </c>
      <c r="D743" t="s">
        <v>471</v>
      </c>
      <c r="E743" s="29">
        <v>0.15</v>
      </c>
      <c r="F743" t="s">
        <v>207</v>
      </c>
      <c r="G743" t="s">
        <v>208</v>
      </c>
      <c r="H743" s="30">
        <v>65.900000000000006</v>
      </c>
      <c r="I743" t="s">
        <v>209</v>
      </c>
      <c r="J743" s="30">
        <f>ROUND(E743/I738* H743,5)</f>
        <v>10.32915</v>
      </c>
    </row>
    <row r="744" spans="1:27" x14ac:dyDescent="0.35">
      <c r="B744" t="s">
        <v>289</v>
      </c>
      <c r="C744" t="s">
        <v>205</v>
      </c>
      <c r="D744" t="s">
        <v>290</v>
      </c>
      <c r="E744" s="29">
        <v>0.15</v>
      </c>
      <c r="F744" t="s">
        <v>207</v>
      </c>
      <c r="G744" t="s">
        <v>208</v>
      </c>
      <c r="H744" s="30">
        <v>16.309999999999999</v>
      </c>
      <c r="I744" t="s">
        <v>209</v>
      </c>
      <c r="J744" s="30">
        <f>ROUND(E744/I738* H744,5)</f>
        <v>2.5564300000000002</v>
      </c>
    </row>
    <row r="745" spans="1:27" x14ac:dyDescent="0.35">
      <c r="D745" s="31" t="s">
        <v>214</v>
      </c>
      <c r="K745" s="30">
        <f>SUM(J743:J744)</f>
        <v>12.885580000000001</v>
      </c>
    </row>
    <row r="747" spans="1:27" x14ac:dyDescent="0.35">
      <c r="D747" s="31" t="s">
        <v>227</v>
      </c>
      <c r="H747">
        <v>1.5</v>
      </c>
      <c r="I747" t="s">
        <v>228</v>
      </c>
      <c r="J747">
        <f>ROUND(H747/100*K741,5)</f>
        <v>9.7989999999999994E-2</v>
      </c>
    </row>
    <row r="748" spans="1:27" x14ac:dyDescent="0.35">
      <c r="D748" s="31" t="s">
        <v>226</v>
      </c>
      <c r="K748" s="32">
        <f>SUM(J739:J747)</f>
        <v>19.516489999999997</v>
      </c>
    </row>
    <row r="749" spans="1:27" x14ac:dyDescent="0.35">
      <c r="D749" s="31" t="s">
        <v>229</v>
      </c>
      <c r="K749" s="32">
        <f>SUM(K748:K748)</f>
        <v>19.516489999999997</v>
      </c>
    </row>
    <row r="751" spans="1:27" ht="45" customHeight="1" x14ac:dyDescent="0.35">
      <c r="A751" s="25" t="s">
        <v>498</v>
      </c>
      <c r="B751" s="25" t="s">
        <v>48</v>
      </c>
      <c r="C751" s="26" t="s">
        <v>38</v>
      </c>
      <c r="D751" s="6" t="s">
        <v>49</v>
      </c>
      <c r="E751" s="5"/>
      <c r="F751" s="5"/>
      <c r="G751" s="26"/>
      <c r="H751" s="27" t="s">
        <v>202</v>
      </c>
      <c r="I751" s="4">
        <v>0.97099999999999997</v>
      </c>
      <c r="J751" s="5"/>
      <c r="K751" s="28">
        <f>ROUND(K756,2)</f>
        <v>5.42</v>
      </c>
      <c r="L751" s="26"/>
      <c r="M751" s="26"/>
      <c r="N751" s="26"/>
      <c r="O751" s="26"/>
      <c r="P751" s="26"/>
      <c r="Q751" s="26"/>
      <c r="R751" s="26"/>
      <c r="S751" s="26"/>
      <c r="T751" s="26"/>
      <c r="U751" s="26"/>
      <c r="V751" s="26"/>
      <c r="W751" s="26"/>
      <c r="X751" s="26"/>
      <c r="Y751" s="26"/>
      <c r="Z751" s="26"/>
      <c r="AA751" s="26"/>
    </row>
    <row r="752" spans="1:27" x14ac:dyDescent="0.35">
      <c r="B752" s="21" t="s">
        <v>211</v>
      </c>
    </row>
    <row r="753" spans="1:27" x14ac:dyDescent="0.35">
      <c r="B753" t="s">
        <v>499</v>
      </c>
      <c r="C753" t="s">
        <v>205</v>
      </c>
      <c r="D753" t="s">
        <v>500</v>
      </c>
      <c r="E753" s="29">
        <v>4.4999999999999998E-2</v>
      </c>
      <c r="F753" t="s">
        <v>207</v>
      </c>
      <c r="G753" t="s">
        <v>208</v>
      </c>
      <c r="H753" s="30">
        <v>116.98</v>
      </c>
      <c r="I753" t="s">
        <v>209</v>
      </c>
      <c r="J753" s="30">
        <f>ROUND(E753/I751* H753,5)</f>
        <v>5.4213199999999997</v>
      </c>
    </row>
    <row r="754" spans="1:27" x14ac:dyDescent="0.35">
      <c r="D754" s="31" t="s">
        <v>214</v>
      </c>
      <c r="K754" s="30">
        <f>SUM(J753:J753)</f>
        <v>5.4213199999999997</v>
      </c>
    </row>
    <row r="755" spans="1:27" x14ac:dyDescent="0.35">
      <c r="D755" s="31" t="s">
        <v>226</v>
      </c>
      <c r="K755" s="32">
        <f>SUM(J752:J754)</f>
        <v>5.4213199999999997</v>
      </c>
    </row>
    <row r="756" spans="1:27" x14ac:dyDescent="0.35">
      <c r="D756" s="31" t="s">
        <v>229</v>
      </c>
      <c r="K756" s="32">
        <f>SUM(K755:K755)</f>
        <v>5.4213199999999997</v>
      </c>
    </row>
    <row r="758" spans="1:27" ht="45" customHeight="1" x14ac:dyDescent="0.35">
      <c r="A758" s="25" t="s">
        <v>501</v>
      </c>
      <c r="B758" s="25" t="s">
        <v>46</v>
      </c>
      <c r="C758" s="26" t="s">
        <v>38</v>
      </c>
      <c r="D758" s="6" t="s">
        <v>47</v>
      </c>
      <c r="E758" s="5"/>
      <c r="F758" s="5"/>
      <c r="G758" s="26"/>
      <c r="H758" s="27" t="s">
        <v>202</v>
      </c>
      <c r="I758" s="4">
        <v>0.97</v>
      </c>
      <c r="J758" s="5"/>
      <c r="K758" s="28">
        <f>ROUND(K763,2)</f>
        <v>9.1199999999999992</v>
      </c>
      <c r="L758" s="26"/>
      <c r="M758" s="26"/>
      <c r="N758" s="26"/>
      <c r="O758" s="26"/>
      <c r="P758" s="26"/>
      <c r="Q758" s="26"/>
      <c r="R758" s="26"/>
      <c r="S758" s="26"/>
      <c r="T758" s="26"/>
      <c r="U758" s="26"/>
      <c r="V758" s="26"/>
      <c r="W758" s="26"/>
      <c r="X758" s="26"/>
      <c r="Y758" s="26"/>
      <c r="Z758" s="26"/>
      <c r="AA758" s="26"/>
    </row>
    <row r="759" spans="1:27" x14ac:dyDescent="0.35">
      <c r="B759" s="21" t="s">
        <v>211</v>
      </c>
    </row>
    <row r="760" spans="1:27" x14ac:dyDescent="0.35">
      <c r="B760" t="s">
        <v>283</v>
      </c>
      <c r="C760" t="s">
        <v>205</v>
      </c>
      <c r="D760" t="s">
        <v>284</v>
      </c>
      <c r="E760" s="29">
        <v>0.14299999999999999</v>
      </c>
      <c r="F760" t="s">
        <v>207</v>
      </c>
      <c r="G760" t="s">
        <v>208</v>
      </c>
      <c r="H760" s="30">
        <v>61.89</v>
      </c>
      <c r="I760" t="s">
        <v>209</v>
      </c>
      <c r="J760" s="30">
        <f>ROUND(E760/I758* H760,5)</f>
        <v>9.1239899999999992</v>
      </c>
    </row>
    <row r="761" spans="1:27" x14ac:dyDescent="0.35">
      <c r="D761" s="31" t="s">
        <v>214</v>
      </c>
      <c r="K761" s="30">
        <f>SUM(J760:J760)</f>
        <v>9.1239899999999992</v>
      </c>
    </row>
    <row r="762" spans="1:27" x14ac:dyDescent="0.35">
      <c r="D762" s="31" t="s">
        <v>226</v>
      </c>
      <c r="K762" s="32">
        <f>SUM(J759:J761)</f>
        <v>9.1239899999999992</v>
      </c>
    </row>
    <row r="763" spans="1:27" x14ac:dyDescent="0.35">
      <c r="D763" s="31" t="s">
        <v>229</v>
      </c>
      <c r="K763" s="32">
        <f>SUM(K762:K762)</f>
        <v>9.1239899999999992</v>
      </c>
    </row>
    <row r="765" spans="1:27" ht="45" customHeight="1" x14ac:dyDescent="0.35">
      <c r="A765" s="25" t="s">
        <v>502</v>
      </c>
      <c r="B765" s="25" t="s">
        <v>138</v>
      </c>
      <c r="C765" s="26" t="s">
        <v>38</v>
      </c>
      <c r="D765" s="6" t="s">
        <v>139</v>
      </c>
      <c r="E765" s="5"/>
      <c r="F765" s="5"/>
      <c r="G765" s="26"/>
      <c r="H765" s="27" t="s">
        <v>202</v>
      </c>
      <c r="I765" s="4">
        <v>1</v>
      </c>
      <c r="J765" s="5"/>
      <c r="K765" s="28">
        <f>ROUND(K779,2)</f>
        <v>39.840000000000003</v>
      </c>
      <c r="L765" s="26"/>
      <c r="M765" s="26"/>
      <c r="N765" s="26"/>
      <c r="O765" s="26"/>
      <c r="P765" s="26"/>
      <c r="Q765" s="26"/>
      <c r="R765" s="26"/>
      <c r="S765" s="26"/>
      <c r="T765" s="26"/>
      <c r="U765" s="26"/>
      <c r="V765" s="26"/>
      <c r="W765" s="26"/>
      <c r="X765" s="26"/>
      <c r="Y765" s="26"/>
      <c r="Z765" s="26"/>
      <c r="AA765" s="26"/>
    </row>
    <row r="766" spans="1:27" x14ac:dyDescent="0.35">
      <c r="B766" s="21" t="s">
        <v>203</v>
      </c>
    </row>
    <row r="767" spans="1:27" x14ac:dyDescent="0.35">
      <c r="B767" t="s">
        <v>204</v>
      </c>
      <c r="C767" t="s">
        <v>205</v>
      </c>
      <c r="D767" t="s">
        <v>206</v>
      </c>
      <c r="E767" s="29">
        <v>0.3</v>
      </c>
      <c r="F767" t="s">
        <v>207</v>
      </c>
      <c r="G767" t="s">
        <v>208</v>
      </c>
      <c r="H767" s="30">
        <v>20.84</v>
      </c>
      <c r="I767" t="s">
        <v>209</v>
      </c>
      <c r="J767" s="30">
        <f>ROUND(E767/I765* H767,5)</f>
        <v>6.2519999999999998</v>
      </c>
    </row>
    <row r="768" spans="1:27" x14ac:dyDescent="0.35">
      <c r="D768" s="31" t="s">
        <v>210</v>
      </c>
      <c r="K768" s="30">
        <f>SUM(J767:J767)</f>
        <v>6.2519999999999998</v>
      </c>
    </row>
    <row r="769" spans="1:27" x14ac:dyDescent="0.35">
      <c r="B769" s="21" t="s">
        <v>211</v>
      </c>
    </row>
    <row r="770" spans="1:27" x14ac:dyDescent="0.35">
      <c r="B770" t="s">
        <v>503</v>
      </c>
      <c r="C770" t="s">
        <v>205</v>
      </c>
      <c r="D770" t="s">
        <v>504</v>
      </c>
      <c r="E770" s="29">
        <v>0.3</v>
      </c>
      <c r="F770" t="s">
        <v>207</v>
      </c>
      <c r="G770" t="s">
        <v>208</v>
      </c>
      <c r="H770" s="30">
        <v>6.25</v>
      </c>
      <c r="I770" t="s">
        <v>209</v>
      </c>
      <c r="J770" s="30">
        <f>ROUND(E770/I765* H770,5)</f>
        <v>1.875</v>
      </c>
    </row>
    <row r="771" spans="1:27" x14ac:dyDescent="0.35">
      <c r="B771" t="s">
        <v>283</v>
      </c>
      <c r="C771" t="s">
        <v>205</v>
      </c>
      <c r="D771" t="s">
        <v>284</v>
      </c>
      <c r="E771" s="29">
        <v>0.121</v>
      </c>
      <c r="F771" t="s">
        <v>207</v>
      </c>
      <c r="G771" t="s">
        <v>208</v>
      </c>
      <c r="H771" s="30">
        <v>61.89</v>
      </c>
      <c r="I771" t="s">
        <v>209</v>
      </c>
      <c r="J771" s="30">
        <f>ROUND(E771/I765* H771,5)</f>
        <v>7.4886900000000001</v>
      </c>
    </row>
    <row r="772" spans="1:27" x14ac:dyDescent="0.35">
      <c r="D772" s="31" t="s">
        <v>214</v>
      </c>
      <c r="K772" s="30">
        <f>SUM(J770:J771)</f>
        <v>9.3636900000000001</v>
      </c>
    </row>
    <row r="773" spans="1:27" x14ac:dyDescent="0.35">
      <c r="B773" s="21" t="s">
        <v>215</v>
      </c>
    </row>
    <row r="774" spans="1:27" x14ac:dyDescent="0.35">
      <c r="B774" t="s">
        <v>505</v>
      </c>
      <c r="C774" t="s">
        <v>217</v>
      </c>
      <c r="D774" t="s">
        <v>506</v>
      </c>
      <c r="E774" s="29">
        <v>1.9</v>
      </c>
      <c r="G774" t="s">
        <v>208</v>
      </c>
      <c r="H774" s="30">
        <v>12.7</v>
      </c>
      <c r="I774" t="s">
        <v>209</v>
      </c>
      <c r="J774" s="30">
        <f>ROUND(E774* H774,5)</f>
        <v>24.13</v>
      </c>
    </row>
    <row r="775" spans="1:27" x14ac:dyDescent="0.35">
      <c r="D775" s="31" t="s">
        <v>225</v>
      </c>
      <c r="K775" s="30">
        <f>SUM(J774:J774)</f>
        <v>24.13</v>
      </c>
    </row>
    <row r="777" spans="1:27" x14ac:dyDescent="0.35">
      <c r="D777" s="31" t="s">
        <v>227</v>
      </c>
      <c r="H777">
        <v>1.5</v>
      </c>
      <c r="I777" t="s">
        <v>228</v>
      </c>
      <c r="J777">
        <f>ROUND(H777/100*K768,5)</f>
        <v>9.3780000000000002E-2</v>
      </c>
    </row>
    <row r="778" spans="1:27" x14ac:dyDescent="0.35">
      <c r="D778" s="31" t="s">
        <v>226</v>
      </c>
      <c r="K778" s="32">
        <f>SUM(J766:J777)</f>
        <v>39.839469999999999</v>
      </c>
    </row>
    <row r="779" spans="1:27" x14ac:dyDescent="0.35">
      <c r="D779" s="31" t="s">
        <v>229</v>
      </c>
      <c r="K779" s="32">
        <f>SUM(K778:K778)</f>
        <v>39.839469999999999</v>
      </c>
    </row>
    <row r="781" spans="1:27" ht="45" customHeight="1" x14ac:dyDescent="0.35">
      <c r="A781" s="25" t="s">
        <v>507</v>
      </c>
      <c r="B781" s="25" t="s">
        <v>50</v>
      </c>
      <c r="C781" s="26" t="s">
        <v>38</v>
      </c>
      <c r="D781" s="6" t="s">
        <v>51</v>
      </c>
      <c r="E781" s="5"/>
      <c r="F781" s="5"/>
      <c r="G781" s="26"/>
      <c r="H781" s="27" t="s">
        <v>202</v>
      </c>
      <c r="I781" s="4">
        <v>0.97099999999999997</v>
      </c>
      <c r="J781" s="5"/>
      <c r="K781" s="28">
        <f>ROUND(K786,2)</f>
        <v>10.79</v>
      </c>
      <c r="L781" s="26"/>
      <c r="M781" s="26"/>
      <c r="N781" s="26"/>
      <c r="O781" s="26"/>
      <c r="P781" s="26"/>
      <c r="Q781" s="26"/>
      <c r="R781" s="26"/>
      <c r="S781" s="26"/>
      <c r="T781" s="26"/>
      <c r="U781" s="26"/>
      <c r="V781" s="26"/>
      <c r="W781" s="26"/>
      <c r="X781" s="26"/>
      <c r="Y781" s="26"/>
      <c r="Z781" s="26"/>
      <c r="AA781" s="26"/>
    </row>
    <row r="782" spans="1:27" x14ac:dyDescent="0.35">
      <c r="B782" s="21" t="s">
        <v>211</v>
      </c>
    </row>
    <row r="783" spans="1:27" x14ac:dyDescent="0.35">
      <c r="B783" t="s">
        <v>508</v>
      </c>
      <c r="C783" t="s">
        <v>205</v>
      </c>
      <c r="D783" t="s">
        <v>509</v>
      </c>
      <c r="E783" s="29">
        <v>0.18</v>
      </c>
      <c r="F783" t="s">
        <v>207</v>
      </c>
      <c r="G783" t="s">
        <v>208</v>
      </c>
      <c r="H783" s="30">
        <v>58.18</v>
      </c>
      <c r="I783" t="s">
        <v>209</v>
      </c>
      <c r="J783" s="30">
        <f>ROUND(E783/I781* H783,5)</f>
        <v>10.785170000000001</v>
      </c>
    </row>
    <row r="784" spans="1:27" x14ac:dyDescent="0.35">
      <c r="D784" s="31" t="s">
        <v>214</v>
      </c>
      <c r="K784" s="30">
        <f>SUM(J783:J783)</f>
        <v>10.785170000000001</v>
      </c>
    </row>
    <row r="785" spans="1:27" x14ac:dyDescent="0.35">
      <c r="D785" s="31" t="s">
        <v>226</v>
      </c>
      <c r="K785" s="32">
        <f>SUM(J782:J784)</f>
        <v>10.785170000000001</v>
      </c>
    </row>
    <row r="786" spans="1:27" x14ac:dyDescent="0.35">
      <c r="D786" s="31" t="s">
        <v>229</v>
      </c>
      <c r="K786" s="32">
        <f>SUM(K785:K785)</f>
        <v>10.785170000000001</v>
      </c>
    </row>
    <row r="788" spans="1:27" ht="45" customHeight="1" x14ac:dyDescent="0.35">
      <c r="A788" s="25" t="s">
        <v>510</v>
      </c>
      <c r="B788" s="25" t="s">
        <v>37</v>
      </c>
      <c r="C788" s="26" t="s">
        <v>38</v>
      </c>
      <c r="D788" s="6" t="s">
        <v>39</v>
      </c>
      <c r="E788" s="5"/>
      <c r="F788" s="5"/>
      <c r="G788" s="26"/>
      <c r="H788" s="27" t="s">
        <v>202</v>
      </c>
      <c r="I788" s="4">
        <v>0.97099999999999997</v>
      </c>
      <c r="J788" s="5"/>
      <c r="K788" s="28">
        <f>ROUND(K793,2)</f>
        <v>12.82</v>
      </c>
      <c r="L788" s="26"/>
      <c r="M788" s="26"/>
      <c r="N788" s="26"/>
      <c r="O788" s="26"/>
      <c r="P788" s="26"/>
      <c r="Q788" s="26"/>
      <c r="R788" s="26"/>
      <c r="S788" s="26"/>
      <c r="T788" s="26"/>
      <c r="U788" s="26"/>
      <c r="V788" s="26"/>
      <c r="W788" s="26"/>
      <c r="X788" s="26"/>
      <c r="Y788" s="26"/>
      <c r="Z788" s="26"/>
      <c r="AA788" s="26"/>
    </row>
    <row r="789" spans="1:27" x14ac:dyDescent="0.35">
      <c r="B789" s="21" t="s">
        <v>211</v>
      </c>
    </row>
    <row r="790" spans="1:27" x14ac:dyDescent="0.35">
      <c r="B790" t="s">
        <v>508</v>
      </c>
      <c r="C790" t="s">
        <v>205</v>
      </c>
      <c r="D790" t="s">
        <v>509</v>
      </c>
      <c r="E790" s="29">
        <v>0.214</v>
      </c>
      <c r="F790" t="s">
        <v>207</v>
      </c>
      <c r="G790" t="s">
        <v>208</v>
      </c>
      <c r="H790" s="30">
        <v>58.18</v>
      </c>
      <c r="I790" t="s">
        <v>209</v>
      </c>
      <c r="J790" s="30">
        <f>ROUND(E790/I788* H790,5)</f>
        <v>12.822369999999999</v>
      </c>
    </row>
    <row r="791" spans="1:27" x14ac:dyDescent="0.35">
      <c r="D791" s="31" t="s">
        <v>214</v>
      </c>
      <c r="K791" s="30">
        <f>SUM(J790:J790)</f>
        <v>12.822369999999999</v>
      </c>
    </row>
    <row r="792" spans="1:27" x14ac:dyDescent="0.35">
      <c r="D792" s="31" t="s">
        <v>226</v>
      </c>
      <c r="K792" s="32">
        <f>SUM(J789:J791)</f>
        <v>12.822369999999999</v>
      </c>
    </row>
    <row r="793" spans="1:27" x14ac:dyDescent="0.35">
      <c r="D793" s="31" t="s">
        <v>229</v>
      </c>
      <c r="K793" s="32">
        <f>SUM(K792:K792)</f>
        <v>12.822369999999999</v>
      </c>
    </row>
    <row r="795" spans="1:27" ht="45" customHeight="1" x14ac:dyDescent="0.35">
      <c r="A795" s="25" t="s">
        <v>511</v>
      </c>
      <c r="B795" s="25" t="s">
        <v>40</v>
      </c>
      <c r="C795" s="26" t="s">
        <v>38</v>
      </c>
      <c r="D795" s="6" t="s">
        <v>41</v>
      </c>
      <c r="E795" s="5"/>
      <c r="F795" s="5"/>
      <c r="G795" s="26"/>
      <c r="H795" s="27" t="s">
        <v>202</v>
      </c>
      <c r="I795" s="4">
        <v>1</v>
      </c>
      <c r="J795" s="5"/>
      <c r="K795" s="28">
        <f>ROUND(K800,2)</f>
        <v>19.940000000000001</v>
      </c>
      <c r="L795" s="26"/>
      <c r="M795" s="26"/>
      <c r="N795" s="26"/>
      <c r="O795" s="26"/>
      <c r="P795" s="26"/>
      <c r="Q795" s="26"/>
      <c r="R795" s="26"/>
      <c r="S795" s="26"/>
      <c r="T795" s="26"/>
      <c r="U795" s="26"/>
      <c r="V795" s="26"/>
      <c r="W795" s="26"/>
      <c r="X795" s="26"/>
      <c r="Y795" s="26"/>
      <c r="Z795" s="26"/>
      <c r="AA795" s="26"/>
    </row>
    <row r="796" spans="1:27" x14ac:dyDescent="0.35">
      <c r="B796" s="21" t="s">
        <v>215</v>
      </c>
    </row>
    <row r="797" spans="1:27" x14ac:dyDescent="0.35">
      <c r="B797" t="s">
        <v>512</v>
      </c>
      <c r="C797" t="s">
        <v>217</v>
      </c>
      <c r="D797" t="s">
        <v>41</v>
      </c>
      <c r="E797" s="29">
        <v>0.17</v>
      </c>
      <c r="G797" t="s">
        <v>208</v>
      </c>
      <c r="H797" s="30">
        <v>117.32</v>
      </c>
      <c r="I797" t="s">
        <v>209</v>
      </c>
      <c r="J797" s="30">
        <f>ROUND(E797* H797,5)</f>
        <v>19.944400000000002</v>
      </c>
    </row>
    <row r="798" spans="1:27" x14ac:dyDescent="0.35">
      <c r="D798" s="31" t="s">
        <v>225</v>
      </c>
      <c r="K798" s="30">
        <f>SUM(J797:J797)</f>
        <v>19.944400000000002</v>
      </c>
    </row>
    <row r="799" spans="1:27" x14ac:dyDescent="0.35">
      <c r="D799" s="31" t="s">
        <v>226</v>
      </c>
      <c r="K799" s="32">
        <f>SUM(J796:J798)</f>
        <v>19.944400000000002</v>
      </c>
    </row>
    <row r="800" spans="1:27" x14ac:dyDescent="0.35">
      <c r="D800" s="31" t="s">
        <v>229</v>
      </c>
      <c r="K800" s="32">
        <f>SUM(K799:K799)</f>
        <v>19.944400000000002</v>
      </c>
    </row>
    <row r="802" spans="1:27" ht="45" customHeight="1" x14ac:dyDescent="0.35">
      <c r="A802" s="25" t="s">
        <v>513</v>
      </c>
      <c r="B802" s="25" t="s">
        <v>92</v>
      </c>
      <c r="C802" s="26" t="s">
        <v>90</v>
      </c>
      <c r="D802" s="6" t="s">
        <v>93</v>
      </c>
      <c r="E802" s="5"/>
      <c r="F802" s="5"/>
      <c r="G802" s="26"/>
      <c r="H802" s="27" t="s">
        <v>202</v>
      </c>
      <c r="I802" s="4">
        <v>1</v>
      </c>
      <c r="J802" s="5"/>
      <c r="K802" s="28">
        <f>ROUND(K816,2)</f>
        <v>2.39</v>
      </c>
      <c r="L802" s="26"/>
      <c r="M802" s="26"/>
      <c r="N802" s="26"/>
      <c r="O802" s="26"/>
      <c r="P802" s="26"/>
      <c r="Q802" s="26"/>
      <c r="R802" s="26"/>
      <c r="S802" s="26"/>
      <c r="T802" s="26"/>
      <c r="U802" s="26"/>
      <c r="V802" s="26"/>
      <c r="W802" s="26"/>
      <c r="X802" s="26"/>
      <c r="Y802" s="26"/>
      <c r="Z802" s="26"/>
      <c r="AA802" s="26"/>
    </row>
    <row r="803" spans="1:27" x14ac:dyDescent="0.35">
      <c r="B803" s="21" t="s">
        <v>203</v>
      </c>
    </row>
    <row r="804" spans="1:27" x14ac:dyDescent="0.35">
      <c r="B804" t="s">
        <v>248</v>
      </c>
      <c r="C804" t="s">
        <v>205</v>
      </c>
      <c r="D804" t="s">
        <v>249</v>
      </c>
      <c r="E804" s="29">
        <v>6.0000000000000001E-3</v>
      </c>
      <c r="F804" t="s">
        <v>207</v>
      </c>
      <c r="G804" t="s">
        <v>208</v>
      </c>
      <c r="H804" s="30">
        <v>49.24</v>
      </c>
      <c r="I804" t="s">
        <v>209</v>
      </c>
      <c r="J804" s="30">
        <f>ROUND(E804/I802* H804,5)</f>
        <v>0.29543999999999998</v>
      </c>
    </row>
    <row r="805" spans="1:27" x14ac:dyDescent="0.35">
      <c r="B805" t="s">
        <v>246</v>
      </c>
      <c r="C805" t="s">
        <v>205</v>
      </c>
      <c r="D805" t="s">
        <v>247</v>
      </c>
      <c r="E805" s="29">
        <v>8.0000000000000002E-3</v>
      </c>
      <c r="F805" t="s">
        <v>207</v>
      </c>
      <c r="G805" t="s">
        <v>208</v>
      </c>
      <c r="H805" s="30">
        <v>39.39</v>
      </c>
      <c r="I805" t="s">
        <v>209</v>
      </c>
      <c r="J805" s="30">
        <f>ROUND(E805/I802* H805,5)</f>
        <v>0.31512000000000001</v>
      </c>
    </row>
    <row r="806" spans="1:27" x14ac:dyDescent="0.35">
      <c r="D806" s="31" t="s">
        <v>210</v>
      </c>
      <c r="K806" s="30">
        <f>SUM(J804:J805)</f>
        <v>0.61055999999999999</v>
      </c>
    </row>
    <row r="807" spans="1:27" x14ac:dyDescent="0.35">
      <c r="B807" s="21" t="s">
        <v>215</v>
      </c>
    </row>
    <row r="808" spans="1:27" x14ac:dyDescent="0.35">
      <c r="B808" t="s">
        <v>252</v>
      </c>
      <c r="C808" t="s">
        <v>90</v>
      </c>
      <c r="D808" t="s">
        <v>253</v>
      </c>
      <c r="E808" s="29">
        <v>5.0000000000000001E-3</v>
      </c>
      <c r="G808" t="s">
        <v>208</v>
      </c>
      <c r="H808" s="30">
        <v>2.2999999999999998</v>
      </c>
      <c r="I808" t="s">
        <v>209</v>
      </c>
      <c r="J808" s="30">
        <f>ROUND(E808* H808,5)</f>
        <v>1.15E-2</v>
      </c>
    </row>
    <row r="809" spans="1:27" x14ac:dyDescent="0.35">
      <c r="D809" s="31" t="s">
        <v>225</v>
      </c>
      <c r="K809" s="30">
        <f>SUM(J808:J808)</f>
        <v>1.15E-2</v>
      </c>
    </row>
    <row r="810" spans="1:27" x14ac:dyDescent="0.35">
      <c r="B810" s="21" t="s">
        <v>199</v>
      </c>
    </row>
    <row r="811" spans="1:27" x14ac:dyDescent="0.35">
      <c r="B811" t="s">
        <v>244</v>
      </c>
      <c r="C811" t="s">
        <v>90</v>
      </c>
      <c r="D811" t="s">
        <v>245</v>
      </c>
      <c r="E811" s="29">
        <v>1</v>
      </c>
      <c r="G811" t="s">
        <v>208</v>
      </c>
      <c r="H811" s="30">
        <v>1.76254</v>
      </c>
      <c r="I811" t="s">
        <v>209</v>
      </c>
      <c r="J811" s="30">
        <f>ROUND(E811* H811,5)</f>
        <v>1.76254</v>
      </c>
    </row>
    <row r="812" spans="1:27" x14ac:dyDescent="0.35">
      <c r="D812" s="31" t="s">
        <v>379</v>
      </c>
      <c r="K812" s="30">
        <f>SUM(J811:J811)</f>
        <v>1.76254</v>
      </c>
    </row>
    <row r="814" spans="1:27" x14ac:dyDescent="0.35">
      <c r="D814" s="31" t="s">
        <v>227</v>
      </c>
      <c r="H814">
        <v>1.5</v>
      </c>
      <c r="I814" t="s">
        <v>228</v>
      </c>
      <c r="J814">
        <f>ROUND(H814/100*K806,5)</f>
        <v>9.1599999999999997E-3</v>
      </c>
    </row>
    <row r="815" spans="1:27" x14ac:dyDescent="0.35">
      <c r="D815" s="31" t="s">
        <v>226</v>
      </c>
      <c r="K815" s="32">
        <f>SUM(J803:J814)</f>
        <v>2.3937599999999999</v>
      </c>
    </row>
    <row r="816" spans="1:27" x14ac:dyDescent="0.35">
      <c r="D816" s="31" t="s">
        <v>229</v>
      </c>
      <c r="K816" s="32">
        <f>SUM(K815:K815)</f>
        <v>2.3937599999999999</v>
      </c>
    </row>
    <row r="818" spans="1:27" ht="45" customHeight="1" x14ac:dyDescent="0.35">
      <c r="A818" s="25" t="s">
        <v>514</v>
      </c>
      <c r="B818" s="25" t="s">
        <v>94</v>
      </c>
      <c r="C818" s="26" t="s">
        <v>38</v>
      </c>
      <c r="D818" s="6" t="s">
        <v>95</v>
      </c>
      <c r="E818" s="5"/>
      <c r="F818" s="5"/>
      <c r="G818" s="26"/>
      <c r="H818" s="27" t="s">
        <v>202</v>
      </c>
      <c r="I818" s="4">
        <v>3.4710000000000001</v>
      </c>
      <c r="J818" s="5"/>
      <c r="K818" s="28">
        <f>ROUND(K829,2)</f>
        <v>135.9</v>
      </c>
      <c r="L818" s="26"/>
      <c r="M818" s="26"/>
      <c r="N818" s="26"/>
      <c r="O818" s="26"/>
      <c r="P818" s="26"/>
      <c r="Q818" s="26"/>
      <c r="R818" s="26"/>
      <c r="S818" s="26"/>
      <c r="T818" s="26"/>
      <c r="U818" s="26"/>
      <c r="V818" s="26"/>
      <c r="W818" s="26"/>
      <c r="X818" s="26"/>
      <c r="Y818" s="26"/>
      <c r="Z818" s="26"/>
      <c r="AA818" s="26"/>
    </row>
    <row r="819" spans="1:27" x14ac:dyDescent="0.35">
      <c r="B819" s="21" t="s">
        <v>203</v>
      </c>
    </row>
    <row r="820" spans="1:27" x14ac:dyDescent="0.35">
      <c r="B820" t="s">
        <v>295</v>
      </c>
      <c r="C820" t="s">
        <v>205</v>
      </c>
      <c r="D820" t="s">
        <v>265</v>
      </c>
      <c r="E820" s="29">
        <v>0.25</v>
      </c>
      <c r="F820" t="s">
        <v>207</v>
      </c>
      <c r="G820" t="s">
        <v>208</v>
      </c>
      <c r="H820" s="30">
        <v>20.079999999999998</v>
      </c>
      <c r="I820" t="s">
        <v>209</v>
      </c>
      <c r="J820" s="30">
        <f>ROUND(E820/I818* H820,5)</f>
        <v>1.4462699999999999</v>
      </c>
    </row>
    <row r="821" spans="1:27" x14ac:dyDescent="0.35">
      <c r="B821" t="s">
        <v>515</v>
      </c>
      <c r="C821" t="s">
        <v>205</v>
      </c>
      <c r="D821" t="s">
        <v>516</v>
      </c>
      <c r="E821" s="29">
        <v>6.25E-2</v>
      </c>
      <c r="F821" t="s">
        <v>207</v>
      </c>
      <c r="G821" t="s">
        <v>208</v>
      </c>
      <c r="H821" s="30">
        <v>23.53</v>
      </c>
      <c r="I821" t="s">
        <v>209</v>
      </c>
      <c r="J821" s="30">
        <f>ROUND(E821/I818* H821,5)</f>
        <v>0.42369000000000001</v>
      </c>
    </row>
    <row r="822" spans="1:27" x14ac:dyDescent="0.35">
      <c r="D822" s="31" t="s">
        <v>210</v>
      </c>
      <c r="K822" s="30">
        <f>SUM(J820:J821)</f>
        <v>1.8699599999999998</v>
      </c>
    </row>
    <row r="823" spans="1:27" x14ac:dyDescent="0.35">
      <c r="B823" s="21" t="s">
        <v>215</v>
      </c>
    </row>
    <row r="824" spans="1:27" x14ac:dyDescent="0.35">
      <c r="B824" t="s">
        <v>517</v>
      </c>
      <c r="C824" t="s">
        <v>38</v>
      </c>
      <c r="D824" t="s">
        <v>518</v>
      </c>
      <c r="E824" s="29">
        <v>1.1000000000000001</v>
      </c>
      <c r="G824" t="s">
        <v>208</v>
      </c>
      <c r="H824" s="30">
        <v>121.82</v>
      </c>
      <c r="I824" t="s">
        <v>209</v>
      </c>
      <c r="J824" s="30">
        <f>ROUND(E824* H824,5)</f>
        <v>134.00200000000001</v>
      </c>
    </row>
    <row r="825" spans="1:27" x14ac:dyDescent="0.35">
      <c r="D825" s="31" t="s">
        <v>225</v>
      </c>
      <c r="K825" s="30">
        <f>SUM(J824:J824)</f>
        <v>134.00200000000001</v>
      </c>
    </row>
    <row r="827" spans="1:27" x14ac:dyDescent="0.35">
      <c r="D827" s="31" t="s">
        <v>227</v>
      </c>
      <c r="H827">
        <v>1.5</v>
      </c>
      <c r="I827" t="s">
        <v>228</v>
      </c>
      <c r="J827">
        <f>ROUND(H827/100*K822,5)</f>
        <v>2.8049999999999999E-2</v>
      </c>
    </row>
    <row r="828" spans="1:27" x14ac:dyDescent="0.35">
      <c r="D828" s="31" t="s">
        <v>226</v>
      </c>
      <c r="K828" s="32">
        <f>SUM(J819:J827)</f>
        <v>135.90001000000001</v>
      </c>
    </row>
    <row r="829" spans="1:27" x14ac:dyDescent="0.35">
      <c r="D829" s="31" t="s">
        <v>229</v>
      </c>
      <c r="K829" s="32">
        <f>SUM(K828:K828)</f>
        <v>135.90001000000001</v>
      </c>
    </row>
    <row r="831" spans="1:27" ht="45" customHeight="1" x14ac:dyDescent="0.35">
      <c r="A831" s="25" t="s">
        <v>519</v>
      </c>
      <c r="B831" s="25" t="s">
        <v>87</v>
      </c>
      <c r="C831" s="26" t="s">
        <v>38</v>
      </c>
      <c r="D831" s="6" t="s">
        <v>88</v>
      </c>
      <c r="E831" s="5"/>
      <c r="F831" s="5"/>
      <c r="G831" s="26"/>
      <c r="H831" s="27" t="s">
        <v>202</v>
      </c>
      <c r="I831" s="4">
        <v>1.0209999999999999</v>
      </c>
      <c r="J831" s="5"/>
      <c r="K831" s="28">
        <f>ROUND(K845,2)</f>
        <v>180.32</v>
      </c>
      <c r="L831" s="26"/>
      <c r="M831" s="26"/>
      <c r="N831" s="26"/>
      <c r="O831" s="26"/>
      <c r="P831" s="26"/>
      <c r="Q831" s="26"/>
      <c r="R831" s="26"/>
      <c r="S831" s="26"/>
      <c r="T831" s="26"/>
      <c r="U831" s="26"/>
      <c r="V831" s="26"/>
      <c r="W831" s="26"/>
      <c r="X831" s="26"/>
      <c r="Y831" s="26"/>
      <c r="Z831" s="26"/>
      <c r="AA831" s="26"/>
    </row>
    <row r="832" spans="1:27" x14ac:dyDescent="0.35">
      <c r="B832" s="21" t="s">
        <v>203</v>
      </c>
    </row>
    <row r="833" spans="1:27" x14ac:dyDescent="0.35">
      <c r="B833" t="s">
        <v>515</v>
      </c>
      <c r="C833" t="s">
        <v>205</v>
      </c>
      <c r="D833" t="s">
        <v>516</v>
      </c>
      <c r="E833" s="29">
        <v>0.252</v>
      </c>
      <c r="F833" t="s">
        <v>207</v>
      </c>
      <c r="G833" t="s">
        <v>208</v>
      </c>
      <c r="H833" s="30">
        <v>23.53</v>
      </c>
      <c r="I833" t="s">
        <v>209</v>
      </c>
      <c r="J833" s="30">
        <f>ROUND(E833/I831* H833,5)</f>
        <v>5.8075999999999999</v>
      </c>
    </row>
    <row r="834" spans="1:27" x14ac:dyDescent="0.35">
      <c r="B834" t="s">
        <v>295</v>
      </c>
      <c r="C834" t="s">
        <v>205</v>
      </c>
      <c r="D834" t="s">
        <v>265</v>
      </c>
      <c r="E834" s="29">
        <v>1.008</v>
      </c>
      <c r="F834" t="s">
        <v>207</v>
      </c>
      <c r="G834" t="s">
        <v>208</v>
      </c>
      <c r="H834" s="30">
        <v>20.079999999999998</v>
      </c>
      <c r="I834" t="s">
        <v>209</v>
      </c>
      <c r="J834" s="30">
        <f>ROUND(E834/I831* H834,5)</f>
        <v>19.82433</v>
      </c>
    </row>
    <row r="835" spans="1:27" x14ac:dyDescent="0.35">
      <c r="D835" s="31" t="s">
        <v>210</v>
      </c>
      <c r="K835" s="30">
        <f>SUM(J833:J834)</f>
        <v>25.631930000000001</v>
      </c>
    </row>
    <row r="836" spans="1:27" x14ac:dyDescent="0.35">
      <c r="B836" s="21" t="s">
        <v>211</v>
      </c>
    </row>
    <row r="837" spans="1:27" x14ac:dyDescent="0.35">
      <c r="B837" t="s">
        <v>520</v>
      </c>
      <c r="C837" t="s">
        <v>205</v>
      </c>
      <c r="D837" t="s">
        <v>521</v>
      </c>
      <c r="E837" s="29">
        <v>0.125</v>
      </c>
      <c r="F837" t="s">
        <v>207</v>
      </c>
      <c r="G837" t="s">
        <v>208</v>
      </c>
      <c r="H837" s="30">
        <v>187.65</v>
      </c>
      <c r="I837" t="s">
        <v>209</v>
      </c>
      <c r="J837" s="30">
        <f>ROUND(E837/I831* H837,5)</f>
        <v>22.973800000000001</v>
      </c>
    </row>
    <row r="838" spans="1:27" x14ac:dyDescent="0.35">
      <c r="D838" s="31" t="s">
        <v>214</v>
      </c>
      <c r="K838" s="30">
        <f>SUM(J837:J837)</f>
        <v>22.973800000000001</v>
      </c>
    </row>
    <row r="839" spans="1:27" x14ac:dyDescent="0.35">
      <c r="B839" s="21" t="s">
        <v>215</v>
      </c>
    </row>
    <row r="840" spans="1:27" x14ac:dyDescent="0.35">
      <c r="B840" t="s">
        <v>522</v>
      </c>
      <c r="C840" t="s">
        <v>38</v>
      </c>
      <c r="D840" t="s">
        <v>523</v>
      </c>
      <c r="E840" s="29">
        <v>1.05</v>
      </c>
      <c r="G840" t="s">
        <v>208</v>
      </c>
      <c r="H840" s="30">
        <v>124.83</v>
      </c>
      <c r="I840" t="s">
        <v>209</v>
      </c>
      <c r="J840" s="30">
        <f>ROUND(E840* H840,5)</f>
        <v>131.07149999999999</v>
      </c>
    </row>
    <row r="841" spans="1:27" x14ac:dyDescent="0.35">
      <c r="D841" s="31" t="s">
        <v>225</v>
      </c>
      <c r="K841" s="30">
        <f>SUM(J840:J840)</f>
        <v>131.07149999999999</v>
      </c>
    </row>
    <row r="843" spans="1:27" x14ac:dyDescent="0.35">
      <c r="D843" s="31" t="s">
        <v>227</v>
      </c>
      <c r="H843">
        <v>2.5</v>
      </c>
      <c r="I843" t="s">
        <v>228</v>
      </c>
      <c r="J843">
        <f>ROUND(H843/100*K835,5)</f>
        <v>0.64080000000000004</v>
      </c>
    </row>
    <row r="844" spans="1:27" x14ac:dyDescent="0.35">
      <c r="D844" s="31" t="s">
        <v>226</v>
      </c>
      <c r="K844" s="32">
        <f>SUM(J832:J843)</f>
        <v>180.31802999999999</v>
      </c>
    </row>
    <row r="845" spans="1:27" x14ac:dyDescent="0.35">
      <c r="D845" s="31" t="s">
        <v>229</v>
      </c>
      <c r="K845" s="32">
        <f>SUM(K844:K844)</f>
        <v>180.31802999999999</v>
      </c>
    </row>
    <row r="847" spans="1:27" ht="45" customHeight="1" x14ac:dyDescent="0.35">
      <c r="A847" s="25" t="s">
        <v>524</v>
      </c>
      <c r="B847" s="25" t="s">
        <v>89</v>
      </c>
      <c r="C847" s="26" t="s">
        <v>90</v>
      </c>
      <c r="D847" s="6" t="s">
        <v>91</v>
      </c>
      <c r="E847" s="5"/>
      <c r="F847" s="5"/>
      <c r="G847" s="26"/>
      <c r="H847" s="27" t="s">
        <v>202</v>
      </c>
      <c r="I847" s="4">
        <v>1</v>
      </c>
      <c r="J847" s="5"/>
      <c r="K847" s="28">
        <f>ROUND(K861,2)</f>
        <v>2.78</v>
      </c>
      <c r="L847" s="26"/>
      <c r="M847" s="26"/>
      <c r="N847" s="26"/>
      <c r="O847" s="26"/>
      <c r="P847" s="26"/>
      <c r="Q847" s="26"/>
      <c r="R847" s="26"/>
      <c r="S847" s="26"/>
      <c r="T847" s="26"/>
      <c r="U847" s="26"/>
      <c r="V847" s="26"/>
      <c r="W847" s="26"/>
      <c r="X847" s="26"/>
      <c r="Y847" s="26"/>
      <c r="Z847" s="26"/>
      <c r="AA847" s="26"/>
    </row>
    <row r="848" spans="1:27" x14ac:dyDescent="0.35">
      <c r="B848" s="21" t="s">
        <v>203</v>
      </c>
    </row>
    <row r="849" spans="1:27" x14ac:dyDescent="0.35">
      <c r="B849" t="s">
        <v>246</v>
      </c>
      <c r="C849" t="s">
        <v>205</v>
      </c>
      <c r="D849" t="s">
        <v>247</v>
      </c>
      <c r="E849" s="29">
        <v>1.2E-2</v>
      </c>
      <c r="F849" t="s">
        <v>207</v>
      </c>
      <c r="G849" t="s">
        <v>208</v>
      </c>
      <c r="H849" s="30">
        <v>39.39</v>
      </c>
      <c r="I849" t="s">
        <v>209</v>
      </c>
      <c r="J849" s="30">
        <f>ROUND(E849/I847* H849,5)</f>
        <v>0.47267999999999999</v>
      </c>
    </row>
    <row r="850" spans="1:27" x14ac:dyDescent="0.35">
      <c r="B850" t="s">
        <v>248</v>
      </c>
      <c r="C850" t="s">
        <v>205</v>
      </c>
      <c r="D850" t="s">
        <v>249</v>
      </c>
      <c r="E850" s="29">
        <v>0.01</v>
      </c>
      <c r="F850" t="s">
        <v>207</v>
      </c>
      <c r="G850" t="s">
        <v>208</v>
      </c>
      <c r="H850" s="30">
        <v>49.24</v>
      </c>
      <c r="I850" t="s">
        <v>209</v>
      </c>
      <c r="J850" s="30">
        <f>ROUND(E850/I847* H850,5)</f>
        <v>0.4924</v>
      </c>
    </row>
    <row r="851" spans="1:27" x14ac:dyDescent="0.35">
      <c r="D851" s="31" t="s">
        <v>210</v>
      </c>
      <c r="K851" s="30">
        <f>SUM(J849:J850)</f>
        <v>0.96507999999999994</v>
      </c>
    </row>
    <row r="852" spans="1:27" x14ac:dyDescent="0.35">
      <c r="B852" s="21" t="s">
        <v>215</v>
      </c>
    </row>
    <row r="853" spans="1:27" x14ac:dyDescent="0.35">
      <c r="B853" t="s">
        <v>252</v>
      </c>
      <c r="C853" t="s">
        <v>90</v>
      </c>
      <c r="D853" t="s">
        <v>253</v>
      </c>
      <c r="E853" s="29">
        <v>1.2E-2</v>
      </c>
      <c r="G853" t="s">
        <v>208</v>
      </c>
      <c r="H853" s="30">
        <v>2.2999999999999998</v>
      </c>
      <c r="I853" t="s">
        <v>209</v>
      </c>
      <c r="J853" s="30">
        <f>ROUND(E853* H853,5)</f>
        <v>2.76E-2</v>
      </c>
    </row>
    <row r="854" spans="1:27" x14ac:dyDescent="0.35">
      <c r="D854" s="31" t="s">
        <v>225</v>
      </c>
      <c r="K854" s="30">
        <f>SUM(J853:J853)</f>
        <v>2.76E-2</v>
      </c>
    </row>
    <row r="855" spans="1:27" x14ac:dyDescent="0.35">
      <c r="B855" s="21" t="s">
        <v>199</v>
      </c>
    </row>
    <row r="856" spans="1:27" x14ac:dyDescent="0.35">
      <c r="B856" t="s">
        <v>254</v>
      </c>
      <c r="C856" t="s">
        <v>90</v>
      </c>
      <c r="D856" t="s">
        <v>255</v>
      </c>
      <c r="E856" s="29">
        <v>1</v>
      </c>
      <c r="G856" t="s">
        <v>208</v>
      </c>
      <c r="H856" s="30">
        <v>1.7730399999999999</v>
      </c>
      <c r="I856" t="s">
        <v>209</v>
      </c>
      <c r="J856" s="30">
        <f>ROUND(E856* H856,5)</f>
        <v>1.7730399999999999</v>
      </c>
    </row>
    <row r="857" spans="1:27" x14ac:dyDescent="0.35">
      <c r="D857" s="31" t="s">
        <v>379</v>
      </c>
      <c r="K857" s="30">
        <f>SUM(J856:J856)</f>
        <v>1.7730399999999999</v>
      </c>
    </row>
    <row r="859" spans="1:27" x14ac:dyDescent="0.35">
      <c r="D859" s="31" t="s">
        <v>227</v>
      </c>
      <c r="H859">
        <v>1.5</v>
      </c>
      <c r="I859" t="s">
        <v>228</v>
      </c>
      <c r="J859">
        <f>ROUND(H859/100*K851,5)</f>
        <v>1.448E-2</v>
      </c>
    </row>
    <row r="860" spans="1:27" x14ac:dyDescent="0.35">
      <c r="D860" s="31" t="s">
        <v>226</v>
      </c>
      <c r="K860" s="32">
        <f>SUM(J848:J859)</f>
        <v>2.7801999999999998</v>
      </c>
    </row>
    <row r="861" spans="1:27" x14ac:dyDescent="0.35">
      <c r="D861" s="31" t="s">
        <v>229</v>
      </c>
      <c r="K861" s="32">
        <f>SUM(K860:K860)</f>
        <v>2.7801999999999998</v>
      </c>
    </row>
    <row r="863" spans="1:27" ht="45" customHeight="1" x14ac:dyDescent="0.35">
      <c r="A863" s="25" t="s">
        <v>525</v>
      </c>
      <c r="B863" s="25" t="s">
        <v>85</v>
      </c>
      <c r="C863" s="26" t="s">
        <v>18</v>
      </c>
      <c r="D863" s="6" t="s">
        <v>86</v>
      </c>
      <c r="E863" s="5"/>
      <c r="F863" s="5"/>
      <c r="G863" s="26"/>
      <c r="H863" s="27" t="s">
        <v>202</v>
      </c>
      <c r="I863" s="4">
        <v>1.3720000000000001</v>
      </c>
      <c r="J863" s="5"/>
      <c r="K863" s="28">
        <f>ROUND(K879,2)</f>
        <v>34.64</v>
      </c>
      <c r="L863" s="26"/>
      <c r="M863" s="26"/>
      <c r="N863" s="26"/>
      <c r="O863" s="26"/>
      <c r="P863" s="26"/>
      <c r="Q863" s="26"/>
      <c r="R863" s="26"/>
      <c r="S863" s="26"/>
      <c r="T863" s="26"/>
      <c r="U863" s="26"/>
      <c r="V863" s="26"/>
      <c r="W863" s="26"/>
      <c r="X863" s="26"/>
      <c r="Y863" s="26"/>
      <c r="Z863" s="26"/>
      <c r="AA863" s="26"/>
    </row>
    <row r="864" spans="1:27" x14ac:dyDescent="0.35">
      <c r="B864" s="21" t="s">
        <v>203</v>
      </c>
    </row>
    <row r="865" spans="2:11" x14ac:dyDescent="0.35">
      <c r="B865" t="s">
        <v>526</v>
      </c>
      <c r="C865" t="s">
        <v>205</v>
      </c>
      <c r="D865" t="s">
        <v>527</v>
      </c>
      <c r="E865" s="29">
        <v>0.47499999999999998</v>
      </c>
      <c r="F865" t="s">
        <v>207</v>
      </c>
      <c r="G865" t="s">
        <v>208</v>
      </c>
      <c r="H865" s="30">
        <v>41.11</v>
      </c>
      <c r="I865" t="s">
        <v>209</v>
      </c>
      <c r="J865" s="30">
        <f>ROUND(E865/I863* H865,5)</f>
        <v>14.23269</v>
      </c>
    </row>
    <row r="866" spans="2:11" x14ac:dyDescent="0.35">
      <c r="B866" t="s">
        <v>528</v>
      </c>
      <c r="C866" t="s">
        <v>205</v>
      </c>
      <c r="D866" t="s">
        <v>529</v>
      </c>
      <c r="E866" s="29">
        <v>0.35599999999999998</v>
      </c>
      <c r="F866" t="s">
        <v>207</v>
      </c>
      <c r="G866" t="s">
        <v>208</v>
      </c>
      <c r="H866" s="30">
        <v>51.38</v>
      </c>
      <c r="I866" t="s">
        <v>209</v>
      </c>
      <c r="J866" s="30">
        <f>ROUND(E866/I863* H866,5)</f>
        <v>13.33184</v>
      </c>
    </row>
    <row r="867" spans="2:11" x14ac:dyDescent="0.35">
      <c r="D867" s="31" t="s">
        <v>210</v>
      </c>
      <c r="K867" s="30">
        <f>SUM(J865:J866)</f>
        <v>27.564529999999998</v>
      </c>
    </row>
    <row r="868" spans="2:11" x14ac:dyDescent="0.35">
      <c r="B868" s="21" t="s">
        <v>215</v>
      </c>
    </row>
    <row r="869" spans="2:11" x14ac:dyDescent="0.35">
      <c r="B869" t="s">
        <v>530</v>
      </c>
      <c r="C869" t="s">
        <v>18</v>
      </c>
      <c r="D869" t="s">
        <v>531</v>
      </c>
      <c r="E869" s="29">
        <v>1.1288</v>
      </c>
      <c r="G869" t="s">
        <v>208</v>
      </c>
      <c r="H869" s="30">
        <v>3.93</v>
      </c>
      <c r="I869" t="s">
        <v>209</v>
      </c>
      <c r="J869" s="30">
        <f t="shared" ref="J869:J874" si="0">ROUND(E869* H869,5)</f>
        <v>4.4361800000000002</v>
      </c>
    </row>
    <row r="870" spans="2:11" x14ac:dyDescent="0.35">
      <c r="B870" t="s">
        <v>532</v>
      </c>
      <c r="C870" t="s">
        <v>533</v>
      </c>
      <c r="D870" t="s">
        <v>534</v>
      </c>
      <c r="E870" s="29">
        <v>1.01E-2</v>
      </c>
      <c r="G870" t="s">
        <v>208</v>
      </c>
      <c r="H870" s="30">
        <v>13.39</v>
      </c>
      <c r="I870" t="s">
        <v>209</v>
      </c>
      <c r="J870" s="30">
        <f t="shared" si="0"/>
        <v>0.13524</v>
      </c>
    </row>
    <row r="871" spans="2:11" x14ac:dyDescent="0.35">
      <c r="B871" t="s">
        <v>535</v>
      </c>
      <c r="C871" t="s">
        <v>13</v>
      </c>
      <c r="D871" t="s">
        <v>536</v>
      </c>
      <c r="E871" s="29">
        <v>1.496</v>
      </c>
      <c r="G871" t="s">
        <v>208</v>
      </c>
      <c r="H871" s="30">
        <v>0.49</v>
      </c>
      <c r="I871" t="s">
        <v>209</v>
      </c>
      <c r="J871" s="30">
        <f t="shared" si="0"/>
        <v>0.73304000000000002</v>
      </c>
    </row>
    <row r="872" spans="2:11" x14ac:dyDescent="0.35">
      <c r="B872" t="s">
        <v>537</v>
      </c>
      <c r="C872" t="s">
        <v>90</v>
      </c>
      <c r="D872" t="s">
        <v>538</v>
      </c>
      <c r="E872" s="29">
        <v>0.1007</v>
      </c>
      <c r="G872" t="s">
        <v>208</v>
      </c>
      <c r="H872" s="30">
        <v>1.96</v>
      </c>
      <c r="I872" t="s">
        <v>209</v>
      </c>
      <c r="J872" s="30">
        <f t="shared" si="0"/>
        <v>0.19736999999999999</v>
      </c>
    </row>
    <row r="873" spans="2:11" x14ac:dyDescent="0.35">
      <c r="B873" t="s">
        <v>539</v>
      </c>
      <c r="C873" t="s">
        <v>540</v>
      </c>
      <c r="D873" t="s">
        <v>541</v>
      </c>
      <c r="E873" s="29">
        <v>0.1</v>
      </c>
      <c r="G873" t="s">
        <v>208</v>
      </c>
      <c r="H873" s="30">
        <v>2.98</v>
      </c>
      <c r="I873" t="s">
        <v>209</v>
      </c>
      <c r="J873" s="30">
        <f t="shared" si="0"/>
        <v>0.29799999999999999</v>
      </c>
    </row>
    <row r="874" spans="2:11" x14ac:dyDescent="0.35">
      <c r="B874" t="s">
        <v>542</v>
      </c>
      <c r="C874" t="s">
        <v>25</v>
      </c>
      <c r="D874" t="s">
        <v>543</v>
      </c>
      <c r="E874" s="29">
        <v>1</v>
      </c>
      <c r="G874" t="s">
        <v>208</v>
      </c>
      <c r="H874" s="30">
        <v>0.59</v>
      </c>
      <c r="I874" t="s">
        <v>209</v>
      </c>
      <c r="J874" s="30">
        <f t="shared" si="0"/>
        <v>0.59</v>
      </c>
    </row>
    <row r="875" spans="2:11" x14ac:dyDescent="0.35">
      <c r="D875" s="31" t="s">
        <v>225</v>
      </c>
      <c r="K875" s="30">
        <f>SUM(J869:J874)</f>
        <v>6.3898299999999999</v>
      </c>
    </row>
    <row r="877" spans="2:11" x14ac:dyDescent="0.35">
      <c r="D877" s="31" t="s">
        <v>227</v>
      </c>
      <c r="H877">
        <v>2.5</v>
      </c>
      <c r="I877" t="s">
        <v>228</v>
      </c>
      <c r="J877">
        <f>ROUND(H877/100*K867,5)</f>
        <v>0.68911</v>
      </c>
    </row>
    <row r="878" spans="2:11" x14ac:dyDescent="0.35">
      <c r="D878" s="31" t="s">
        <v>226</v>
      </c>
      <c r="K878" s="32">
        <f>SUM(J864:J877)</f>
        <v>34.643470000000008</v>
      </c>
    </row>
    <row r="879" spans="2:11" x14ac:dyDescent="0.35">
      <c r="D879" s="31" t="s">
        <v>229</v>
      </c>
      <c r="K879" s="32">
        <f>SUM(K878:K878)</f>
        <v>34.643470000000008</v>
      </c>
    </row>
    <row r="881" spans="1:27" ht="45" customHeight="1" x14ac:dyDescent="0.35">
      <c r="A881" s="25" t="s">
        <v>544</v>
      </c>
      <c r="B881" s="25" t="s">
        <v>100</v>
      </c>
      <c r="C881" s="26" t="s">
        <v>18</v>
      </c>
      <c r="D881" s="6" t="s">
        <v>101</v>
      </c>
      <c r="E881" s="5"/>
      <c r="F881" s="5"/>
      <c r="G881" s="26"/>
      <c r="H881" s="27" t="s">
        <v>202</v>
      </c>
      <c r="I881" s="4">
        <v>1</v>
      </c>
      <c r="J881" s="5"/>
      <c r="K881" s="28">
        <f>ROUND(K892,2)</f>
        <v>2.65</v>
      </c>
      <c r="L881" s="26"/>
      <c r="M881" s="26"/>
      <c r="N881" s="26"/>
      <c r="O881" s="26"/>
      <c r="P881" s="26"/>
      <c r="Q881" s="26"/>
      <c r="R881" s="26"/>
      <c r="S881" s="26"/>
      <c r="T881" s="26"/>
      <c r="U881" s="26"/>
      <c r="V881" s="26"/>
      <c r="W881" s="26"/>
      <c r="X881" s="26"/>
      <c r="Y881" s="26"/>
      <c r="Z881" s="26"/>
      <c r="AA881" s="26"/>
    </row>
    <row r="882" spans="1:27" x14ac:dyDescent="0.35">
      <c r="B882" s="21" t="s">
        <v>203</v>
      </c>
    </row>
    <row r="883" spans="1:27" x14ac:dyDescent="0.35">
      <c r="B883" t="s">
        <v>302</v>
      </c>
      <c r="C883" t="s">
        <v>205</v>
      </c>
      <c r="D883" t="s">
        <v>303</v>
      </c>
      <c r="E883" s="29">
        <v>0.04</v>
      </c>
      <c r="F883" t="s">
        <v>207</v>
      </c>
      <c r="G883" t="s">
        <v>208</v>
      </c>
      <c r="H883" s="30">
        <v>29.42</v>
      </c>
      <c r="I883" t="s">
        <v>209</v>
      </c>
      <c r="J883" s="30">
        <f>ROUND(E883/I881* H883,5)</f>
        <v>1.1768000000000001</v>
      </c>
    </row>
    <row r="884" spans="1:27" x14ac:dyDescent="0.35">
      <c r="B884" t="s">
        <v>367</v>
      </c>
      <c r="C884" t="s">
        <v>205</v>
      </c>
      <c r="D884" t="s">
        <v>368</v>
      </c>
      <c r="E884" s="29">
        <v>0.02</v>
      </c>
      <c r="F884" t="s">
        <v>207</v>
      </c>
      <c r="G884" t="s">
        <v>208</v>
      </c>
      <c r="H884" s="30">
        <v>26.12</v>
      </c>
      <c r="I884" t="s">
        <v>209</v>
      </c>
      <c r="J884" s="30">
        <f>ROUND(E884/I881* H884,5)</f>
        <v>0.52239999999999998</v>
      </c>
    </row>
    <row r="885" spans="1:27" x14ac:dyDescent="0.35">
      <c r="D885" s="31" t="s">
        <v>210</v>
      </c>
      <c r="K885" s="30">
        <f>SUM(J883:J884)</f>
        <v>1.6992</v>
      </c>
    </row>
    <row r="886" spans="1:27" x14ac:dyDescent="0.35">
      <c r="B886" s="21" t="s">
        <v>215</v>
      </c>
    </row>
    <row r="887" spans="1:27" x14ac:dyDescent="0.35">
      <c r="B887" t="s">
        <v>545</v>
      </c>
      <c r="C887" t="s">
        <v>18</v>
      </c>
      <c r="D887" t="s">
        <v>546</v>
      </c>
      <c r="E887" s="29">
        <v>1.1000000000000001</v>
      </c>
      <c r="G887" t="s">
        <v>208</v>
      </c>
      <c r="H887" s="30">
        <v>0.84</v>
      </c>
      <c r="I887" t="s">
        <v>209</v>
      </c>
      <c r="J887" s="30">
        <f>ROUND(E887* H887,5)</f>
        <v>0.92400000000000004</v>
      </c>
    </row>
    <row r="888" spans="1:27" x14ac:dyDescent="0.35">
      <c r="D888" s="31" t="s">
        <v>225</v>
      </c>
      <c r="K888" s="30">
        <f>SUM(J887:J887)</f>
        <v>0.92400000000000004</v>
      </c>
    </row>
    <row r="890" spans="1:27" x14ac:dyDescent="0.35">
      <c r="D890" s="31" t="s">
        <v>227</v>
      </c>
      <c r="H890">
        <v>1.5</v>
      </c>
      <c r="I890" t="s">
        <v>228</v>
      </c>
      <c r="J890">
        <f>ROUND(H890/100*K885,5)</f>
        <v>2.5489999999999999E-2</v>
      </c>
    </row>
    <row r="891" spans="1:27" x14ac:dyDescent="0.35">
      <c r="D891" s="31" t="s">
        <v>226</v>
      </c>
      <c r="K891" s="32">
        <f>SUM(J882:J890)</f>
        <v>2.6486900000000002</v>
      </c>
    </row>
    <row r="892" spans="1:27" x14ac:dyDescent="0.35">
      <c r="D892" s="31" t="s">
        <v>229</v>
      </c>
      <c r="K892" s="32">
        <f>SUM(K891:K891)</f>
        <v>2.6486900000000002</v>
      </c>
    </row>
    <row r="894" spans="1:27" ht="45" customHeight="1" x14ac:dyDescent="0.35">
      <c r="A894" s="25" t="s">
        <v>547</v>
      </c>
      <c r="B894" s="25" t="s">
        <v>61</v>
      </c>
      <c r="C894" s="26" t="s">
        <v>38</v>
      </c>
      <c r="D894" s="6" t="s">
        <v>62</v>
      </c>
      <c r="E894" s="5"/>
      <c r="F894" s="5"/>
      <c r="G894" s="26"/>
      <c r="H894" s="27" t="s">
        <v>202</v>
      </c>
      <c r="I894" s="4">
        <v>1.05</v>
      </c>
      <c r="J894" s="5"/>
      <c r="K894" s="28">
        <f>ROUND(K908,2)</f>
        <v>127.41</v>
      </c>
      <c r="L894" s="26"/>
      <c r="M894" s="26"/>
      <c r="N894" s="26"/>
      <c r="O894" s="26"/>
      <c r="P894" s="26"/>
      <c r="Q894" s="26"/>
      <c r="R894" s="26"/>
      <c r="S894" s="26"/>
      <c r="T894" s="26"/>
      <c r="U894" s="26"/>
      <c r="V894" s="26"/>
      <c r="W894" s="26"/>
      <c r="X894" s="26"/>
      <c r="Y894" s="26"/>
      <c r="Z894" s="26"/>
      <c r="AA894" s="26"/>
    </row>
    <row r="895" spans="1:27" x14ac:dyDescent="0.35">
      <c r="B895" s="21" t="s">
        <v>203</v>
      </c>
    </row>
    <row r="896" spans="1:27" x14ac:dyDescent="0.35">
      <c r="B896" t="s">
        <v>293</v>
      </c>
      <c r="C896" t="s">
        <v>205</v>
      </c>
      <c r="D896" t="s">
        <v>294</v>
      </c>
      <c r="E896" s="29">
        <v>0.15</v>
      </c>
      <c r="F896" t="s">
        <v>207</v>
      </c>
      <c r="G896" t="s">
        <v>208</v>
      </c>
      <c r="H896" s="30">
        <v>23.53</v>
      </c>
      <c r="I896" t="s">
        <v>209</v>
      </c>
      <c r="J896" s="30">
        <f>ROUND(E896/I894* H896,5)</f>
        <v>3.3614299999999999</v>
      </c>
    </row>
    <row r="897" spans="1:27" x14ac:dyDescent="0.35">
      <c r="B897" t="s">
        <v>295</v>
      </c>
      <c r="C897" t="s">
        <v>205</v>
      </c>
      <c r="D897" t="s">
        <v>265</v>
      </c>
      <c r="E897" s="29">
        <v>0.45</v>
      </c>
      <c r="F897" t="s">
        <v>207</v>
      </c>
      <c r="G897" t="s">
        <v>208</v>
      </c>
      <c r="H897" s="30">
        <v>20.079999999999998</v>
      </c>
      <c r="I897" t="s">
        <v>209</v>
      </c>
      <c r="J897" s="30">
        <f>ROUND(E897/I894* H897,5)</f>
        <v>8.6057100000000002</v>
      </c>
    </row>
    <row r="898" spans="1:27" x14ac:dyDescent="0.35">
      <c r="D898" s="31" t="s">
        <v>210</v>
      </c>
      <c r="K898" s="30">
        <f>SUM(J896:J897)</f>
        <v>11.967140000000001</v>
      </c>
    </row>
    <row r="899" spans="1:27" x14ac:dyDescent="0.35">
      <c r="B899" s="21" t="s">
        <v>211</v>
      </c>
    </row>
    <row r="900" spans="1:27" x14ac:dyDescent="0.35">
      <c r="B900" t="s">
        <v>328</v>
      </c>
      <c r="C900" t="s">
        <v>205</v>
      </c>
      <c r="D900" t="s">
        <v>329</v>
      </c>
      <c r="E900" s="29">
        <v>0.15</v>
      </c>
      <c r="F900" t="s">
        <v>207</v>
      </c>
      <c r="G900" t="s">
        <v>208</v>
      </c>
      <c r="H900" s="30">
        <v>5.88</v>
      </c>
      <c r="I900" t="s">
        <v>209</v>
      </c>
      <c r="J900" s="30">
        <f>ROUND(E900/I894* H900,5)</f>
        <v>0.84</v>
      </c>
    </row>
    <row r="901" spans="1:27" x14ac:dyDescent="0.35">
      <c r="D901" s="31" t="s">
        <v>214</v>
      </c>
      <c r="K901" s="30">
        <f>SUM(J900:J900)</f>
        <v>0.84</v>
      </c>
    </row>
    <row r="902" spans="1:27" x14ac:dyDescent="0.35">
      <c r="B902" s="21" t="s">
        <v>215</v>
      </c>
    </row>
    <row r="903" spans="1:27" x14ac:dyDescent="0.35">
      <c r="B903" t="s">
        <v>548</v>
      </c>
      <c r="C903" t="s">
        <v>38</v>
      </c>
      <c r="D903" t="s">
        <v>549</v>
      </c>
      <c r="E903" s="29">
        <v>1.05</v>
      </c>
      <c r="G903" t="s">
        <v>208</v>
      </c>
      <c r="H903" s="30">
        <v>108.97</v>
      </c>
      <c r="I903" t="s">
        <v>209</v>
      </c>
      <c r="J903" s="30">
        <f>ROUND(E903* H903,5)</f>
        <v>114.41849999999999</v>
      </c>
    </row>
    <row r="904" spans="1:27" x14ac:dyDescent="0.35">
      <c r="D904" s="31" t="s">
        <v>225</v>
      </c>
      <c r="K904" s="30">
        <f>SUM(J903:J903)</f>
        <v>114.41849999999999</v>
      </c>
    </row>
    <row r="906" spans="1:27" x14ac:dyDescent="0.35">
      <c r="D906" s="31" t="s">
        <v>227</v>
      </c>
      <c r="H906">
        <v>1.5</v>
      </c>
      <c r="I906" t="s">
        <v>228</v>
      </c>
      <c r="J906">
        <f>ROUND(H906/100*K898,5)</f>
        <v>0.17951</v>
      </c>
    </row>
    <row r="907" spans="1:27" x14ac:dyDescent="0.35">
      <c r="D907" s="31" t="s">
        <v>226</v>
      </c>
      <c r="K907" s="32">
        <f>SUM(J895:J906)</f>
        <v>127.40514999999999</v>
      </c>
    </row>
    <row r="908" spans="1:27" x14ac:dyDescent="0.35">
      <c r="D908" s="31" t="s">
        <v>229</v>
      </c>
      <c r="K908" s="32">
        <f>SUM(K907:K907)</f>
        <v>127.40514999999999</v>
      </c>
    </row>
    <row r="910" spans="1:27" ht="45" customHeight="1" x14ac:dyDescent="0.35">
      <c r="A910" s="25" t="s">
        <v>550</v>
      </c>
      <c r="B910" s="25" t="s">
        <v>55</v>
      </c>
      <c r="C910" s="26" t="s">
        <v>38</v>
      </c>
      <c r="D910" s="6" t="s">
        <v>56</v>
      </c>
      <c r="E910" s="5"/>
      <c r="F910" s="5"/>
      <c r="G910" s="26"/>
      <c r="H910" s="27" t="s">
        <v>202</v>
      </c>
      <c r="I910" s="4">
        <v>1</v>
      </c>
      <c r="J910" s="5"/>
      <c r="K910" s="28">
        <f>ROUND(K926,2)</f>
        <v>36.07</v>
      </c>
      <c r="L910" s="26"/>
      <c r="M910" s="26"/>
      <c r="N910" s="26"/>
      <c r="O910" s="26"/>
      <c r="P910" s="26"/>
      <c r="Q910" s="26"/>
      <c r="R910" s="26"/>
      <c r="S910" s="26"/>
      <c r="T910" s="26"/>
      <c r="U910" s="26"/>
      <c r="V910" s="26"/>
      <c r="W910" s="26"/>
      <c r="X910" s="26"/>
      <c r="Y910" s="26"/>
      <c r="Z910" s="26"/>
      <c r="AA910" s="26"/>
    </row>
    <row r="911" spans="1:27" x14ac:dyDescent="0.35">
      <c r="B911" s="21" t="s">
        <v>203</v>
      </c>
    </row>
    <row r="912" spans="1:27" x14ac:dyDescent="0.35">
      <c r="B912" t="s">
        <v>295</v>
      </c>
      <c r="C912" t="s">
        <v>205</v>
      </c>
      <c r="D912" t="s">
        <v>265</v>
      </c>
      <c r="E912" s="29">
        <v>0.05</v>
      </c>
      <c r="F912" t="s">
        <v>207</v>
      </c>
      <c r="G912" t="s">
        <v>208</v>
      </c>
      <c r="H912" s="30">
        <v>20.079999999999998</v>
      </c>
      <c r="I912" t="s">
        <v>209</v>
      </c>
      <c r="J912" s="30">
        <f>ROUND(E912/I910* H912,5)</f>
        <v>1.004</v>
      </c>
    </row>
    <row r="913" spans="1:27" x14ac:dyDescent="0.35">
      <c r="D913" s="31" t="s">
        <v>210</v>
      </c>
      <c r="K913" s="30">
        <f>SUM(J912:J912)</f>
        <v>1.004</v>
      </c>
    </row>
    <row r="914" spans="1:27" x14ac:dyDescent="0.35">
      <c r="B914" s="21" t="s">
        <v>211</v>
      </c>
    </row>
    <row r="915" spans="1:27" x14ac:dyDescent="0.35">
      <c r="B915" t="s">
        <v>551</v>
      </c>
      <c r="C915" t="s">
        <v>205</v>
      </c>
      <c r="D915" t="s">
        <v>552</v>
      </c>
      <c r="E915" s="29">
        <v>0.04</v>
      </c>
      <c r="F915" t="s">
        <v>207</v>
      </c>
      <c r="G915" t="s">
        <v>208</v>
      </c>
      <c r="H915" s="30">
        <v>87.52</v>
      </c>
      <c r="I915" t="s">
        <v>209</v>
      </c>
      <c r="J915" s="30">
        <f>ROUND(E915/I910* H915,5)</f>
        <v>3.5007999999999999</v>
      </c>
    </row>
    <row r="916" spans="1:27" x14ac:dyDescent="0.35">
      <c r="B916" t="s">
        <v>553</v>
      </c>
      <c r="C916" t="s">
        <v>205</v>
      </c>
      <c r="D916" t="s">
        <v>554</v>
      </c>
      <c r="E916" s="29">
        <v>3.5000000000000003E-2</v>
      </c>
      <c r="F916" t="s">
        <v>207</v>
      </c>
      <c r="G916" t="s">
        <v>208</v>
      </c>
      <c r="H916" s="30">
        <v>90.27</v>
      </c>
      <c r="I916" t="s">
        <v>209</v>
      </c>
      <c r="J916" s="30">
        <f>ROUND(E916/I910* H916,5)</f>
        <v>3.1594500000000001</v>
      </c>
    </row>
    <row r="917" spans="1:27" x14ac:dyDescent="0.35">
      <c r="B917" t="s">
        <v>442</v>
      </c>
      <c r="C917" t="s">
        <v>205</v>
      </c>
      <c r="D917" t="s">
        <v>443</v>
      </c>
      <c r="E917" s="29">
        <v>2.5000000000000001E-2</v>
      </c>
      <c r="F917" t="s">
        <v>207</v>
      </c>
      <c r="G917" t="s">
        <v>208</v>
      </c>
      <c r="H917" s="30">
        <v>64.38</v>
      </c>
      <c r="I917" t="s">
        <v>209</v>
      </c>
      <c r="J917" s="30">
        <f>ROUND(E917/I910* H917,5)</f>
        <v>1.6094999999999999</v>
      </c>
    </row>
    <row r="918" spans="1:27" x14ac:dyDescent="0.35">
      <c r="D918" s="31" t="s">
        <v>214</v>
      </c>
      <c r="K918" s="30">
        <f>SUM(J915:J917)</f>
        <v>8.2697500000000002</v>
      </c>
    </row>
    <row r="919" spans="1:27" x14ac:dyDescent="0.35">
      <c r="B919" s="21" t="s">
        <v>215</v>
      </c>
    </row>
    <row r="920" spans="1:27" x14ac:dyDescent="0.35">
      <c r="B920" t="s">
        <v>223</v>
      </c>
      <c r="C920" t="s">
        <v>38</v>
      </c>
      <c r="D920" t="s">
        <v>224</v>
      </c>
      <c r="E920" s="29">
        <v>0.05</v>
      </c>
      <c r="G920" t="s">
        <v>208</v>
      </c>
      <c r="H920" s="30">
        <v>2.3199999999999998</v>
      </c>
      <c r="I920" t="s">
        <v>209</v>
      </c>
      <c r="J920" s="30">
        <f>ROUND(E920* H920,5)</f>
        <v>0.11600000000000001</v>
      </c>
    </row>
    <row r="921" spans="1:27" x14ac:dyDescent="0.35">
      <c r="B921" t="s">
        <v>555</v>
      </c>
      <c r="C921" t="s">
        <v>38</v>
      </c>
      <c r="D921" t="s">
        <v>556</v>
      </c>
      <c r="E921" s="29">
        <v>1.1499999999999999</v>
      </c>
      <c r="G921" t="s">
        <v>208</v>
      </c>
      <c r="H921" s="30">
        <v>23.19</v>
      </c>
      <c r="I921" t="s">
        <v>209</v>
      </c>
      <c r="J921" s="30">
        <f>ROUND(E921* H921,5)</f>
        <v>26.668500000000002</v>
      </c>
    </row>
    <row r="922" spans="1:27" x14ac:dyDescent="0.35">
      <c r="D922" s="31" t="s">
        <v>225</v>
      </c>
      <c r="K922" s="30">
        <f>SUM(J920:J921)</f>
        <v>26.784500000000001</v>
      </c>
    </row>
    <row r="924" spans="1:27" x14ac:dyDescent="0.35">
      <c r="D924" s="31" t="s">
        <v>227</v>
      </c>
      <c r="H924">
        <v>1.5</v>
      </c>
      <c r="I924" t="s">
        <v>228</v>
      </c>
      <c r="J924">
        <f>ROUND(H924/100*K913,5)</f>
        <v>1.506E-2</v>
      </c>
    </row>
    <row r="925" spans="1:27" x14ac:dyDescent="0.35">
      <c r="D925" s="31" t="s">
        <v>226</v>
      </c>
      <c r="K925" s="32">
        <f>SUM(J911:J924)</f>
        <v>36.073309999999999</v>
      </c>
    </row>
    <row r="926" spans="1:27" x14ac:dyDescent="0.35">
      <c r="D926" s="31" t="s">
        <v>229</v>
      </c>
      <c r="K926" s="32">
        <f>SUM(K925:K925)</f>
        <v>36.073309999999999</v>
      </c>
    </row>
    <row r="928" spans="1:27" ht="45" customHeight="1" x14ac:dyDescent="0.35">
      <c r="A928" s="25" t="s">
        <v>557</v>
      </c>
      <c r="B928" s="25" t="s">
        <v>63</v>
      </c>
      <c r="C928" s="26" t="s">
        <v>13</v>
      </c>
      <c r="D928" s="6" t="s">
        <v>64</v>
      </c>
      <c r="E928" s="5"/>
      <c r="F928" s="5"/>
      <c r="G928" s="26"/>
      <c r="H928" s="27" t="s">
        <v>202</v>
      </c>
      <c r="I928" s="4">
        <v>0.91700000000000004</v>
      </c>
      <c r="J928" s="5"/>
      <c r="K928" s="28">
        <f>ROUND(K941,2)</f>
        <v>27.19</v>
      </c>
      <c r="L928" s="26"/>
      <c r="M928" s="26"/>
      <c r="N928" s="26"/>
      <c r="O928" s="26"/>
      <c r="P928" s="26"/>
      <c r="Q928" s="26"/>
      <c r="R928" s="26"/>
      <c r="S928" s="26"/>
      <c r="T928" s="26"/>
      <c r="U928" s="26"/>
      <c r="V928" s="26"/>
      <c r="W928" s="26"/>
      <c r="X928" s="26"/>
      <c r="Y928" s="26"/>
      <c r="Z928" s="26"/>
      <c r="AA928" s="26"/>
    </row>
    <row r="929" spans="1:27" x14ac:dyDescent="0.35">
      <c r="B929" s="21" t="s">
        <v>203</v>
      </c>
    </row>
    <row r="930" spans="1:27" x14ac:dyDescent="0.35">
      <c r="B930" t="s">
        <v>293</v>
      </c>
      <c r="C930" t="s">
        <v>205</v>
      </c>
      <c r="D930" t="s">
        <v>294</v>
      </c>
      <c r="E930" s="29">
        <v>0.23</v>
      </c>
      <c r="F930" t="s">
        <v>207</v>
      </c>
      <c r="G930" t="s">
        <v>208</v>
      </c>
      <c r="H930" s="30">
        <v>23.53</v>
      </c>
      <c r="I930" t="s">
        <v>209</v>
      </c>
      <c r="J930" s="30">
        <f>ROUND(E930/I928* H930,5)</f>
        <v>5.9017400000000002</v>
      </c>
    </row>
    <row r="931" spans="1:27" x14ac:dyDescent="0.35">
      <c r="B931" t="s">
        <v>295</v>
      </c>
      <c r="C931" t="s">
        <v>205</v>
      </c>
      <c r="D931" t="s">
        <v>265</v>
      </c>
      <c r="E931" s="29">
        <v>0.48</v>
      </c>
      <c r="F931" t="s">
        <v>207</v>
      </c>
      <c r="G931" t="s">
        <v>208</v>
      </c>
      <c r="H931" s="30">
        <v>20.079999999999998</v>
      </c>
      <c r="I931" t="s">
        <v>209</v>
      </c>
      <c r="J931" s="30">
        <f>ROUND(E931/I928* H931,5)</f>
        <v>10.5108</v>
      </c>
    </row>
    <row r="932" spans="1:27" x14ac:dyDescent="0.35">
      <c r="D932" s="31" t="s">
        <v>210</v>
      </c>
      <c r="K932" s="30">
        <f>SUM(J930:J931)</f>
        <v>16.41254</v>
      </c>
    </row>
    <row r="933" spans="1:27" x14ac:dyDescent="0.35">
      <c r="B933" s="21" t="s">
        <v>215</v>
      </c>
    </row>
    <row r="934" spans="1:27" x14ac:dyDescent="0.35">
      <c r="B934" t="s">
        <v>558</v>
      </c>
      <c r="C934" t="s">
        <v>38</v>
      </c>
      <c r="D934" t="s">
        <v>559</v>
      </c>
      <c r="E934" s="29">
        <v>8.2500000000000004E-2</v>
      </c>
      <c r="G934" t="s">
        <v>208</v>
      </c>
      <c r="H934" s="30">
        <v>66.95</v>
      </c>
      <c r="I934" t="s">
        <v>209</v>
      </c>
      <c r="J934" s="30">
        <f>ROUND(E934* H934,5)</f>
        <v>5.5233800000000004</v>
      </c>
    </row>
    <row r="935" spans="1:27" x14ac:dyDescent="0.35">
      <c r="B935" t="s">
        <v>386</v>
      </c>
      <c r="C935" t="s">
        <v>217</v>
      </c>
      <c r="D935" t="s">
        <v>387</v>
      </c>
      <c r="E935" s="29">
        <v>2.0999999999999999E-3</v>
      </c>
      <c r="G935" t="s">
        <v>208</v>
      </c>
      <c r="H935" s="30">
        <v>35.549999999999997</v>
      </c>
      <c r="I935" t="s">
        <v>209</v>
      </c>
      <c r="J935" s="30">
        <f>ROUND(E935* H935,5)</f>
        <v>7.4660000000000004E-2</v>
      </c>
    </row>
    <row r="936" spans="1:27" x14ac:dyDescent="0.35">
      <c r="B936" t="s">
        <v>560</v>
      </c>
      <c r="C936" t="s">
        <v>13</v>
      </c>
      <c r="D936" t="s">
        <v>561</v>
      </c>
      <c r="E936" s="29">
        <v>1.05</v>
      </c>
      <c r="G936" t="s">
        <v>208</v>
      </c>
      <c r="H936" s="30">
        <v>4.7</v>
      </c>
      <c r="I936" t="s">
        <v>209</v>
      </c>
      <c r="J936" s="30">
        <f>ROUND(E936* H936,5)</f>
        <v>4.9349999999999996</v>
      </c>
    </row>
    <row r="937" spans="1:27" x14ac:dyDescent="0.35">
      <c r="D937" s="31" t="s">
        <v>225</v>
      </c>
      <c r="K937" s="30">
        <f>SUM(J934:J936)</f>
        <v>10.53304</v>
      </c>
    </row>
    <row r="939" spans="1:27" x14ac:dyDescent="0.35">
      <c r="D939" s="31" t="s">
        <v>227</v>
      </c>
      <c r="H939">
        <v>1.5</v>
      </c>
      <c r="I939" t="s">
        <v>228</v>
      </c>
      <c r="J939">
        <f>ROUND(H939/100*K932,5)</f>
        <v>0.24618999999999999</v>
      </c>
    </row>
    <row r="940" spans="1:27" x14ac:dyDescent="0.35">
      <c r="D940" s="31" t="s">
        <v>226</v>
      </c>
      <c r="K940" s="32">
        <f>SUM(J929:J939)</f>
        <v>27.191769999999998</v>
      </c>
    </row>
    <row r="941" spans="1:27" x14ac:dyDescent="0.35">
      <c r="D941" s="31" t="s">
        <v>229</v>
      </c>
      <c r="K941" s="32">
        <f>SUM(K940:K940)</f>
        <v>27.191769999999998</v>
      </c>
    </row>
    <row r="943" spans="1:27" ht="45" customHeight="1" x14ac:dyDescent="0.35">
      <c r="A943" s="25" t="s">
        <v>562</v>
      </c>
      <c r="B943" s="25" t="s">
        <v>59</v>
      </c>
      <c r="C943" s="26" t="s">
        <v>13</v>
      </c>
      <c r="D943" s="6" t="s">
        <v>60</v>
      </c>
      <c r="E943" s="5"/>
      <c r="F943" s="5"/>
      <c r="G943" s="26"/>
      <c r="H943" s="27" t="s">
        <v>202</v>
      </c>
      <c r="I943" s="4">
        <v>1</v>
      </c>
      <c r="J943" s="5"/>
      <c r="K943" s="28">
        <f>ROUND(K956,2)</f>
        <v>73.48</v>
      </c>
      <c r="L943" s="26"/>
      <c r="M943" s="26"/>
      <c r="N943" s="26"/>
      <c r="O943" s="26"/>
      <c r="P943" s="26"/>
      <c r="Q943" s="26"/>
      <c r="R943" s="26"/>
      <c r="S943" s="26"/>
      <c r="T943" s="26"/>
      <c r="U943" s="26"/>
      <c r="V943" s="26"/>
      <c r="W943" s="26"/>
      <c r="X943" s="26"/>
      <c r="Y943" s="26"/>
      <c r="Z943" s="26"/>
      <c r="AA943" s="26"/>
    </row>
    <row r="944" spans="1:27" x14ac:dyDescent="0.35">
      <c r="B944" s="21" t="s">
        <v>203</v>
      </c>
    </row>
    <row r="945" spans="1:27" x14ac:dyDescent="0.35">
      <c r="B945" t="s">
        <v>293</v>
      </c>
      <c r="C945" t="s">
        <v>205</v>
      </c>
      <c r="D945" t="s">
        <v>294</v>
      </c>
      <c r="E945" s="29">
        <v>0.55000000000000004</v>
      </c>
      <c r="F945" t="s">
        <v>207</v>
      </c>
      <c r="G945" t="s">
        <v>208</v>
      </c>
      <c r="H945" s="30">
        <v>23.53</v>
      </c>
      <c r="I945" t="s">
        <v>209</v>
      </c>
      <c r="J945" s="30">
        <f>ROUND(E945/I943* H945,5)</f>
        <v>12.9415</v>
      </c>
    </row>
    <row r="946" spans="1:27" x14ac:dyDescent="0.35">
      <c r="B946" t="s">
        <v>295</v>
      </c>
      <c r="C946" t="s">
        <v>205</v>
      </c>
      <c r="D946" t="s">
        <v>265</v>
      </c>
      <c r="E946" s="29">
        <v>1.1000000000000001</v>
      </c>
      <c r="F946" t="s">
        <v>207</v>
      </c>
      <c r="G946" t="s">
        <v>208</v>
      </c>
      <c r="H946" s="30">
        <v>20.079999999999998</v>
      </c>
      <c r="I946" t="s">
        <v>209</v>
      </c>
      <c r="J946" s="30">
        <f>ROUND(E946/I943* H946,5)</f>
        <v>22.088000000000001</v>
      </c>
    </row>
    <row r="947" spans="1:27" x14ac:dyDescent="0.35">
      <c r="D947" s="31" t="s">
        <v>210</v>
      </c>
      <c r="K947" s="30">
        <f>SUM(J945:J946)</f>
        <v>35.029499999999999</v>
      </c>
    </row>
    <row r="948" spans="1:27" x14ac:dyDescent="0.35">
      <c r="B948" s="21" t="s">
        <v>215</v>
      </c>
    </row>
    <row r="949" spans="1:27" x14ac:dyDescent="0.35">
      <c r="B949" t="s">
        <v>316</v>
      </c>
      <c r="C949" t="s">
        <v>217</v>
      </c>
      <c r="D949" t="s">
        <v>317</v>
      </c>
      <c r="E949" s="29">
        <v>2.0999999999999999E-3</v>
      </c>
      <c r="G949" t="s">
        <v>208</v>
      </c>
      <c r="H949" s="30">
        <v>62.46</v>
      </c>
      <c r="I949" t="s">
        <v>209</v>
      </c>
      <c r="J949" s="30">
        <f>ROUND(E949* H949,5)</f>
        <v>0.13117000000000001</v>
      </c>
    </row>
    <row r="950" spans="1:27" x14ac:dyDescent="0.35">
      <c r="B950" t="s">
        <v>563</v>
      </c>
      <c r="C950" t="s">
        <v>13</v>
      </c>
      <c r="D950" t="s">
        <v>564</v>
      </c>
      <c r="E950" s="29">
        <v>1.05</v>
      </c>
      <c r="G950" t="s">
        <v>208</v>
      </c>
      <c r="H950" s="30">
        <v>24.58</v>
      </c>
      <c r="I950" t="s">
        <v>209</v>
      </c>
      <c r="J950" s="30">
        <f>ROUND(E950* H950,5)</f>
        <v>25.809000000000001</v>
      </c>
    </row>
    <row r="951" spans="1:27" x14ac:dyDescent="0.35">
      <c r="B951" t="s">
        <v>558</v>
      </c>
      <c r="C951" t="s">
        <v>38</v>
      </c>
      <c r="D951" t="s">
        <v>559</v>
      </c>
      <c r="E951" s="29">
        <v>0.17899999999999999</v>
      </c>
      <c r="G951" t="s">
        <v>208</v>
      </c>
      <c r="H951" s="30">
        <v>66.95</v>
      </c>
      <c r="I951" t="s">
        <v>209</v>
      </c>
      <c r="J951" s="30">
        <f>ROUND(E951* H951,5)</f>
        <v>11.98405</v>
      </c>
    </row>
    <row r="952" spans="1:27" x14ac:dyDescent="0.35">
      <c r="D952" s="31" t="s">
        <v>225</v>
      </c>
      <c r="K952" s="30">
        <f>SUM(J949:J951)</f>
        <v>37.924220000000005</v>
      </c>
    </row>
    <row r="954" spans="1:27" x14ac:dyDescent="0.35">
      <c r="D954" s="31" t="s">
        <v>227</v>
      </c>
      <c r="H954">
        <v>1.5</v>
      </c>
      <c r="I954" t="s">
        <v>228</v>
      </c>
      <c r="J954">
        <f>ROUND(H954/100*K947,5)</f>
        <v>0.52544000000000002</v>
      </c>
    </row>
    <row r="955" spans="1:27" x14ac:dyDescent="0.35">
      <c r="D955" s="31" t="s">
        <v>226</v>
      </c>
      <c r="K955" s="32">
        <f>SUM(J944:J954)</f>
        <v>73.479159999999993</v>
      </c>
    </row>
    <row r="956" spans="1:27" x14ac:dyDescent="0.35">
      <c r="D956" s="31" t="s">
        <v>229</v>
      </c>
      <c r="K956" s="32">
        <f>SUM(K955:K955)</f>
        <v>73.479159999999993</v>
      </c>
    </row>
    <row r="958" spans="1:27" ht="45" customHeight="1" x14ac:dyDescent="0.35">
      <c r="A958" s="25" t="s">
        <v>565</v>
      </c>
      <c r="B958" s="25" t="s">
        <v>57</v>
      </c>
      <c r="C958" s="26" t="s">
        <v>38</v>
      </c>
      <c r="D958" s="6" t="s">
        <v>58</v>
      </c>
      <c r="E958" s="5"/>
      <c r="F958" s="5"/>
      <c r="G958" s="26"/>
      <c r="H958" s="27" t="s">
        <v>202</v>
      </c>
      <c r="I958" s="4">
        <v>1.137</v>
      </c>
      <c r="J958" s="5"/>
      <c r="K958" s="28">
        <f>ROUND(K974,2)</f>
        <v>32.1</v>
      </c>
      <c r="L958" s="26"/>
      <c r="M958" s="26"/>
      <c r="N958" s="26"/>
      <c r="O958" s="26"/>
      <c r="P958" s="26"/>
      <c r="Q958" s="26"/>
      <c r="R958" s="26"/>
      <c r="S958" s="26"/>
      <c r="T958" s="26"/>
      <c r="U958" s="26"/>
      <c r="V958" s="26"/>
      <c r="W958" s="26"/>
      <c r="X958" s="26"/>
      <c r="Y958" s="26"/>
      <c r="Z958" s="26"/>
      <c r="AA958" s="26"/>
    </row>
    <row r="959" spans="1:27" x14ac:dyDescent="0.35">
      <c r="B959" s="21" t="s">
        <v>203</v>
      </c>
    </row>
    <row r="960" spans="1:27" x14ac:dyDescent="0.35">
      <c r="B960" t="s">
        <v>295</v>
      </c>
      <c r="C960" t="s">
        <v>205</v>
      </c>
      <c r="D960" t="s">
        <v>265</v>
      </c>
      <c r="E960" s="29">
        <v>0.05</v>
      </c>
      <c r="F960" t="s">
        <v>207</v>
      </c>
      <c r="G960" t="s">
        <v>208</v>
      </c>
      <c r="H960" s="30">
        <v>20.079999999999998</v>
      </c>
      <c r="I960" t="s">
        <v>209</v>
      </c>
      <c r="J960" s="30">
        <f>ROUND(E960/I958* H960,5)</f>
        <v>0.88302999999999998</v>
      </c>
    </row>
    <row r="961" spans="1:27" x14ac:dyDescent="0.35">
      <c r="D961" s="31" t="s">
        <v>210</v>
      </c>
      <c r="K961" s="30">
        <f>SUM(J960:J960)</f>
        <v>0.88302999999999998</v>
      </c>
    </row>
    <row r="962" spans="1:27" x14ac:dyDescent="0.35">
      <c r="B962" s="21" t="s">
        <v>211</v>
      </c>
    </row>
    <row r="963" spans="1:27" x14ac:dyDescent="0.35">
      <c r="B963" t="s">
        <v>551</v>
      </c>
      <c r="C963" t="s">
        <v>205</v>
      </c>
      <c r="D963" t="s">
        <v>552</v>
      </c>
      <c r="E963" s="29">
        <v>0.05</v>
      </c>
      <c r="F963" t="s">
        <v>207</v>
      </c>
      <c r="G963" t="s">
        <v>208</v>
      </c>
      <c r="H963" s="30">
        <v>87.52</v>
      </c>
      <c r="I963" t="s">
        <v>209</v>
      </c>
      <c r="J963" s="30">
        <f>ROUND(E963/I958* H963,5)</f>
        <v>3.8487200000000001</v>
      </c>
    </row>
    <row r="964" spans="1:27" x14ac:dyDescent="0.35">
      <c r="B964" t="s">
        <v>442</v>
      </c>
      <c r="C964" t="s">
        <v>205</v>
      </c>
      <c r="D964" t="s">
        <v>443</v>
      </c>
      <c r="E964" s="29">
        <v>2.5000000000000001E-2</v>
      </c>
      <c r="F964" t="s">
        <v>207</v>
      </c>
      <c r="G964" t="s">
        <v>208</v>
      </c>
      <c r="H964" s="30">
        <v>64.38</v>
      </c>
      <c r="I964" t="s">
        <v>209</v>
      </c>
      <c r="J964" s="30">
        <f>ROUND(E964/I958* H964,5)</f>
        <v>1.41557</v>
      </c>
    </row>
    <row r="965" spans="1:27" x14ac:dyDescent="0.35">
      <c r="B965" t="s">
        <v>553</v>
      </c>
      <c r="C965" t="s">
        <v>205</v>
      </c>
      <c r="D965" t="s">
        <v>554</v>
      </c>
      <c r="E965" s="29">
        <v>3.5000000000000003E-2</v>
      </c>
      <c r="F965" t="s">
        <v>207</v>
      </c>
      <c r="G965" t="s">
        <v>208</v>
      </c>
      <c r="H965" s="30">
        <v>90.27</v>
      </c>
      <c r="I965" t="s">
        <v>209</v>
      </c>
      <c r="J965" s="30">
        <f>ROUND(E965/I958* H965,5)</f>
        <v>2.7787600000000001</v>
      </c>
    </row>
    <row r="966" spans="1:27" x14ac:dyDescent="0.35">
      <c r="D966" s="31" t="s">
        <v>214</v>
      </c>
      <c r="K966" s="30">
        <f>SUM(J963:J965)</f>
        <v>8.0430500000000009</v>
      </c>
    </row>
    <row r="967" spans="1:27" x14ac:dyDescent="0.35">
      <c r="B967" s="21" t="s">
        <v>215</v>
      </c>
    </row>
    <row r="968" spans="1:27" x14ac:dyDescent="0.35">
      <c r="B968" t="s">
        <v>223</v>
      </c>
      <c r="C968" t="s">
        <v>38</v>
      </c>
      <c r="D968" t="s">
        <v>224</v>
      </c>
      <c r="E968" s="29">
        <v>0.05</v>
      </c>
      <c r="G968" t="s">
        <v>208</v>
      </c>
      <c r="H968" s="30">
        <v>2.3199999999999998</v>
      </c>
      <c r="I968" t="s">
        <v>209</v>
      </c>
      <c r="J968" s="30">
        <f>ROUND(E968* H968,5)</f>
        <v>0.11600000000000001</v>
      </c>
    </row>
    <row r="969" spans="1:27" x14ac:dyDescent="0.35">
      <c r="B969" t="s">
        <v>566</v>
      </c>
      <c r="C969" t="s">
        <v>38</v>
      </c>
      <c r="D969" t="s">
        <v>567</v>
      </c>
      <c r="E969" s="29">
        <v>1.1499999999999999</v>
      </c>
      <c r="G969" t="s">
        <v>208</v>
      </c>
      <c r="H969" s="30">
        <v>20.04</v>
      </c>
      <c r="I969" t="s">
        <v>209</v>
      </c>
      <c r="J969" s="30">
        <f>ROUND(E969* H969,5)</f>
        <v>23.045999999999999</v>
      </c>
    </row>
    <row r="970" spans="1:27" x14ac:dyDescent="0.35">
      <c r="D970" s="31" t="s">
        <v>225</v>
      </c>
      <c r="K970" s="30">
        <f>SUM(J968:J969)</f>
        <v>23.161999999999999</v>
      </c>
    </row>
    <row r="972" spans="1:27" x14ac:dyDescent="0.35">
      <c r="D972" s="31" t="s">
        <v>227</v>
      </c>
      <c r="H972">
        <v>1.5</v>
      </c>
      <c r="I972" t="s">
        <v>228</v>
      </c>
      <c r="J972">
        <f>ROUND(H972/100*K961,5)</f>
        <v>1.325E-2</v>
      </c>
    </row>
    <row r="973" spans="1:27" x14ac:dyDescent="0.35">
      <c r="D973" s="31" t="s">
        <v>226</v>
      </c>
      <c r="K973" s="32">
        <f>SUM(J959:J972)</f>
        <v>32.101329999999997</v>
      </c>
    </row>
    <row r="974" spans="1:27" x14ac:dyDescent="0.35">
      <c r="D974" s="31" t="s">
        <v>229</v>
      </c>
      <c r="K974" s="32">
        <f>SUM(K973:K973)</f>
        <v>32.101329999999997</v>
      </c>
    </row>
    <row r="976" spans="1:27" ht="45" customHeight="1" x14ac:dyDescent="0.35">
      <c r="A976" s="25" t="s">
        <v>568</v>
      </c>
      <c r="B976" s="25" t="s">
        <v>65</v>
      </c>
      <c r="C976" s="26" t="s">
        <v>18</v>
      </c>
      <c r="D976" s="6" t="s">
        <v>66</v>
      </c>
      <c r="E976" s="5"/>
      <c r="F976" s="5"/>
      <c r="G976" s="26"/>
      <c r="H976" s="27" t="s">
        <v>202</v>
      </c>
      <c r="I976" s="4">
        <v>0.93100000000000005</v>
      </c>
      <c r="J976" s="5"/>
      <c r="K976" s="28">
        <f>ROUND(K994,2)</f>
        <v>45.01</v>
      </c>
      <c r="L976" s="26"/>
      <c r="M976" s="26"/>
      <c r="N976" s="26"/>
      <c r="O976" s="26"/>
      <c r="P976" s="26"/>
      <c r="Q976" s="26"/>
      <c r="R976" s="26"/>
      <c r="S976" s="26"/>
      <c r="T976" s="26"/>
      <c r="U976" s="26"/>
      <c r="V976" s="26"/>
      <c r="W976" s="26"/>
      <c r="X976" s="26"/>
      <c r="Y976" s="26"/>
      <c r="Z976" s="26"/>
      <c r="AA976" s="26"/>
    </row>
    <row r="977" spans="2:11" x14ac:dyDescent="0.35">
      <c r="B977" s="21" t="s">
        <v>203</v>
      </c>
    </row>
    <row r="978" spans="2:11" x14ac:dyDescent="0.35">
      <c r="B978" t="s">
        <v>295</v>
      </c>
      <c r="C978" t="s">
        <v>205</v>
      </c>
      <c r="D978" t="s">
        <v>265</v>
      </c>
      <c r="E978" s="29">
        <v>0.32969999999999999</v>
      </c>
      <c r="F978" t="s">
        <v>207</v>
      </c>
      <c r="G978" t="s">
        <v>208</v>
      </c>
      <c r="H978" s="30">
        <v>20.079999999999998</v>
      </c>
      <c r="I978" t="s">
        <v>209</v>
      </c>
      <c r="J978" s="30">
        <f>ROUND(E978/I976* H978,5)</f>
        <v>7.11104</v>
      </c>
    </row>
    <row r="979" spans="2:11" x14ac:dyDescent="0.35">
      <c r="B979" t="s">
        <v>293</v>
      </c>
      <c r="C979" t="s">
        <v>205</v>
      </c>
      <c r="D979" t="s">
        <v>294</v>
      </c>
      <c r="E979" s="29">
        <v>0.45989999999999998</v>
      </c>
      <c r="F979" t="s">
        <v>207</v>
      </c>
      <c r="G979" t="s">
        <v>208</v>
      </c>
      <c r="H979" s="30">
        <v>23.53</v>
      </c>
      <c r="I979" t="s">
        <v>209</v>
      </c>
      <c r="J979" s="30">
        <f>ROUND(E979/I976* H979,5)</f>
        <v>11.623469999999999</v>
      </c>
    </row>
    <row r="980" spans="2:11" x14ac:dyDescent="0.35">
      <c r="D980" s="31" t="s">
        <v>210</v>
      </c>
      <c r="K980" s="30">
        <f>SUM(J978:J979)</f>
        <v>18.73451</v>
      </c>
    </row>
    <row r="981" spans="2:11" x14ac:dyDescent="0.35">
      <c r="B981" s="21" t="s">
        <v>215</v>
      </c>
    </row>
    <row r="982" spans="2:11" x14ac:dyDescent="0.35">
      <c r="B982" t="s">
        <v>569</v>
      </c>
      <c r="C982" t="s">
        <v>18</v>
      </c>
      <c r="D982" t="s">
        <v>570</v>
      </c>
      <c r="E982" s="29">
        <v>1.02</v>
      </c>
      <c r="G982" t="s">
        <v>208</v>
      </c>
      <c r="H982" s="30">
        <v>13.12</v>
      </c>
      <c r="I982" t="s">
        <v>209</v>
      </c>
      <c r="J982" s="30">
        <f>ROUND(E982* H982,5)</f>
        <v>13.382400000000001</v>
      </c>
    </row>
    <row r="983" spans="2:11" x14ac:dyDescent="0.35">
      <c r="B983" t="s">
        <v>571</v>
      </c>
      <c r="C983" t="s">
        <v>90</v>
      </c>
      <c r="D983" t="s">
        <v>572</v>
      </c>
      <c r="E983" s="29">
        <v>0.255</v>
      </c>
      <c r="G983" t="s">
        <v>208</v>
      </c>
      <c r="H983" s="30">
        <v>4.2300000000000004</v>
      </c>
      <c r="I983" t="s">
        <v>209</v>
      </c>
      <c r="J983" s="30">
        <f>ROUND(E983* H983,5)</f>
        <v>1.0786500000000001</v>
      </c>
    </row>
    <row r="984" spans="2:11" x14ac:dyDescent="0.35">
      <c r="B984" t="s">
        <v>318</v>
      </c>
      <c r="C984" t="s">
        <v>217</v>
      </c>
      <c r="D984" t="s">
        <v>319</v>
      </c>
      <c r="E984" s="29">
        <v>3.0999999999999999E-3</v>
      </c>
      <c r="G984" t="s">
        <v>208</v>
      </c>
      <c r="H984" s="30">
        <v>256.98</v>
      </c>
      <c r="I984" t="s">
        <v>209</v>
      </c>
      <c r="J984" s="30">
        <f>ROUND(E984* H984,5)</f>
        <v>0.79664000000000001</v>
      </c>
    </row>
    <row r="985" spans="2:11" x14ac:dyDescent="0.35">
      <c r="B985" t="s">
        <v>223</v>
      </c>
      <c r="C985" t="s">
        <v>38</v>
      </c>
      <c r="D985" t="s">
        <v>224</v>
      </c>
      <c r="E985" s="29">
        <v>1E-3</v>
      </c>
      <c r="G985" t="s">
        <v>208</v>
      </c>
      <c r="H985" s="30">
        <v>2.3199999999999998</v>
      </c>
      <c r="I985" t="s">
        <v>209</v>
      </c>
      <c r="J985" s="30">
        <f>ROUND(E985* H985,5)</f>
        <v>2.32E-3</v>
      </c>
    </row>
    <row r="986" spans="2:11" x14ac:dyDescent="0.35">
      <c r="D986" s="31" t="s">
        <v>225</v>
      </c>
      <c r="K986" s="30">
        <f>SUM(J982:J985)</f>
        <v>15.260009999999999</v>
      </c>
    </row>
    <row r="987" spans="2:11" x14ac:dyDescent="0.35">
      <c r="B987" s="21" t="s">
        <v>199</v>
      </c>
    </row>
    <row r="988" spans="2:11" x14ac:dyDescent="0.35">
      <c r="B988" t="s">
        <v>238</v>
      </c>
      <c r="C988" t="s">
        <v>38</v>
      </c>
      <c r="D988" t="s">
        <v>239</v>
      </c>
      <c r="E988" s="29">
        <v>3.0599999999999999E-2</v>
      </c>
      <c r="G988" t="s">
        <v>208</v>
      </c>
      <c r="H988" s="30">
        <v>105.88379999999999</v>
      </c>
      <c r="I988" t="s">
        <v>209</v>
      </c>
      <c r="J988" s="30">
        <f>ROUND(E988* H988,5)</f>
        <v>3.24004</v>
      </c>
    </row>
    <row r="989" spans="2:11" x14ac:dyDescent="0.35">
      <c r="B989" t="s">
        <v>235</v>
      </c>
      <c r="C989" t="s">
        <v>38</v>
      </c>
      <c r="D989" t="s">
        <v>233</v>
      </c>
      <c r="E989" s="29">
        <v>3.15E-2</v>
      </c>
      <c r="G989" t="s">
        <v>208</v>
      </c>
      <c r="H989" s="30">
        <v>238.03647000000001</v>
      </c>
      <c r="I989" t="s">
        <v>209</v>
      </c>
      <c r="J989" s="30">
        <f>ROUND(E989* H989,5)</f>
        <v>7.4981499999999999</v>
      </c>
    </row>
    <row r="990" spans="2:11" x14ac:dyDescent="0.35">
      <c r="D990" s="31" t="s">
        <v>379</v>
      </c>
      <c r="K990" s="30">
        <f>SUM(J988:J989)</f>
        <v>10.738189999999999</v>
      </c>
    </row>
    <row r="992" spans="2:11" x14ac:dyDescent="0.35">
      <c r="D992" s="31" t="s">
        <v>227</v>
      </c>
      <c r="H992">
        <v>1.5</v>
      </c>
      <c r="I992" t="s">
        <v>228</v>
      </c>
      <c r="J992">
        <f>ROUND(H992/100*K980,5)</f>
        <v>0.28101999999999999</v>
      </c>
    </row>
    <row r="993" spans="1:27" x14ac:dyDescent="0.35">
      <c r="D993" s="31" t="s">
        <v>226</v>
      </c>
      <c r="K993" s="32">
        <f>SUM(J977:J992)</f>
        <v>45.01373000000001</v>
      </c>
    </row>
    <row r="994" spans="1:27" x14ac:dyDescent="0.35">
      <c r="D994" s="31" t="s">
        <v>229</v>
      </c>
      <c r="K994" s="32">
        <f>SUM(K993:K993)</f>
        <v>45.01373000000001</v>
      </c>
    </row>
    <row r="996" spans="1:27" ht="45" customHeight="1" x14ac:dyDescent="0.35">
      <c r="A996" s="25" t="s">
        <v>573</v>
      </c>
      <c r="B996" s="25" t="s">
        <v>78</v>
      </c>
      <c r="C996" s="26" t="s">
        <v>13</v>
      </c>
      <c r="D996" s="6" t="s">
        <v>79</v>
      </c>
      <c r="E996" s="5"/>
      <c r="F996" s="5"/>
      <c r="G996" s="26"/>
      <c r="H996" s="27" t="s">
        <v>202</v>
      </c>
      <c r="I996" s="4">
        <v>1</v>
      </c>
      <c r="J996" s="5"/>
      <c r="K996" s="28">
        <f>ROUND(K1012,2)</f>
        <v>25.45</v>
      </c>
      <c r="L996" s="26"/>
      <c r="M996" s="26"/>
      <c r="N996" s="26"/>
      <c r="O996" s="26"/>
      <c r="P996" s="26"/>
      <c r="Q996" s="26"/>
      <c r="R996" s="26"/>
      <c r="S996" s="26"/>
      <c r="T996" s="26"/>
      <c r="U996" s="26"/>
      <c r="V996" s="26"/>
      <c r="W996" s="26"/>
      <c r="X996" s="26"/>
      <c r="Y996" s="26"/>
      <c r="Z996" s="26"/>
      <c r="AA996" s="26"/>
    </row>
    <row r="997" spans="1:27" x14ac:dyDescent="0.35">
      <c r="B997" s="21" t="s">
        <v>203</v>
      </c>
    </row>
    <row r="998" spans="1:27" x14ac:dyDescent="0.35">
      <c r="B998" t="s">
        <v>354</v>
      </c>
      <c r="C998" t="s">
        <v>205</v>
      </c>
      <c r="D998" t="s">
        <v>263</v>
      </c>
      <c r="E998" s="29">
        <v>0.28910000000000002</v>
      </c>
      <c r="F998" t="s">
        <v>207</v>
      </c>
      <c r="G998" t="s">
        <v>208</v>
      </c>
      <c r="H998" s="30">
        <v>23.53</v>
      </c>
      <c r="I998" t="s">
        <v>209</v>
      </c>
      <c r="J998" s="30">
        <f>ROUND(E998/I996* H998,5)</f>
        <v>6.8025200000000003</v>
      </c>
    </row>
    <row r="999" spans="1:27" x14ac:dyDescent="0.35">
      <c r="B999" t="s">
        <v>295</v>
      </c>
      <c r="C999" t="s">
        <v>205</v>
      </c>
      <c r="D999" t="s">
        <v>265</v>
      </c>
      <c r="E999" s="29">
        <v>0.2072</v>
      </c>
      <c r="F999" t="s">
        <v>207</v>
      </c>
      <c r="G999" t="s">
        <v>208</v>
      </c>
      <c r="H999" s="30">
        <v>20.079999999999998</v>
      </c>
      <c r="I999" t="s">
        <v>209</v>
      </c>
      <c r="J999" s="30">
        <f>ROUND(E999/I996* H999,5)</f>
        <v>4.1605800000000004</v>
      </c>
    </row>
    <row r="1000" spans="1:27" x14ac:dyDescent="0.35">
      <c r="D1000" s="31" t="s">
        <v>210</v>
      </c>
      <c r="K1000" s="30">
        <f>SUM(J998:J999)</f>
        <v>10.963100000000001</v>
      </c>
    </row>
    <row r="1001" spans="1:27" x14ac:dyDescent="0.35">
      <c r="B1001" s="21" t="s">
        <v>215</v>
      </c>
    </row>
    <row r="1002" spans="1:27" x14ac:dyDescent="0.35">
      <c r="B1002" t="s">
        <v>223</v>
      </c>
      <c r="C1002" t="s">
        <v>38</v>
      </c>
      <c r="D1002" t="s">
        <v>224</v>
      </c>
      <c r="E1002" s="29">
        <v>5.0000000000000001E-4</v>
      </c>
      <c r="G1002" t="s">
        <v>208</v>
      </c>
      <c r="H1002" s="30">
        <v>2.3199999999999998</v>
      </c>
      <c r="I1002" t="s">
        <v>209</v>
      </c>
      <c r="J1002" s="30">
        <f>ROUND(E1002* H1002,5)</f>
        <v>1.16E-3</v>
      </c>
    </row>
    <row r="1003" spans="1:27" x14ac:dyDescent="0.35">
      <c r="B1003" t="s">
        <v>216</v>
      </c>
      <c r="C1003" t="s">
        <v>217</v>
      </c>
      <c r="D1003" t="s">
        <v>218</v>
      </c>
      <c r="E1003" s="29">
        <v>1.8E-3</v>
      </c>
      <c r="G1003" t="s">
        <v>208</v>
      </c>
      <c r="H1003" s="30">
        <v>165.63</v>
      </c>
      <c r="I1003" t="s">
        <v>209</v>
      </c>
      <c r="J1003" s="30">
        <f>ROUND(E1003* H1003,5)</f>
        <v>0.29813000000000001</v>
      </c>
    </row>
    <row r="1004" spans="1:27" x14ac:dyDescent="0.35">
      <c r="B1004" t="s">
        <v>574</v>
      </c>
      <c r="C1004" t="s">
        <v>18</v>
      </c>
      <c r="D1004" t="s">
        <v>575</v>
      </c>
      <c r="E1004" s="29">
        <v>0.61199999999999999</v>
      </c>
      <c r="G1004" t="s">
        <v>208</v>
      </c>
      <c r="H1004" s="30">
        <v>19.72</v>
      </c>
      <c r="I1004" t="s">
        <v>209</v>
      </c>
      <c r="J1004" s="30">
        <f>ROUND(E1004* H1004,5)</f>
        <v>12.06864</v>
      </c>
    </row>
    <row r="1005" spans="1:27" x14ac:dyDescent="0.35">
      <c r="D1005" s="31" t="s">
        <v>225</v>
      </c>
      <c r="K1005" s="30">
        <f>SUM(J1002:J1004)</f>
        <v>12.367929999999999</v>
      </c>
    </row>
    <row r="1006" spans="1:27" x14ac:dyDescent="0.35">
      <c r="B1006" s="21" t="s">
        <v>199</v>
      </c>
    </row>
    <row r="1007" spans="1:27" x14ac:dyDescent="0.35">
      <c r="B1007" t="s">
        <v>234</v>
      </c>
      <c r="C1007" t="s">
        <v>38</v>
      </c>
      <c r="D1007" t="s">
        <v>231</v>
      </c>
      <c r="E1007" s="29">
        <v>1.89E-2</v>
      </c>
      <c r="G1007" t="s">
        <v>208</v>
      </c>
      <c r="H1007" s="30">
        <v>103.5988</v>
      </c>
      <c r="I1007" t="s">
        <v>209</v>
      </c>
      <c r="J1007" s="30">
        <f>ROUND(E1007* H1007,5)</f>
        <v>1.9580200000000001</v>
      </c>
    </row>
    <row r="1008" spans="1:27" x14ac:dyDescent="0.35">
      <c r="D1008" s="31" t="s">
        <v>379</v>
      </c>
      <c r="K1008" s="30">
        <f>SUM(J1007:J1007)</f>
        <v>1.9580200000000001</v>
      </c>
    </row>
    <row r="1010" spans="1:27" x14ac:dyDescent="0.35">
      <c r="D1010" s="31" t="s">
        <v>227</v>
      </c>
      <c r="H1010">
        <v>1.5</v>
      </c>
      <c r="I1010" t="s">
        <v>228</v>
      </c>
      <c r="J1010">
        <f>ROUND(H1010/100*K1000,5)</f>
        <v>0.16445000000000001</v>
      </c>
    </row>
    <row r="1011" spans="1:27" x14ac:dyDescent="0.35">
      <c r="D1011" s="31" t="s">
        <v>226</v>
      </c>
      <c r="K1011" s="32">
        <f>SUM(J997:J1010)</f>
        <v>25.453500000000002</v>
      </c>
    </row>
    <row r="1012" spans="1:27" x14ac:dyDescent="0.35">
      <c r="D1012" s="31" t="s">
        <v>229</v>
      </c>
      <c r="K1012" s="32">
        <f>SUM(K1011:K1011)</f>
        <v>25.453500000000002</v>
      </c>
    </row>
    <row r="1014" spans="1:27" ht="45" customHeight="1" x14ac:dyDescent="0.35">
      <c r="A1014" s="25" t="s">
        <v>576</v>
      </c>
      <c r="B1014" s="25" t="s">
        <v>83</v>
      </c>
      <c r="C1014" s="26" t="s">
        <v>18</v>
      </c>
      <c r="D1014" s="6" t="s">
        <v>84</v>
      </c>
      <c r="E1014" s="5"/>
      <c r="F1014" s="5"/>
      <c r="G1014" s="26"/>
      <c r="H1014" s="27" t="s">
        <v>202</v>
      </c>
      <c r="I1014" s="4">
        <v>1.163</v>
      </c>
      <c r="J1014" s="5"/>
      <c r="K1014" s="28">
        <f>ROUND(K1028,2)</f>
        <v>52.1</v>
      </c>
      <c r="L1014" s="26"/>
      <c r="M1014" s="26"/>
      <c r="N1014" s="26"/>
      <c r="O1014" s="26"/>
      <c r="P1014" s="26"/>
      <c r="Q1014" s="26"/>
      <c r="R1014" s="26"/>
      <c r="S1014" s="26"/>
      <c r="T1014" s="26"/>
      <c r="U1014" s="26"/>
      <c r="V1014" s="26"/>
      <c r="W1014" s="26"/>
      <c r="X1014" s="26"/>
      <c r="Y1014" s="26"/>
      <c r="Z1014" s="26"/>
      <c r="AA1014" s="26"/>
    </row>
    <row r="1015" spans="1:27" x14ac:dyDescent="0.35">
      <c r="B1015" s="21" t="s">
        <v>203</v>
      </c>
    </row>
    <row r="1016" spans="1:27" x14ac:dyDescent="0.35">
      <c r="B1016" t="s">
        <v>293</v>
      </c>
      <c r="C1016" t="s">
        <v>205</v>
      </c>
      <c r="D1016" t="s">
        <v>294</v>
      </c>
      <c r="E1016" s="29">
        <v>0.88</v>
      </c>
      <c r="F1016" t="s">
        <v>207</v>
      </c>
      <c r="G1016" t="s">
        <v>208</v>
      </c>
      <c r="H1016" s="30">
        <v>23.53</v>
      </c>
      <c r="I1016" t="s">
        <v>209</v>
      </c>
      <c r="J1016" s="30">
        <f>ROUND(E1016/I1014* H1016,5)</f>
        <v>17.804300000000001</v>
      </c>
    </row>
    <row r="1017" spans="1:27" x14ac:dyDescent="0.35">
      <c r="B1017" t="s">
        <v>295</v>
      </c>
      <c r="C1017" t="s">
        <v>205</v>
      </c>
      <c r="D1017" t="s">
        <v>265</v>
      </c>
      <c r="E1017" s="29">
        <v>0.28499999999999998</v>
      </c>
      <c r="F1017" t="s">
        <v>207</v>
      </c>
      <c r="G1017" t="s">
        <v>208</v>
      </c>
      <c r="H1017" s="30">
        <v>20.079999999999998</v>
      </c>
      <c r="I1017" t="s">
        <v>209</v>
      </c>
      <c r="J1017" s="30">
        <f>ROUND(E1017/I1014* H1017,5)</f>
        <v>4.9207200000000002</v>
      </c>
    </row>
    <row r="1018" spans="1:27" x14ac:dyDescent="0.35">
      <c r="D1018" s="31" t="s">
        <v>210</v>
      </c>
      <c r="K1018" s="30">
        <f>SUM(J1016:J1017)</f>
        <v>22.725020000000001</v>
      </c>
    </row>
    <row r="1019" spans="1:27" x14ac:dyDescent="0.35">
      <c r="B1019" s="21" t="s">
        <v>215</v>
      </c>
    </row>
    <row r="1020" spans="1:27" x14ac:dyDescent="0.35">
      <c r="B1020" t="s">
        <v>577</v>
      </c>
      <c r="C1020" t="s">
        <v>18</v>
      </c>
      <c r="D1020" t="s">
        <v>578</v>
      </c>
      <c r="E1020" s="29">
        <v>1.02</v>
      </c>
      <c r="G1020" t="s">
        <v>208</v>
      </c>
      <c r="H1020" s="30">
        <v>16.7</v>
      </c>
      <c r="I1020" t="s">
        <v>209</v>
      </c>
      <c r="J1020" s="30">
        <f>ROUND(E1020* H1020,5)</f>
        <v>17.033999999999999</v>
      </c>
    </row>
    <row r="1021" spans="1:27" x14ac:dyDescent="0.35">
      <c r="D1021" s="31" t="s">
        <v>225</v>
      </c>
      <c r="K1021" s="30">
        <f>SUM(J1020:J1020)</f>
        <v>17.033999999999999</v>
      </c>
    </row>
    <row r="1022" spans="1:27" x14ac:dyDescent="0.35">
      <c r="B1022" s="21" t="s">
        <v>199</v>
      </c>
    </row>
    <row r="1023" spans="1:27" x14ac:dyDescent="0.35">
      <c r="B1023" t="s">
        <v>235</v>
      </c>
      <c r="C1023" t="s">
        <v>38</v>
      </c>
      <c r="D1023" t="s">
        <v>233</v>
      </c>
      <c r="E1023" s="29">
        <v>5.04E-2</v>
      </c>
      <c r="G1023" t="s">
        <v>208</v>
      </c>
      <c r="H1023" s="30">
        <v>238.03647000000001</v>
      </c>
      <c r="I1023" t="s">
        <v>209</v>
      </c>
      <c r="J1023" s="30">
        <f>ROUND(E1023* H1023,5)</f>
        <v>11.99704</v>
      </c>
    </row>
    <row r="1024" spans="1:27" x14ac:dyDescent="0.35">
      <c r="D1024" s="31" t="s">
        <v>379</v>
      </c>
      <c r="K1024" s="30">
        <f>SUM(J1023:J1023)</f>
        <v>11.99704</v>
      </c>
    </row>
    <row r="1026" spans="1:27" x14ac:dyDescent="0.35">
      <c r="D1026" s="31" t="s">
        <v>227</v>
      </c>
      <c r="H1026">
        <v>1.5</v>
      </c>
      <c r="I1026" t="s">
        <v>228</v>
      </c>
      <c r="J1026">
        <f>ROUND(H1026/100*K1018,5)</f>
        <v>0.34088000000000002</v>
      </c>
    </row>
    <row r="1027" spans="1:27" x14ac:dyDescent="0.35">
      <c r="D1027" s="31" t="s">
        <v>226</v>
      </c>
      <c r="K1027" s="32">
        <f>SUM(J1015:J1026)</f>
        <v>52.096939999999996</v>
      </c>
    </row>
    <row r="1028" spans="1:27" x14ac:dyDescent="0.35">
      <c r="D1028" s="31" t="s">
        <v>229</v>
      </c>
      <c r="K1028" s="32">
        <f>SUM(K1027:K1027)</f>
        <v>52.096939999999996</v>
      </c>
    </row>
    <row r="1030" spans="1:27" ht="45" customHeight="1" x14ac:dyDescent="0.35">
      <c r="A1030" s="25" t="s">
        <v>579</v>
      </c>
      <c r="B1030" s="25" t="s">
        <v>74</v>
      </c>
      <c r="C1030" s="26" t="s">
        <v>38</v>
      </c>
      <c r="D1030" s="6" t="s">
        <v>75</v>
      </c>
      <c r="E1030" s="5"/>
      <c r="F1030" s="5"/>
      <c r="G1030" s="26"/>
      <c r="H1030" s="27" t="s">
        <v>202</v>
      </c>
      <c r="I1030" s="4">
        <v>1.486</v>
      </c>
      <c r="J1030" s="5"/>
      <c r="K1030" s="28">
        <f>ROUND(K1046,2)</f>
        <v>160.4</v>
      </c>
      <c r="L1030" s="26"/>
      <c r="M1030" s="26"/>
      <c r="N1030" s="26"/>
      <c r="O1030" s="26"/>
      <c r="P1030" s="26"/>
      <c r="Q1030" s="26"/>
      <c r="R1030" s="26"/>
      <c r="S1030" s="26"/>
      <c r="T1030" s="26"/>
      <c r="U1030" s="26"/>
      <c r="V1030" s="26"/>
      <c r="W1030" s="26"/>
      <c r="X1030" s="26"/>
      <c r="Y1030" s="26"/>
      <c r="Z1030" s="26"/>
      <c r="AA1030" s="26"/>
    </row>
    <row r="1031" spans="1:27" x14ac:dyDescent="0.35">
      <c r="B1031" s="21" t="s">
        <v>203</v>
      </c>
    </row>
    <row r="1032" spans="1:27" x14ac:dyDescent="0.35">
      <c r="B1032" t="s">
        <v>295</v>
      </c>
      <c r="C1032" t="s">
        <v>205</v>
      </c>
      <c r="D1032" t="s">
        <v>265</v>
      </c>
      <c r="E1032" s="29">
        <v>0.22500000000000001</v>
      </c>
      <c r="F1032" t="s">
        <v>207</v>
      </c>
      <c r="G1032" t="s">
        <v>208</v>
      </c>
      <c r="H1032" s="30">
        <v>20.079999999999998</v>
      </c>
      <c r="I1032" t="s">
        <v>209</v>
      </c>
      <c r="J1032" s="30">
        <f>ROUND(E1032/I1030* H1032,5)</f>
        <v>3.0403799999999999</v>
      </c>
    </row>
    <row r="1033" spans="1:27" x14ac:dyDescent="0.35">
      <c r="B1033" t="s">
        <v>293</v>
      </c>
      <c r="C1033" t="s">
        <v>205</v>
      </c>
      <c r="D1033" t="s">
        <v>294</v>
      </c>
      <c r="E1033" s="29">
        <v>0.14199999999999999</v>
      </c>
      <c r="F1033" t="s">
        <v>207</v>
      </c>
      <c r="G1033" t="s">
        <v>208</v>
      </c>
      <c r="H1033" s="30">
        <v>23.53</v>
      </c>
      <c r="I1033" t="s">
        <v>209</v>
      </c>
      <c r="J1033" s="30">
        <f>ROUND(E1033/I1030* H1033,5)</f>
        <v>2.2484899999999999</v>
      </c>
    </row>
    <row r="1034" spans="1:27" x14ac:dyDescent="0.35">
      <c r="D1034" s="31" t="s">
        <v>210</v>
      </c>
      <c r="K1034" s="30">
        <f>SUM(J1032:J1033)</f>
        <v>5.2888699999999993</v>
      </c>
    </row>
    <row r="1035" spans="1:27" x14ac:dyDescent="0.35">
      <c r="B1035" s="21" t="s">
        <v>211</v>
      </c>
    </row>
    <row r="1036" spans="1:27" x14ac:dyDescent="0.35">
      <c r="B1036" t="s">
        <v>330</v>
      </c>
      <c r="C1036" t="s">
        <v>205</v>
      </c>
      <c r="D1036" t="s">
        <v>331</v>
      </c>
      <c r="E1036" s="29">
        <v>7.4999999999999997E-2</v>
      </c>
      <c r="F1036" t="s">
        <v>207</v>
      </c>
      <c r="G1036" t="s">
        <v>208</v>
      </c>
      <c r="H1036" s="30">
        <v>7.22</v>
      </c>
      <c r="I1036" t="s">
        <v>209</v>
      </c>
      <c r="J1036" s="30">
        <f>ROUND(E1036/I1030* H1036,5)</f>
        <v>0.3644</v>
      </c>
    </row>
    <row r="1037" spans="1:27" x14ac:dyDescent="0.35">
      <c r="B1037" t="s">
        <v>340</v>
      </c>
      <c r="C1037" t="s">
        <v>205</v>
      </c>
      <c r="D1037" t="s">
        <v>341</v>
      </c>
      <c r="E1037" s="29">
        <v>3.3000000000000002E-2</v>
      </c>
      <c r="F1037" t="s">
        <v>207</v>
      </c>
      <c r="G1037" t="s">
        <v>208</v>
      </c>
      <c r="H1037" s="30">
        <v>99.35</v>
      </c>
      <c r="I1037" t="s">
        <v>209</v>
      </c>
      <c r="J1037" s="30">
        <f>ROUND(E1037/I1030* H1037,5)</f>
        <v>2.2062900000000001</v>
      </c>
    </row>
    <row r="1038" spans="1:27" x14ac:dyDescent="0.35">
      <c r="D1038" s="31" t="s">
        <v>214</v>
      </c>
      <c r="K1038" s="30">
        <f>SUM(J1036:J1037)</f>
        <v>2.5706899999999999</v>
      </c>
    </row>
    <row r="1039" spans="1:27" x14ac:dyDescent="0.35">
      <c r="B1039" s="21" t="s">
        <v>215</v>
      </c>
    </row>
    <row r="1040" spans="1:27" x14ac:dyDescent="0.35">
      <c r="B1040" t="s">
        <v>336</v>
      </c>
      <c r="C1040" t="s">
        <v>217</v>
      </c>
      <c r="D1040" t="s">
        <v>337</v>
      </c>
      <c r="E1040" s="29">
        <v>0.02</v>
      </c>
      <c r="G1040" t="s">
        <v>208</v>
      </c>
      <c r="H1040" s="30">
        <v>987.48</v>
      </c>
      <c r="I1040" t="s">
        <v>209</v>
      </c>
      <c r="J1040" s="30">
        <f>ROUND(E1040* H1040,5)</f>
        <v>19.749600000000001</v>
      </c>
    </row>
    <row r="1041" spans="1:27" x14ac:dyDescent="0.35">
      <c r="B1041" t="s">
        <v>580</v>
      </c>
      <c r="C1041" t="s">
        <v>38</v>
      </c>
      <c r="D1041" t="s">
        <v>581</v>
      </c>
      <c r="E1041" s="29">
        <v>1.05</v>
      </c>
      <c r="G1041" t="s">
        <v>208</v>
      </c>
      <c r="H1041" s="30">
        <v>126.39</v>
      </c>
      <c r="I1041" t="s">
        <v>209</v>
      </c>
      <c r="J1041" s="30">
        <f>ROUND(E1041* H1041,5)</f>
        <v>132.70949999999999</v>
      </c>
    </row>
    <row r="1042" spans="1:27" x14ac:dyDescent="0.35">
      <c r="D1042" s="31" t="s">
        <v>225</v>
      </c>
      <c r="K1042" s="30">
        <f>SUM(J1040:J1041)</f>
        <v>152.45909999999998</v>
      </c>
    </row>
    <row r="1044" spans="1:27" x14ac:dyDescent="0.35">
      <c r="D1044" s="31" t="s">
        <v>227</v>
      </c>
      <c r="H1044">
        <v>1.5</v>
      </c>
      <c r="I1044" t="s">
        <v>228</v>
      </c>
      <c r="J1044">
        <f>ROUND(H1044/100*K1034,5)</f>
        <v>7.9329999999999998E-2</v>
      </c>
    </row>
    <row r="1045" spans="1:27" x14ac:dyDescent="0.35">
      <c r="D1045" s="31" t="s">
        <v>226</v>
      </c>
      <c r="K1045" s="32">
        <f>SUM(J1031:J1044)</f>
        <v>160.39798999999999</v>
      </c>
    </row>
    <row r="1046" spans="1:27" x14ac:dyDescent="0.35">
      <c r="D1046" s="31" t="s">
        <v>229</v>
      </c>
      <c r="K1046" s="32">
        <f>SUM(K1045:K1045)</f>
        <v>160.39798999999999</v>
      </c>
    </row>
    <row r="1048" spans="1:27" ht="45" customHeight="1" x14ac:dyDescent="0.35">
      <c r="A1048" s="25" t="s">
        <v>582</v>
      </c>
      <c r="B1048" s="25" t="s">
        <v>76</v>
      </c>
      <c r="C1048" s="26" t="s">
        <v>18</v>
      </c>
      <c r="D1048" s="6" t="s">
        <v>77</v>
      </c>
      <c r="E1048" s="5"/>
      <c r="F1048" s="5"/>
      <c r="G1048" s="26"/>
      <c r="H1048" s="27" t="s">
        <v>202</v>
      </c>
      <c r="I1048" s="4">
        <v>1.044</v>
      </c>
      <c r="J1048" s="5"/>
      <c r="K1048" s="28">
        <f>ROUND(K1062,2)</f>
        <v>165.5</v>
      </c>
      <c r="L1048" s="26"/>
      <c r="M1048" s="26"/>
      <c r="N1048" s="26"/>
      <c r="O1048" s="26"/>
      <c r="P1048" s="26"/>
      <c r="Q1048" s="26"/>
      <c r="R1048" s="26"/>
      <c r="S1048" s="26"/>
      <c r="T1048" s="26"/>
      <c r="U1048" s="26"/>
      <c r="V1048" s="26"/>
      <c r="W1048" s="26"/>
      <c r="X1048" s="26"/>
      <c r="Y1048" s="26"/>
      <c r="Z1048" s="26"/>
      <c r="AA1048" s="26"/>
    </row>
    <row r="1049" spans="1:27" x14ac:dyDescent="0.35">
      <c r="B1049" s="21" t="s">
        <v>203</v>
      </c>
    </row>
    <row r="1050" spans="1:27" x14ac:dyDescent="0.35">
      <c r="B1050" t="s">
        <v>295</v>
      </c>
      <c r="C1050" t="s">
        <v>205</v>
      </c>
      <c r="D1050" t="s">
        <v>265</v>
      </c>
      <c r="E1050" s="29">
        <v>0.5</v>
      </c>
      <c r="F1050" t="s">
        <v>207</v>
      </c>
      <c r="G1050" t="s">
        <v>208</v>
      </c>
      <c r="H1050" s="30">
        <v>20.079999999999998</v>
      </c>
      <c r="I1050" t="s">
        <v>209</v>
      </c>
      <c r="J1050" s="30">
        <f>ROUND(E1050/I1048* H1050,5)</f>
        <v>9.6168600000000009</v>
      </c>
    </row>
    <row r="1051" spans="1:27" x14ac:dyDescent="0.35">
      <c r="B1051" t="s">
        <v>354</v>
      </c>
      <c r="C1051" t="s">
        <v>205</v>
      </c>
      <c r="D1051" t="s">
        <v>263</v>
      </c>
      <c r="E1051" s="29">
        <v>1</v>
      </c>
      <c r="F1051" t="s">
        <v>207</v>
      </c>
      <c r="G1051" t="s">
        <v>208</v>
      </c>
      <c r="H1051" s="30">
        <v>23.53</v>
      </c>
      <c r="I1051" t="s">
        <v>209</v>
      </c>
      <c r="J1051" s="30">
        <f>ROUND(E1051/I1048* H1051,5)</f>
        <v>22.538309999999999</v>
      </c>
    </row>
    <row r="1052" spans="1:27" x14ac:dyDescent="0.35">
      <c r="D1052" s="31" t="s">
        <v>210</v>
      </c>
      <c r="K1052" s="30">
        <f>SUM(J1050:J1051)</f>
        <v>32.155169999999998</v>
      </c>
    </row>
    <row r="1053" spans="1:27" x14ac:dyDescent="0.35">
      <c r="B1053" s="21" t="s">
        <v>215</v>
      </c>
    </row>
    <row r="1054" spans="1:27" x14ac:dyDescent="0.35">
      <c r="B1054" t="s">
        <v>583</v>
      </c>
      <c r="C1054" t="s">
        <v>18</v>
      </c>
      <c r="D1054" t="s">
        <v>584</v>
      </c>
      <c r="E1054" s="29">
        <v>1.02</v>
      </c>
      <c r="G1054" t="s">
        <v>208</v>
      </c>
      <c r="H1054" s="30">
        <v>126.5</v>
      </c>
      <c r="I1054" t="s">
        <v>209</v>
      </c>
      <c r="J1054" s="30">
        <f>ROUND(E1054* H1054,5)</f>
        <v>129.03</v>
      </c>
    </row>
    <row r="1055" spans="1:27" x14ac:dyDescent="0.35">
      <c r="D1055" s="31" t="s">
        <v>225</v>
      </c>
      <c r="K1055" s="30">
        <f>SUM(J1054:J1054)</f>
        <v>129.03</v>
      </c>
    </row>
    <row r="1056" spans="1:27" x14ac:dyDescent="0.35">
      <c r="B1056" s="21" t="s">
        <v>199</v>
      </c>
    </row>
    <row r="1057" spans="1:27" x14ac:dyDescent="0.35">
      <c r="B1057" t="s">
        <v>200</v>
      </c>
      <c r="C1057" t="s">
        <v>38</v>
      </c>
      <c r="D1057" t="s">
        <v>201</v>
      </c>
      <c r="E1057" s="29">
        <v>0.02</v>
      </c>
      <c r="G1057" t="s">
        <v>208</v>
      </c>
      <c r="H1057" s="30">
        <v>191.60006999999999</v>
      </c>
      <c r="I1057" t="s">
        <v>209</v>
      </c>
      <c r="J1057" s="30">
        <f>ROUND(E1057* H1057,5)</f>
        <v>3.8319999999999999</v>
      </c>
    </row>
    <row r="1058" spans="1:27" x14ac:dyDescent="0.35">
      <c r="D1058" s="31" t="s">
        <v>379</v>
      </c>
      <c r="K1058" s="30">
        <f>SUM(J1057:J1057)</f>
        <v>3.8319999999999999</v>
      </c>
    </row>
    <row r="1060" spans="1:27" x14ac:dyDescent="0.35">
      <c r="D1060" s="31" t="s">
        <v>227</v>
      </c>
      <c r="H1060">
        <v>1.5</v>
      </c>
      <c r="I1060" t="s">
        <v>228</v>
      </c>
      <c r="J1060">
        <f>ROUND(H1060/100*K1052,5)</f>
        <v>0.48232999999999998</v>
      </c>
    </row>
    <row r="1061" spans="1:27" x14ac:dyDescent="0.35">
      <c r="D1061" s="31" t="s">
        <v>226</v>
      </c>
      <c r="K1061" s="32">
        <f>SUM(J1049:J1060)</f>
        <v>165.49949999999998</v>
      </c>
    </row>
    <row r="1062" spans="1:27" x14ac:dyDescent="0.35">
      <c r="D1062" s="31" t="s">
        <v>229</v>
      </c>
      <c r="K1062" s="32">
        <f>SUM(K1061:K1061)</f>
        <v>165.49949999999998</v>
      </c>
    </row>
    <row r="1064" spans="1:27" ht="45" customHeight="1" x14ac:dyDescent="0.35">
      <c r="A1064" s="25" t="s">
        <v>585</v>
      </c>
      <c r="B1064" s="25" t="s">
        <v>71</v>
      </c>
      <c r="C1064" s="26" t="s">
        <v>72</v>
      </c>
      <c r="D1064" s="6" t="s">
        <v>73</v>
      </c>
      <c r="E1064" s="5"/>
      <c r="F1064" s="5"/>
      <c r="G1064" s="26"/>
      <c r="H1064" s="27" t="s">
        <v>202</v>
      </c>
      <c r="I1064" s="4">
        <v>1</v>
      </c>
      <c r="J1064" s="5"/>
      <c r="K1064" s="28">
        <v>850</v>
      </c>
      <c r="L1064" s="26"/>
      <c r="M1064" s="26"/>
      <c r="N1064" s="26"/>
      <c r="O1064" s="26"/>
      <c r="P1064" s="26"/>
      <c r="Q1064" s="26"/>
      <c r="R1064" s="26"/>
      <c r="S1064" s="26"/>
      <c r="T1064" s="26"/>
      <c r="U1064" s="26"/>
      <c r="V1064" s="26"/>
      <c r="W1064" s="26"/>
      <c r="X1064" s="26"/>
      <c r="Y1064" s="26"/>
      <c r="Z1064" s="26"/>
      <c r="AA1064" s="26"/>
    </row>
    <row r="1065" spans="1:27" ht="45" customHeight="1" x14ac:dyDescent="0.35">
      <c r="A1065" s="25" t="s">
        <v>586</v>
      </c>
      <c r="B1065" s="25" t="s">
        <v>169</v>
      </c>
      <c r="C1065" s="26" t="s">
        <v>81</v>
      </c>
      <c r="D1065" s="6" t="s">
        <v>170</v>
      </c>
      <c r="E1065" s="5"/>
      <c r="F1065" s="5"/>
      <c r="G1065" s="26"/>
      <c r="H1065" s="27" t="s">
        <v>202</v>
      </c>
      <c r="I1065" s="4">
        <v>1</v>
      </c>
      <c r="J1065" s="5"/>
      <c r="K1065" s="28">
        <v>2000</v>
      </c>
      <c r="L1065" s="26"/>
      <c r="M1065" s="26"/>
      <c r="N1065" s="26"/>
      <c r="O1065" s="26"/>
      <c r="P1065" s="26"/>
      <c r="Q1065" s="26"/>
      <c r="R1065" s="26"/>
      <c r="S1065" s="26"/>
      <c r="T1065" s="26"/>
      <c r="U1065" s="26"/>
      <c r="V1065" s="26"/>
      <c r="W1065" s="26"/>
      <c r="X1065" s="26"/>
      <c r="Y1065" s="26"/>
      <c r="Z1065" s="26"/>
      <c r="AA1065" s="26"/>
    </row>
    <row r="1066" spans="1:27" ht="45" customHeight="1" x14ac:dyDescent="0.35">
      <c r="A1066" s="25" t="s">
        <v>587</v>
      </c>
      <c r="B1066" s="25" t="s">
        <v>182</v>
      </c>
      <c r="C1066" s="26" t="s">
        <v>13</v>
      </c>
      <c r="D1066" s="6" t="s">
        <v>183</v>
      </c>
      <c r="E1066" s="5"/>
      <c r="F1066" s="5"/>
      <c r="G1066" s="26"/>
      <c r="H1066" s="27" t="s">
        <v>202</v>
      </c>
      <c r="I1066" s="4">
        <v>1</v>
      </c>
      <c r="J1066" s="5"/>
      <c r="K1066" s="28">
        <f>ROUND(K1081,2)</f>
        <v>2.4700000000000002</v>
      </c>
      <c r="L1066" s="26"/>
      <c r="M1066" s="26"/>
      <c r="N1066" s="26"/>
      <c r="O1066" s="26"/>
      <c r="P1066" s="26"/>
      <c r="Q1066" s="26"/>
      <c r="R1066" s="26"/>
      <c r="S1066" s="26"/>
      <c r="T1066" s="26"/>
      <c r="U1066" s="26"/>
      <c r="V1066" s="26"/>
      <c r="W1066" s="26"/>
      <c r="X1066" s="26"/>
      <c r="Y1066" s="26"/>
      <c r="Z1066" s="26"/>
      <c r="AA1066" s="26"/>
    </row>
    <row r="1067" spans="1:27" x14ac:dyDescent="0.35">
      <c r="B1067" s="21" t="s">
        <v>203</v>
      </c>
    </row>
    <row r="1068" spans="1:27" x14ac:dyDescent="0.35">
      <c r="B1068" t="s">
        <v>354</v>
      </c>
      <c r="C1068" t="s">
        <v>205</v>
      </c>
      <c r="D1068" t="s">
        <v>263</v>
      </c>
      <c r="E1068" s="29">
        <v>1.9E-2</v>
      </c>
      <c r="F1068" t="s">
        <v>207</v>
      </c>
      <c r="G1068" t="s">
        <v>208</v>
      </c>
      <c r="H1068" s="30">
        <v>23.53</v>
      </c>
      <c r="I1068" t="s">
        <v>209</v>
      </c>
      <c r="J1068" s="30">
        <f>ROUND(E1068/I1066* H1068,5)</f>
        <v>0.44707000000000002</v>
      </c>
    </row>
    <row r="1069" spans="1:27" x14ac:dyDescent="0.35">
      <c r="B1069" t="s">
        <v>295</v>
      </c>
      <c r="C1069" t="s">
        <v>205</v>
      </c>
      <c r="D1069" t="s">
        <v>265</v>
      </c>
      <c r="E1069" s="29">
        <v>9.4999999999999998E-3</v>
      </c>
      <c r="F1069" t="s">
        <v>207</v>
      </c>
      <c r="G1069" t="s">
        <v>208</v>
      </c>
      <c r="H1069" s="30">
        <v>20.079999999999998</v>
      </c>
      <c r="I1069" t="s">
        <v>209</v>
      </c>
      <c r="J1069" s="30">
        <f>ROUND(E1069/I1066* H1069,5)</f>
        <v>0.19076000000000001</v>
      </c>
    </row>
    <row r="1070" spans="1:27" x14ac:dyDescent="0.35">
      <c r="D1070" s="31" t="s">
        <v>210</v>
      </c>
      <c r="K1070" s="30">
        <f>SUM(J1068:J1069)</f>
        <v>0.63783000000000001</v>
      </c>
    </row>
    <row r="1071" spans="1:27" x14ac:dyDescent="0.35">
      <c r="B1071" s="21" t="s">
        <v>211</v>
      </c>
    </row>
    <row r="1072" spans="1:27" x14ac:dyDescent="0.35">
      <c r="B1072" t="s">
        <v>355</v>
      </c>
      <c r="C1072" t="s">
        <v>205</v>
      </c>
      <c r="D1072" t="s">
        <v>356</v>
      </c>
      <c r="E1072" s="29">
        <v>9.4999999999999998E-3</v>
      </c>
      <c r="F1072" t="s">
        <v>207</v>
      </c>
      <c r="G1072" t="s">
        <v>208</v>
      </c>
      <c r="H1072" s="30">
        <v>32</v>
      </c>
      <c r="I1072" t="s">
        <v>209</v>
      </c>
      <c r="J1072" s="30">
        <f>ROUND(E1072/I1066* H1072,5)</f>
        <v>0.30399999999999999</v>
      </c>
    </row>
    <row r="1073" spans="1:27" x14ac:dyDescent="0.35">
      <c r="D1073" s="31" t="s">
        <v>214</v>
      </c>
      <c r="K1073" s="30">
        <f>SUM(J1072:J1072)</f>
        <v>0.30399999999999999</v>
      </c>
    </row>
    <row r="1074" spans="1:27" x14ac:dyDescent="0.35">
      <c r="B1074" s="21" t="s">
        <v>215</v>
      </c>
    </row>
    <row r="1075" spans="1:27" x14ac:dyDescent="0.35">
      <c r="B1075" t="s">
        <v>363</v>
      </c>
      <c r="C1075" t="s">
        <v>90</v>
      </c>
      <c r="D1075" t="s">
        <v>364</v>
      </c>
      <c r="E1075" s="29">
        <v>0.24479999999999999</v>
      </c>
      <c r="G1075" t="s">
        <v>208</v>
      </c>
      <c r="H1075" s="30">
        <v>1.81</v>
      </c>
      <c r="I1075" t="s">
        <v>209</v>
      </c>
      <c r="J1075" s="30">
        <f>ROUND(E1075* H1075,5)</f>
        <v>0.44308999999999998</v>
      </c>
    </row>
    <row r="1076" spans="1:27" x14ac:dyDescent="0.35">
      <c r="B1076" t="s">
        <v>359</v>
      </c>
      <c r="C1076" t="s">
        <v>90</v>
      </c>
      <c r="D1076" t="s">
        <v>360</v>
      </c>
      <c r="E1076" s="29">
        <v>0.36720000000000003</v>
      </c>
      <c r="G1076" t="s">
        <v>208</v>
      </c>
      <c r="H1076" s="30">
        <v>2.92</v>
      </c>
      <c r="I1076" t="s">
        <v>209</v>
      </c>
      <c r="J1076" s="30">
        <f>ROUND(E1076* H1076,5)</f>
        <v>1.07222</v>
      </c>
    </row>
    <row r="1077" spans="1:27" x14ac:dyDescent="0.35">
      <c r="D1077" s="31" t="s">
        <v>225</v>
      </c>
      <c r="K1077" s="30">
        <f>SUM(J1075:J1076)</f>
        <v>1.5153099999999999</v>
      </c>
    </row>
    <row r="1079" spans="1:27" x14ac:dyDescent="0.35">
      <c r="D1079" s="31" t="s">
        <v>227</v>
      </c>
      <c r="H1079">
        <v>1.5</v>
      </c>
      <c r="I1079" t="s">
        <v>228</v>
      </c>
      <c r="J1079">
        <f>ROUND(H1079/100*K1070,5)</f>
        <v>9.5700000000000004E-3</v>
      </c>
    </row>
    <row r="1080" spans="1:27" x14ac:dyDescent="0.35">
      <c r="D1080" s="31" t="s">
        <v>226</v>
      </c>
      <c r="K1080" s="32">
        <f>SUM(J1067:J1079)</f>
        <v>2.46671</v>
      </c>
    </row>
    <row r="1081" spans="1:27" x14ac:dyDescent="0.35">
      <c r="D1081" s="31" t="s">
        <v>229</v>
      </c>
      <c r="K1081" s="32">
        <f>SUM(K1080:K1080)</f>
        <v>2.46671</v>
      </c>
    </row>
    <row r="1083" spans="1:27" ht="45" customHeight="1" x14ac:dyDescent="0.35">
      <c r="A1083" s="25" t="s">
        <v>588</v>
      </c>
      <c r="B1083" s="25" t="s">
        <v>184</v>
      </c>
      <c r="C1083" s="26" t="s">
        <v>25</v>
      </c>
      <c r="D1083" s="6" t="s">
        <v>185</v>
      </c>
      <c r="E1083" s="5"/>
      <c r="F1083" s="5"/>
      <c r="G1083" s="26"/>
      <c r="H1083" s="27" t="s">
        <v>202</v>
      </c>
      <c r="I1083" s="4">
        <v>1</v>
      </c>
      <c r="J1083" s="5"/>
      <c r="K1083" s="28">
        <f>ROUND(K1097,2)</f>
        <v>99.23</v>
      </c>
      <c r="L1083" s="26"/>
      <c r="M1083" s="26"/>
      <c r="N1083" s="26"/>
      <c r="O1083" s="26"/>
      <c r="P1083" s="26"/>
      <c r="Q1083" s="26"/>
      <c r="R1083" s="26"/>
      <c r="S1083" s="26"/>
      <c r="T1083" s="26"/>
      <c r="U1083" s="26"/>
      <c r="V1083" s="26"/>
      <c r="W1083" s="26"/>
      <c r="X1083" s="26"/>
      <c r="Y1083" s="26"/>
      <c r="Z1083" s="26"/>
      <c r="AA1083" s="26"/>
    </row>
    <row r="1084" spans="1:27" x14ac:dyDescent="0.35">
      <c r="B1084" s="21" t="s">
        <v>203</v>
      </c>
    </row>
    <row r="1085" spans="1:27" x14ac:dyDescent="0.35">
      <c r="B1085" t="s">
        <v>589</v>
      </c>
      <c r="C1085" t="s">
        <v>205</v>
      </c>
      <c r="D1085" t="s">
        <v>469</v>
      </c>
      <c r="E1085" s="29">
        <v>0.25</v>
      </c>
      <c r="F1085" t="s">
        <v>207</v>
      </c>
      <c r="G1085" t="s">
        <v>208</v>
      </c>
      <c r="H1085" s="30">
        <v>20.49</v>
      </c>
      <c r="I1085" t="s">
        <v>209</v>
      </c>
      <c r="J1085" s="30">
        <f>ROUND(E1085/I1083* H1085,5)</f>
        <v>5.1224999999999996</v>
      </c>
    </row>
    <row r="1086" spans="1:27" x14ac:dyDescent="0.35">
      <c r="B1086" t="s">
        <v>590</v>
      </c>
      <c r="C1086" t="s">
        <v>205</v>
      </c>
      <c r="D1086" t="s">
        <v>467</v>
      </c>
      <c r="E1086" s="29">
        <v>0.25</v>
      </c>
      <c r="F1086" t="s">
        <v>207</v>
      </c>
      <c r="G1086" t="s">
        <v>208</v>
      </c>
      <c r="H1086" s="30">
        <v>24.32</v>
      </c>
      <c r="I1086" t="s">
        <v>209</v>
      </c>
      <c r="J1086" s="30">
        <f>ROUND(E1086/I1083* H1086,5)</f>
        <v>6.08</v>
      </c>
    </row>
    <row r="1087" spans="1:27" x14ac:dyDescent="0.35">
      <c r="D1087" s="31" t="s">
        <v>210</v>
      </c>
      <c r="K1087" s="30">
        <f>SUM(J1085:J1086)</f>
        <v>11.202500000000001</v>
      </c>
    </row>
    <row r="1088" spans="1:27" x14ac:dyDescent="0.35">
      <c r="B1088" s="21" t="s">
        <v>211</v>
      </c>
    </row>
    <row r="1089" spans="1:27" x14ac:dyDescent="0.35">
      <c r="B1089" t="s">
        <v>497</v>
      </c>
      <c r="C1089" t="s">
        <v>205</v>
      </c>
      <c r="D1089" t="s">
        <v>471</v>
      </c>
      <c r="E1089" s="29">
        <v>6.2E-2</v>
      </c>
      <c r="F1089" t="s">
        <v>207</v>
      </c>
      <c r="G1089" t="s">
        <v>208</v>
      </c>
      <c r="H1089" s="30">
        <v>65.900000000000006</v>
      </c>
      <c r="I1089" t="s">
        <v>209</v>
      </c>
      <c r="J1089" s="30">
        <f>ROUND(E1089/I1083* H1089,5)</f>
        <v>4.0857999999999999</v>
      </c>
    </row>
    <row r="1090" spans="1:27" x14ac:dyDescent="0.35">
      <c r="D1090" s="31" t="s">
        <v>214</v>
      </c>
      <c r="K1090" s="30">
        <f>SUM(J1089:J1089)</f>
        <v>4.0857999999999999</v>
      </c>
    </row>
    <row r="1091" spans="1:27" x14ac:dyDescent="0.35">
      <c r="B1091" s="21" t="s">
        <v>215</v>
      </c>
    </row>
    <row r="1092" spans="1:27" x14ac:dyDescent="0.35">
      <c r="B1092" t="s">
        <v>591</v>
      </c>
      <c r="C1092" t="s">
        <v>25</v>
      </c>
      <c r="D1092" t="s">
        <v>592</v>
      </c>
      <c r="E1092" s="29">
        <v>1</v>
      </c>
      <c r="G1092" t="s">
        <v>208</v>
      </c>
      <c r="H1092" s="30">
        <v>83.77</v>
      </c>
      <c r="I1092" t="s">
        <v>209</v>
      </c>
      <c r="J1092" s="30">
        <f>ROUND(E1092* H1092,5)</f>
        <v>83.77</v>
      </c>
    </row>
    <row r="1093" spans="1:27" x14ac:dyDescent="0.35">
      <c r="D1093" s="31" t="s">
        <v>225</v>
      </c>
      <c r="K1093" s="30">
        <f>SUM(J1092:J1092)</f>
        <v>83.77</v>
      </c>
    </row>
    <row r="1095" spans="1:27" x14ac:dyDescent="0.35">
      <c r="D1095" s="31" t="s">
        <v>227</v>
      </c>
      <c r="H1095">
        <v>1.5</v>
      </c>
      <c r="I1095" t="s">
        <v>228</v>
      </c>
      <c r="J1095">
        <f>ROUND(H1095/100*K1087,5)</f>
        <v>0.16803999999999999</v>
      </c>
    </row>
    <row r="1096" spans="1:27" x14ac:dyDescent="0.35">
      <c r="D1096" s="31" t="s">
        <v>226</v>
      </c>
      <c r="K1096" s="32">
        <f>SUM(J1084:J1095)</f>
        <v>99.226340000000008</v>
      </c>
    </row>
    <row r="1097" spans="1:27" x14ac:dyDescent="0.35">
      <c r="D1097" s="31" t="s">
        <v>229</v>
      </c>
      <c r="K1097" s="32">
        <f>SUM(K1096:K1096)</f>
        <v>99.226340000000008</v>
      </c>
    </row>
    <row r="1099" spans="1:27" ht="45" customHeight="1" x14ac:dyDescent="0.35">
      <c r="A1099" s="25" t="s">
        <v>593</v>
      </c>
      <c r="B1099" s="25" t="s">
        <v>178</v>
      </c>
      <c r="C1099" s="26" t="s">
        <v>13</v>
      </c>
      <c r="D1099" s="6" t="s">
        <v>179</v>
      </c>
      <c r="E1099" s="5"/>
      <c r="F1099" s="5"/>
      <c r="G1099" s="26"/>
      <c r="H1099" s="27" t="s">
        <v>202</v>
      </c>
      <c r="I1099" s="4">
        <v>1</v>
      </c>
      <c r="J1099" s="5"/>
      <c r="K1099" s="28">
        <f>ROUND(K1111,2)</f>
        <v>14.75</v>
      </c>
      <c r="L1099" s="26"/>
      <c r="M1099" s="26"/>
      <c r="N1099" s="26"/>
      <c r="O1099" s="26"/>
      <c r="P1099" s="26"/>
      <c r="Q1099" s="26"/>
      <c r="R1099" s="26"/>
      <c r="S1099" s="26"/>
      <c r="T1099" s="26"/>
      <c r="U1099" s="26"/>
      <c r="V1099" s="26"/>
      <c r="W1099" s="26"/>
      <c r="X1099" s="26"/>
      <c r="Y1099" s="26"/>
      <c r="Z1099" s="26"/>
      <c r="AA1099" s="26"/>
    </row>
    <row r="1100" spans="1:27" x14ac:dyDescent="0.35">
      <c r="B1100" s="21" t="s">
        <v>203</v>
      </c>
    </row>
    <row r="1101" spans="1:27" x14ac:dyDescent="0.35">
      <c r="B1101" t="s">
        <v>515</v>
      </c>
      <c r="C1101" t="s">
        <v>205</v>
      </c>
      <c r="D1101" t="s">
        <v>516</v>
      </c>
      <c r="E1101" s="29">
        <v>0.05</v>
      </c>
      <c r="F1101" t="s">
        <v>207</v>
      </c>
      <c r="G1101" t="s">
        <v>208</v>
      </c>
      <c r="H1101" s="30">
        <v>23.53</v>
      </c>
      <c r="I1101" t="s">
        <v>209</v>
      </c>
      <c r="J1101" s="30">
        <f>ROUND(E1101/I1099* H1101,5)</f>
        <v>1.1765000000000001</v>
      </c>
    </row>
    <row r="1102" spans="1:27" x14ac:dyDescent="0.35">
      <c r="B1102" t="s">
        <v>295</v>
      </c>
      <c r="C1102" t="s">
        <v>205</v>
      </c>
      <c r="D1102" t="s">
        <v>265</v>
      </c>
      <c r="E1102" s="29">
        <v>0.1</v>
      </c>
      <c r="F1102" t="s">
        <v>207</v>
      </c>
      <c r="G1102" t="s">
        <v>208</v>
      </c>
      <c r="H1102" s="30">
        <v>20.079999999999998</v>
      </c>
      <c r="I1102" t="s">
        <v>209</v>
      </c>
      <c r="J1102" s="30">
        <f>ROUND(E1102/I1099* H1102,5)</f>
        <v>2.008</v>
      </c>
    </row>
    <row r="1103" spans="1:27" x14ac:dyDescent="0.35">
      <c r="D1103" s="31" t="s">
        <v>210</v>
      </c>
      <c r="K1103" s="30">
        <f>SUM(J1101:J1102)</f>
        <v>3.1844999999999999</v>
      </c>
    </row>
    <row r="1104" spans="1:27" x14ac:dyDescent="0.35">
      <c r="B1104" s="21" t="s">
        <v>215</v>
      </c>
    </row>
    <row r="1105" spans="1:27" x14ac:dyDescent="0.35">
      <c r="B1105" t="s">
        <v>594</v>
      </c>
      <c r="C1105" t="s">
        <v>13</v>
      </c>
      <c r="D1105" t="s">
        <v>595</v>
      </c>
      <c r="E1105" s="29">
        <v>1</v>
      </c>
      <c r="G1105" t="s">
        <v>208</v>
      </c>
      <c r="H1105" s="30">
        <v>8.14</v>
      </c>
      <c r="I1105" t="s">
        <v>209</v>
      </c>
      <c r="J1105" s="30">
        <f>ROUND(E1105* H1105,5)</f>
        <v>8.14</v>
      </c>
    </row>
    <row r="1106" spans="1:27" x14ac:dyDescent="0.35">
      <c r="B1106" t="s">
        <v>596</v>
      </c>
      <c r="C1106" t="s">
        <v>38</v>
      </c>
      <c r="D1106" t="s">
        <v>597</v>
      </c>
      <c r="E1106" s="29">
        <v>2.8000000000000001E-2</v>
      </c>
      <c r="G1106" t="s">
        <v>208</v>
      </c>
      <c r="H1106" s="30">
        <v>120.53</v>
      </c>
      <c r="I1106" t="s">
        <v>209</v>
      </c>
      <c r="J1106" s="30">
        <f>ROUND(E1106* H1106,5)</f>
        <v>3.3748399999999998</v>
      </c>
    </row>
    <row r="1107" spans="1:27" x14ac:dyDescent="0.35">
      <c r="D1107" s="31" t="s">
        <v>225</v>
      </c>
      <c r="K1107" s="30">
        <f>SUM(J1105:J1106)</f>
        <v>11.51484</v>
      </c>
    </row>
    <row r="1109" spans="1:27" x14ac:dyDescent="0.35">
      <c r="D1109" s="31" t="s">
        <v>227</v>
      </c>
      <c r="H1109">
        <v>1.5</v>
      </c>
      <c r="I1109" t="s">
        <v>228</v>
      </c>
      <c r="J1109">
        <f>ROUND(H1109/100*K1103,5)</f>
        <v>4.777E-2</v>
      </c>
    </row>
    <row r="1110" spans="1:27" x14ac:dyDescent="0.35">
      <c r="D1110" s="31" t="s">
        <v>226</v>
      </c>
      <c r="K1110" s="32">
        <f>SUM(J1100:J1109)</f>
        <v>14.747109999999999</v>
      </c>
    </row>
    <row r="1111" spans="1:27" x14ac:dyDescent="0.35">
      <c r="D1111" s="31" t="s">
        <v>229</v>
      </c>
      <c r="K1111" s="32">
        <f>SUM(K1110:K1110)</f>
        <v>14.747109999999999</v>
      </c>
    </row>
    <row r="1113" spans="1:27" ht="45" customHeight="1" x14ac:dyDescent="0.35">
      <c r="A1113" s="25" t="s">
        <v>598</v>
      </c>
      <c r="B1113" s="25" t="s">
        <v>136</v>
      </c>
      <c r="C1113" s="26" t="s">
        <v>25</v>
      </c>
      <c r="D1113" s="6" t="s">
        <v>137</v>
      </c>
      <c r="E1113" s="5"/>
      <c r="F1113" s="5"/>
      <c r="G1113" s="26"/>
      <c r="H1113" s="27" t="s">
        <v>202</v>
      </c>
      <c r="I1113" s="4">
        <v>1.115</v>
      </c>
      <c r="J1113" s="5"/>
      <c r="K1113" s="28">
        <f>ROUND(K1125,2)</f>
        <v>95.21</v>
      </c>
      <c r="L1113" s="26"/>
      <c r="M1113" s="26"/>
      <c r="N1113" s="26"/>
      <c r="O1113" s="26"/>
      <c r="P1113" s="26"/>
      <c r="Q1113" s="26"/>
      <c r="R1113" s="26"/>
      <c r="S1113" s="26"/>
      <c r="T1113" s="26"/>
      <c r="U1113" s="26"/>
      <c r="V1113" s="26"/>
      <c r="W1113" s="26"/>
      <c r="X1113" s="26"/>
      <c r="Y1113" s="26"/>
      <c r="Z1113" s="26"/>
      <c r="AA1113" s="26"/>
    </row>
    <row r="1114" spans="1:27" x14ac:dyDescent="0.35">
      <c r="B1114" s="21" t="s">
        <v>203</v>
      </c>
    </row>
    <row r="1115" spans="1:27" x14ac:dyDescent="0.35">
      <c r="B1115" t="s">
        <v>293</v>
      </c>
      <c r="C1115" t="s">
        <v>205</v>
      </c>
      <c r="D1115" t="s">
        <v>294</v>
      </c>
      <c r="E1115" s="29">
        <v>0.42</v>
      </c>
      <c r="F1115" t="s">
        <v>207</v>
      </c>
      <c r="G1115" t="s">
        <v>208</v>
      </c>
      <c r="H1115" s="30">
        <v>23.53</v>
      </c>
      <c r="I1115" t="s">
        <v>209</v>
      </c>
      <c r="J1115" s="30">
        <f>ROUND(E1115/I1113* H1115,5)</f>
        <v>8.8633199999999999</v>
      </c>
    </row>
    <row r="1116" spans="1:27" x14ac:dyDescent="0.35">
      <c r="B1116" t="s">
        <v>295</v>
      </c>
      <c r="C1116" t="s">
        <v>205</v>
      </c>
      <c r="D1116" t="s">
        <v>265</v>
      </c>
      <c r="E1116" s="29">
        <v>0.42</v>
      </c>
      <c r="F1116" t="s">
        <v>207</v>
      </c>
      <c r="G1116" t="s">
        <v>208</v>
      </c>
      <c r="H1116" s="30">
        <v>20.079999999999998</v>
      </c>
      <c r="I1116" t="s">
        <v>209</v>
      </c>
      <c r="J1116" s="30">
        <f>ROUND(E1116/I1113* H1116,5)</f>
        <v>7.5637699999999999</v>
      </c>
    </row>
    <row r="1117" spans="1:27" x14ac:dyDescent="0.35">
      <c r="D1117" s="31" t="s">
        <v>210</v>
      </c>
      <c r="K1117" s="30">
        <f>SUM(J1115:J1116)</f>
        <v>16.42709</v>
      </c>
    </row>
    <row r="1118" spans="1:27" x14ac:dyDescent="0.35">
      <c r="B1118" s="21" t="s">
        <v>215</v>
      </c>
    </row>
    <row r="1119" spans="1:27" x14ac:dyDescent="0.35">
      <c r="B1119" t="s">
        <v>599</v>
      </c>
      <c r="C1119" t="s">
        <v>25</v>
      </c>
      <c r="D1119" t="s">
        <v>600</v>
      </c>
      <c r="E1119" s="29">
        <v>1</v>
      </c>
      <c r="G1119" t="s">
        <v>208</v>
      </c>
      <c r="H1119" s="30">
        <v>77.11</v>
      </c>
      <c r="I1119" t="s">
        <v>209</v>
      </c>
      <c r="J1119" s="30">
        <f>ROUND(E1119* H1119,5)</f>
        <v>77.11</v>
      </c>
    </row>
    <row r="1120" spans="1:27" x14ac:dyDescent="0.35">
      <c r="B1120" t="s">
        <v>386</v>
      </c>
      <c r="C1120" t="s">
        <v>217</v>
      </c>
      <c r="D1120" t="s">
        <v>387</v>
      </c>
      <c r="E1120" s="29">
        <v>0.04</v>
      </c>
      <c r="G1120" t="s">
        <v>208</v>
      </c>
      <c r="H1120" s="30">
        <v>35.549999999999997</v>
      </c>
      <c r="I1120" t="s">
        <v>209</v>
      </c>
      <c r="J1120" s="30">
        <f>ROUND(E1120* H1120,5)</f>
        <v>1.4219999999999999</v>
      </c>
    </row>
    <row r="1121" spans="1:27" x14ac:dyDescent="0.35">
      <c r="D1121" s="31" t="s">
        <v>225</v>
      </c>
      <c r="K1121" s="30">
        <f>SUM(J1119:J1120)</f>
        <v>78.531999999999996</v>
      </c>
    </row>
    <row r="1123" spans="1:27" x14ac:dyDescent="0.35">
      <c r="D1123" s="31" t="s">
        <v>227</v>
      </c>
      <c r="H1123">
        <v>1.5</v>
      </c>
      <c r="I1123" t="s">
        <v>228</v>
      </c>
      <c r="J1123">
        <f>ROUND(H1123/100*K1117,5)</f>
        <v>0.24640999999999999</v>
      </c>
    </row>
    <row r="1124" spans="1:27" x14ac:dyDescent="0.35">
      <c r="D1124" s="31" t="s">
        <v>226</v>
      </c>
      <c r="K1124" s="32">
        <f>SUM(J1114:J1123)</f>
        <v>95.205500000000001</v>
      </c>
    </row>
    <row r="1125" spans="1:27" x14ac:dyDescent="0.35">
      <c r="D1125" s="31" t="s">
        <v>229</v>
      </c>
      <c r="K1125" s="32">
        <f>SUM(K1124:K1124)</f>
        <v>95.205500000000001</v>
      </c>
    </row>
    <row r="1127" spans="1:27" ht="45" customHeight="1" x14ac:dyDescent="0.35">
      <c r="A1127" s="25" t="s">
        <v>601</v>
      </c>
      <c r="B1127" s="25" t="s">
        <v>134</v>
      </c>
      <c r="C1127" s="26" t="s">
        <v>25</v>
      </c>
      <c r="D1127" s="6" t="s">
        <v>135</v>
      </c>
      <c r="E1127" s="5"/>
      <c r="F1127" s="5"/>
      <c r="G1127" s="26"/>
      <c r="H1127" s="27" t="s">
        <v>202</v>
      </c>
      <c r="I1127" s="4">
        <v>1</v>
      </c>
      <c r="J1127" s="5"/>
      <c r="K1127" s="28">
        <f>ROUND(K1140,2)</f>
        <v>79.319999999999993</v>
      </c>
      <c r="L1127" s="26"/>
      <c r="M1127" s="26"/>
      <c r="N1127" s="26"/>
      <c r="O1127" s="26"/>
      <c r="P1127" s="26"/>
      <c r="Q1127" s="26"/>
      <c r="R1127" s="26"/>
      <c r="S1127" s="26"/>
      <c r="T1127" s="26"/>
      <c r="U1127" s="26"/>
      <c r="V1127" s="26"/>
      <c r="W1127" s="26"/>
      <c r="X1127" s="26"/>
      <c r="Y1127" s="26"/>
      <c r="Z1127" s="26"/>
      <c r="AA1127" s="26"/>
    </row>
    <row r="1128" spans="1:27" x14ac:dyDescent="0.35">
      <c r="B1128" s="21" t="s">
        <v>203</v>
      </c>
    </row>
    <row r="1129" spans="1:27" x14ac:dyDescent="0.35">
      <c r="B1129" t="s">
        <v>293</v>
      </c>
      <c r="C1129" t="s">
        <v>205</v>
      </c>
      <c r="D1129" t="s">
        <v>294</v>
      </c>
      <c r="E1129" s="29">
        <v>1.05</v>
      </c>
      <c r="F1129" t="s">
        <v>207</v>
      </c>
      <c r="G1129" t="s">
        <v>208</v>
      </c>
      <c r="H1129" s="30">
        <v>23.53</v>
      </c>
      <c r="I1129" t="s">
        <v>209</v>
      </c>
      <c r="J1129" s="30">
        <f>ROUND(E1129/I1127* H1129,5)</f>
        <v>24.706499999999998</v>
      </c>
    </row>
    <row r="1130" spans="1:27" x14ac:dyDescent="0.35">
      <c r="B1130" t="s">
        <v>295</v>
      </c>
      <c r="C1130" t="s">
        <v>205</v>
      </c>
      <c r="D1130" t="s">
        <v>265</v>
      </c>
      <c r="E1130" s="29">
        <v>1.05</v>
      </c>
      <c r="F1130" t="s">
        <v>207</v>
      </c>
      <c r="G1130" t="s">
        <v>208</v>
      </c>
      <c r="H1130" s="30">
        <v>20.079999999999998</v>
      </c>
      <c r="I1130" t="s">
        <v>209</v>
      </c>
      <c r="J1130" s="30">
        <f>ROUND(E1130/I1127* H1130,5)</f>
        <v>21.084</v>
      </c>
    </row>
    <row r="1131" spans="1:27" x14ac:dyDescent="0.35">
      <c r="D1131" s="31" t="s">
        <v>210</v>
      </c>
      <c r="K1131" s="30">
        <f>SUM(J1129:J1130)</f>
        <v>45.790499999999994</v>
      </c>
    </row>
    <row r="1132" spans="1:27" x14ac:dyDescent="0.35">
      <c r="B1132" s="21" t="s">
        <v>215</v>
      </c>
    </row>
    <row r="1133" spans="1:27" x14ac:dyDescent="0.35">
      <c r="B1133" t="s">
        <v>539</v>
      </c>
      <c r="C1133" t="s">
        <v>540</v>
      </c>
      <c r="D1133" t="s">
        <v>541</v>
      </c>
      <c r="E1133" s="29">
        <v>0.56000000000000005</v>
      </c>
      <c r="G1133" t="s">
        <v>208</v>
      </c>
      <c r="H1133" s="30">
        <v>2.98</v>
      </c>
      <c r="I1133" t="s">
        <v>209</v>
      </c>
      <c r="J1133" s="30">
        <f>ROUND(E1133* H1133,5)</f>
        <v>1.6688000000000001</v>
      </c>
    </row>
    <row r="1134" spans="1:27" x14ac:dyDescent="0.35">
      <c r="B1134" t="s">
        <v>602</v>
      </c>
      <c r="C1134" t="s">
        <v>25</v>
      </c>
      <c r="D1134" t="s">
        <v>603</v>
      </c>
      <c r="E1134" s="29">
        <v>1.0069999999999999</v>
      </c>
      <c r="G1134" t="s">
        <v>208</v>
      </c>
      <c r="H1134" s="30">
        <v>1.32</v>
      </c>
      <c r="I1134" t="s">
        <v>209</v>
      </c>
      <c r="J1134" s="30">
        <f>ROUND(E1134* H1134,5)</f>
        <v>1.32924</v>
      </c>
    </row>
    <row r="1135" spans="1:27" x14ac:dyDescent="0.35">
      <c r="B1135" t="s">
        <v>548</v>
      </c>
      <c r="C1135" t="s">
        <v>38</v>
      </c>
      <c r="D1135" t="s">
        <v>549</v>
      </c>
      <c r="E1135" s="29">
        <v>0.27389999999999998</v>
      </c>
      <c r="G1135" t="s">
        <v>208</v>
      </c>
      <c r="H1135" s="30">
        <v>108.97</v>
      </c>
      <c r="I1135" t="s">
        <v>209</v>
      </c>
      <c r="J1135" s="30">
        <f>ROUND(E1135* H1135,5)</f>
        <v>29.846879999999999</v>
      </c>
    </row>
    <row r="1136" spans="1:27" x14ac:dyDescent="0.35">
      <c r="D1136" s="31" t="s">
        <v>225</v>
      </c>
      <c r="K1136" s="30">
        <f>SUM(J1133:J1135)</f>
        <v>32.844920000000002</v>
      </c>
    </row>
    <row r="1138" spans="1:27" x14ac:dyDescent="0.35">
      <c r="D1138" s="31" t="s">
        <v>227</v>
      </c>
      <c r="H1138">
        <v>1.5</v>
      </c>
      <c r="I1138" t="s">
        <v>228</v>
      </c>
      <c r="J1138">
        <f>ROUND(H1138/100*K1131,5)</f>
        <v>0.68686000000000003</v>
      </c>
    </row>
    <row r="1139" spans="1:27" x14ac:dyDescent="0.35">
      <c r="D1139" s="31" t="s">
        <v>226</v>
      </c>
      <c r="K1139" s="32">
        <f>SUM(J1128:J1138)</f>
        <v>79.322279999999978</v>
      </c>
    </row>
    <row r="1140" spans="1:27" x14ac:dyDescent="0.35">
      <c r="D1140" s="31" t="s">
        <v>229</v>
      </c>
      <c r="K1140" s="32">
        <f>SUM(K1139:K1139)</f>
        <v>79.322279999999978</v>
      </c>
    </row>
    <row r="1142" spans="1:27" ht="45" customHeight="1" x14ac:dyDescent="0.35">
      <c r="A1142" s="25" t="s">
        <v>604</v>
      </c>
      <c r="B1142" s="25" t="s">
        <v>98</v>
      </c>
      <c r="C1142" s="26" t="s">
        <v>13</v>
      </c>
      <c r="D1142" s="6" t="s">
        <v>99</v>
      </c>
      <c r="E1142" s="5"/>
      <c r="F1142" s="5"/>
      <c r="G1142" s="26"/>
      <c r="H1142" s="27" t="s">
        <v>202</v>
      </c>
      <c r="I1142" s="4">
        <v>1</v>
      </c>
      <c r="J1142" s="5"/>
      <c r="K1142" s="28">
        <f>ROUND(K1158,2)</f>
        <v>23.39</v>
      </c>
      <c r="L1142" s="26"/>
      <c r="M1142" s="26"/>
      <c r="N1142" s="26"/>
      <c r="O1142" s="26"/>
      <c r="P1142" s="26"/>
      <c r="Q1142" s="26"/>
      <c r="R1142" s="26"/>
      <c r="S1142" s="26"/>
      <c r="T1142" s="26"/>
      <c r="U1142" s="26"/>
      <c r="V1142" s="26"/>
      <c r="W1142" s="26"/>
      <c r="X1142" s="26"/>
      <c r="Y1142" s="26"/>
      <c r="Z1142" s="26"/>
      <c r="AA1142" s="26"/>
    </row>
    <row r="1143" spans="1:27" x14ac:dyDescent="0.35">
      <c r="B1143" s="21" t="s">
        <v>203</v>
      </c>
    </row>
    <row r="1144" spans="1:27" x14ac:dyDescent="0.35">
      <c r="B1144" t="s">
        <v>295</v>
      </c>
      <c r="C1144" t="s">
        <v>205</v>
      </c>
      <c r="D1144" t="s">
        <v>265</v>
      </c>
      <c r="E1144" s="29">
        <v>0.28999999999999998</v>
      </c>
      <c r="F1144" t="s">
        <v>207</v>
      </c>
      <c r="G1144" t="s">
        <v>208</v>
      </c>
      <c r="H1144" s="30">
        <v>20.079999999999998</v>
      </c>
      <c r="I1144" t="s">
        <v>209</v>
      </c>
      <c r="J1144" s="30">
        <f>ROUND(E1144/I1142* H1144,5)</f>
        <v>5.8231999999999999</v>
      </c>
    </row>
    <row r="1145" spans="1:27" x14ac:dyDescent="0.35">
      <c r="B1145" t="s">
        <v>293</v>
      </c>
      <c r="C1145" t="s">
        <v>205</v>
      </c>
      <c r="D1145" t="s">
        <v>294</v>
      </c>
      <c r="E1145" s="29">
        <v>0.17</v>
      </c>
      <c r="F1145" t="s">
        <v>207</v>
      </c>
      <c r="G1145" t="s">
        <v>208</v>
      </c>
      <c r="H1145" s="30">
        <v>23.53</v>
      </c>
      <c r="I1145" t="s">
        <v>209</v>
      </c>
      <c r="J1145" s="30">
        <f>ROUND(E1145/I1142* H1145,5)</f>
        <v>4.0000999999999998</v>
      </c>
    </row>
    <row r="1146" spans="1:27" x14ac:dyDescent="0.35">
      <c r="D1146" s="31" t="s">
        <v>210</v>
      </c>
      <c r="K1146" s="30">
        <f>SUM(J1144:J1145)</f>
        <v>9.8232999999999997</v>
      </c>
    </row>
    <row r="1147" spans="1:27" x14ac:dyDescent="0.35">
      <c r="B1147" s="21" t="s">
        <v>211</v>
      </c>
    </row>
    <row r="1148" spans="1:27" x14ac:dyDescent="0.35">
      <c r="B1148" t="s">
        <v>503</v>
      </c>
      <c r="C1148" t="s">
        <v>205</v>
      </c>
      <c r="D1148" t="s">
        <v>504</v>
      </c>
      <c r="E1148" s="29">
        <v>0.1</v>
      </c>
      <c r="F1148" t="s">
        <v>207</v>
      </c>
      <c r="G1148" t="s">
        <v>208</v>
      </c>
      <c r="H1148" s="30">
        <v>6.25</v>
      </c>
      <c r="I1148" t="s">
        <v>209</v>
      </c>
      <c r="J1148" s="30">
        <f>ROUND(E1148/I1142* H1148,5)</f>
        <v>0.625</v>
      </c>
    </row>
    <row r="1149" spans="1:27" x14ac:dyDescent="0.35">
      <c r="B1149" t="s">
        <v>283</v>
      </c>
      <c r="C1149" t="s">
        <v>205</v>
      </c>
      <c r="D1149" t="s">
        <v>284</v>
      </c>
      <c r="E1149" s="29">
        <v>5.0999999999999997E-2</v>
      </c>
      <c r="F1149" t="s">
        <v>207</v>
      </c>
      <c r="G1149" t="s">
        <v>208</v>
      </c>
      <c r="H1149" s="30">
        <v>61.89</v>
      </c>
      <c r="I1149" t="s">
        <v>209</v>
      </c>
      <c r="J1149" s="30">
        <f>ROUND(E1149/I1142* H1149,5)</f>
        <v>3.15639</v>
      </c>
    </row>
    <row r="1150" spans="1:27" x14ac:dyDescent="0.35">
      <c r="D1150" s="31" t="s">
        <v>214</v>
      </c>
      <c r="K1150" s="30">
        <f>SUM(J1148:J1149)</f>
        <v>3.78139</v>
      </c>
    </row>
    <row r="1151" spans="1:27" x14ac:dyDescent="0.35">
      <c r="B1151" s="21" t="s">
        <v>215</v>
      </c>
    </row>
    <row r="1152" spans="1:27" x14ac:dyDescent="0.35">
      <c r="B1152" t="s">
        <v>605</v>
      </c>
      <c r="C1152" t="s">
        <v>13</v>
      </c>
      <c r="D1152" t="s">
        <v>606</v>
      </c>
      <c r="E1152" s="29">
        <v>1.05</v>
      </c>
      <c r="G1152" t="s">
        <v>208</v>
      </c>
      <c r="H1152" s="30">
        <v>3.5</v>
      </c>
      <c r="I1152" t="s">
        <v>209</v>
      </c>
      <c r="J1152" s="30">
        <f>ROUND(E1152* H1152,5)</f>
        <v>3.6749999999999998</v>
      </c>
    </row>
    <row r="1153" spans="1:27" x14ac:dyDescent="0.35">
      <c r="B1153" t="s">
        <v>607</v>
      </c>
      <c r="C1153" t="s">
        <v>217</v>
      </c>
      <c r="D1153" t="s">
        <v>608</v>
      </c>
      <c r="E1153" s="29">
        <v>0.25</v>
      </c>
      <c r="G1153" t="s">
        <v>208</v>
      </c>
      <c r="H1153" s="30">
        <v>23.84</v>
      </c>
      <c r="I1153" t="s">
        <v>209</v>
      </c>
      <c r="J1153" s="30">
        <f>ROUND(E1153* H1153,5)</f>
        <v>5.96</v>
      </c>
    </row>
    <row r="1154" spans="1:27" x14ac:dyDescent="0.35">
      <c r="D1154" s="31" t="s">
        <v>225</v>
      </c>
      <c r="K1154" s="30">
        <f>SUM(J1152:J1153)</f>
        <v>9.6349999999999998</v>
      </c>
    </row>
    <row r="1156" spans="1:27" x14ac:dyDescent="0.35">
      <c r="D1156" s="31" t="s">
        <v>227</v>
      </c>
      <c r="H1156">
        <v>1.5</v>
      </c>
      <c r="I1156" t="s">
        <v>228</v>
      </c>
      <c r="J1156">
        <f>ROUND(H1156/100*K1146,5)</f>
        <v>0.14735000000000001</v>
      </c>
    </row>
    <row r="1157" spans="1:27" x14ac:dyDescent="0.35">
      <c r="D1157" s="31" t="s">
        <v>226</v>
      </c>
      <c r="K1157" s="32">
        <f>SUM(J1143:J1156)</f>
        <v>23.387039999999999</v>
      </c>
    </row>
    <row r="1158" spans="1:27" x14ac:dyDescent="0.35">
      <c r="D1158" s="31" t="s">
        <v>229</v>
      </c>
      <c r="K1158" s="32">
        <f>SUM(K1157:K1157)</f>
        <v>23.387039999999999</v>
      </c>
    </row>
    <row r="1160" spans="1:27" ht="45" customHeight="1" x14ac:dyDescent="0.35">
      <c r="A1160" s="25" t="s">
        <v>609</v>
      </c>
      <c r="B1160" s="25" t="s">
        <v>143</v>
      </c>
      <c r="C1160" s="26" t="s">
        <v>13</v>
      </c>
      <c r="D1160" s="6" t="s">
        <v>144</v>
      </c>
      <c r="E1160" s="5"/>
      <c r="F1160" s="5"/>
      <c r="G1160" s="26"/>
      <c r="H1160" s="27" t="s">
        <v>202</v>
      </c>
      <c r="I1160" s="4">
        <v>2.3650000000000002</v>
      </c>
      <c r="J1160" s="5"/>
      <c r="K1160" s="28">
        <f>ROUND(K1172,2)</f>
        <v>254.8</v>
      </c>
      <c r="L1160" s="26"/>
      <c r="M1160" s="26"/>
      <c r="N1160" s="26"/>
      <c r="O1160" s="26"/>
      <c r="P1160" s="26"/>
      <c r="Q1160" s="26"/>
      <c r="R1160" s="26"/>
      <c r="S1160" s="26"/>
      <c r="T1160" s="26"/>
      <c r="U1160" s="26"/>
      <c r="V1160" s="26"/>
      <c r="W1160" s="26"/>
      <c r="X1160" s="26"/>
      <c r="Y1160" s="26"/>
      <c r="Z1160" s="26"/>
      <c r="AA1160" s="26"/>
    </row>
    <row r="1161" spans="1:27" x14ac:dyDescent="0.35">
      <c r="B1161" s="21" t="s">
        <v>203</v>
      </c>
    </row>
    <row r="1162" spans="1:27" x14ac:dyDescent="0.35">
      <c r="B1162" t="s">
        <v>515</v>
      </c>
      <c r="C1162" t="s">
        <v>205</v>
      </c>
      <c r="D1162" t="s">
        <v>516</v>
      </c>
      <c r="E1162" s="29">
        <v>0.3</v>
      </c>
      <c r="F1162" t="s">
        <v>207</v>
      </c>
      <c r="G1162" t="s">
        <v>208</v>
      </c>
      <c r="H1162" s="30">
        <v>23.53</v>
      </c>
      <c r="I1162" t="s">
        <v>209</v>
      </c>
      <c r="J1162" s="30">
        <f>ROUND(E1162/I1160* H1162,5)</f>
        <v>2.9847800000000002</v>
      </c>
    </row>
    <row r="1163" spans="1:27" x14ac:dyDescent="0.35">
      <c r="B1163" t="s">
        <v>295</v>
      </c>
      <c r="C1163" t="s">
        <v>205</v>
      </c>
      <c r="D1163" t="s">
        <v>265</v>
      </c>
      <c r="E1163" s="29">
        <v>0.6</v>
      </c>
      <c r="F1163" t="s">
        <v>207</v>
      </c>
      <c r="G1163" t="s">
        <v>208</v>
      </c>
      <c r="H1163" s="30">
        <v>20.079999999999998</v>
      </c>
      <c r="I1163" t="s">
        <v>209</v>
      </c>
      <c r="J1163" s="30">
        <f>ROUND(E1163/I1160* H1163,5)</f>
        <v>5.09429</v>
      </c>
    </row>
    <row r="1164" spans="1:27" x14ac:dyDescent="0.35">
      <c r="D1164" s="31" t="s">
        <v>210</v>
      </c>
      <c r="K1164" s="30">
        <f>SUM(J1162:J1163)</f>
        <v>8.0790699999999998</v>
      </c>
    </row>
    <row r="1165" spans="1:27" x14ac:dyDescent="0.35">
      <c r="B1165" s="21" t="s">
        <v>215</v>
      </c>
    </row>
    <row r="1166" spans="1:27" x14ac:dyDescent="0.35">
      <c r="B1166" t="s">
        <v>610</v>
      </c>
      <c r="C1166" t="s">
        <v>38</v>
      </c>
      <c r="D1166" t="s">
        <v>611</v>
      </c>
      <c r="E1166" s="29">
        <v>0.15429999999999999</v>
      </c>
      <c r="G1166" t="s">
        <v>208</v>
      </c>
      <c r="H1166" s="30">
        <v>114.13</v>
      </c>
      <c r="I1166" t="s">
        <v>209</v>
      </c>
      <c r="J1166" s="30">
        <f>ROUND(E1166* H1166,5)</f>
        <v>17.61026</v>
      </c>
    </row>
    <row r="1167" spans="1:27" x14ac:dyDescent="0.35">
      <c r="B1167" t="s">
        <v>612</v>
      </c>
      <c r="C1167" t="s">
        <v>25</v>
      </c>
      <c r="D1167" t="s">
        <v>613</v>
      </c>
      <c r="E1167" s="29">
        <v>1.5</v>
      </c>
      <c r="G1167" t="s">
        <v>208</v>
      </c>
      <c r="H1167" s="30">
        <v>152.66</v>
      </c>
      <c r="I1167" t="s">
        <v>209</v>
      </c>
      <c r="J1167" s="30">
        <f>ROUND(E1167* H1167,5)</f>
        <v>228.99</v>
      </c>
    </row>
    <row r="1168" spans="1:27" x14ac:dyDescent="0.35">
      <c r="D1168" s="31" t="s">
        <v>225</v>
      </c>
      <c r="K1168" s="30">
        <f>SUM(J1166:J1167)</f>
        <v>246.60026000000002</v>
      </c>
    </row>
    <row r="1170" spans="1:27" x14ac:dyDescent="0.35">
      <c r="D1170" s="31" t="s">
        <v>227</v>
      </c>
      <c r="H1170">
        <v>1.5</v>
      </c>
      <c r="I1170" t="s">
        <v>228</v>
      </c>
      <c r="J1170">
        <f>ROUND(H1170/100*K1164,5)</f>
        <v>0.12119000000000001</v>
      </c>
    </row>
    <row r="1171" spans="1:27" x14ac:dyDescent="0.35">
      <c r="D1171" s="31" t="s">
        <v>226</v>
      </c>
      <c r="K1171" s="32">
        <f>SUM(J1161:J1170)</f>
        <v>254.80052000000001</v>
      </c>
    </row>
    <row r="1172" spans="1:27" x14ac:dyDescent="0.35">
      <c r="D1172" s="31" t="s">
        <v>229</v>
      </c>
      <c r="K1172" s="32">
        <f>SUM(K1171:K1171)</f>
        <v>254.80052000000001</v>
      </c>
    </row>
    <row r="1174" spans="1:27" ht="45" customHeight="1" x14ac:dyDescent="0.35">
      <c r="A1174" s="25" t="s">
        <v>614</v>
      </c>
      <c r="B1174" s="25" t="s">
        <v>130</v>
      </c>
      <c r="C1174" s="26" t="s">
        <v>13</v>
      </c>
      <c r="D1174" s="6" t="s">
        <v>131</v>
      </c>
      <c r="E1174" s="5"/>
      <c r="F1174" s="5"/>
      <c r="G1174" s="26"/>
      <c r="H1174" s="27" t="s">
        <v>202</v>
      </c>
      <c r="I1174" s="4">
        <v>1</v>
      </c>
      <c r="J1174" s="5"/>
      <c r="K1174" s="28">
        <f>ROUND(K1192,2)</f>
        <v>51.45</v>
      </c>
      <c r="L1174" s="26"/>
      <c r="M1174" s="26"/>
      <c r="N1174" s="26"/>
      <c r="O1174" s="26"/>
      <c r="P1174" s="26"/>
      <c r="Q1174" s="26"/>
      <c r="R1174" s="26"/>
      <c r="S1174" s="26"/>
      <c r="T1174" s="26"/>
      <c r="U1174" s="26"/>
      <c r="V1174" s="26"/>
      <c r="W1174" s="26"/>
      <c r="X1174" s="26"/>
      <c r="Y1174" s="26"/>
      <c r="Z1174" s="26"/>
      <c r="AA1174" s="26"/>
    </row>
    <row r="1175" spans="1:27" x14ac:dyDescent="0.35">
      <c r="B1175" s="21" t="s">
        <v>203</v>
      </c>
    </row>
    <row r="1176" spans="1:27" x14ac:dyDescent="0.35">
      <c r="B1176" t="s">
        <v>295</v>
      </c>
      <c r="C1176" t="s">
        <v>205</v>
      </c>
      <c r="D1176" t="s">
        <v>265</v>
      </c>
      <c r="E1176" s="29">
        <v>0.25</v>
      </c>
      <c r="F1176" t="s">
        <v>207</v>
      </c>
      <c r="G1176" t="s">
        <v>208</v>
      </c>
      <c r="H1176" s="30">
        <v>20.079999999999998</v>
      </c>
      <c r="I1176" t="s">
        <v>209</v>
      </c>
      <c r="J1176" s="30">
        <f>ROUND(E1176/I1174* H1176,5)</f>
        <v>5.0199999999999996</v>
      </c>
    </row>
    <row r="1177" spans="1:27" x14ac:dyDescent="0.35">
      <c r="B1177" t="s">
        <v>204</v>
      </c>
      <c r="C1177" t="s">
        <v>205</v>
      </c>
      <c r="D1177" t="s">
        <v>206</v>
      </c>
      <c r="E1177" s="29">
        <v>0.1</v>
      </c>
      <c r="F1177" t="s">
        <v>207</v>
      </c>
      <c r="G1177" t="s">
        <v>208</v>
      </c>
      <c r="H1177" s="30">
        <v>20.84</v>
      </c>
      <c r="I1177" t="s">
        <v>209</v>
      </c>
      <c r="J1177" s="30">
        <f>ROUND(E1177/I1174* H1177,5)</f>
        <v>2.0840000000000001</v>
      </c>
    </row>
    <row r="1178" spans="1:27" x14ac:dyDescent="0.35">
      <c r="B1178" t="s">
        <v>354</v>
      </c>
      <c r="C1178" t="s">
        <v>205</v>
      </c>
      <c r="D1178" t="s">
        <v>263</v>
      </c>
      <c r="E1178" s="29">
        <v>0.25</v>
      </c>
      <c r="F1178" t="s">
        <v>207</v>
      </c>
      <c r="G1178" t="s">
        <v>208</v>
      </c>
      <c r="H1178" s="30">
        <v>23.53</v>
      </c>
      <c r="I1178" t="s">
        <v>209</v>
      </c>
      <c r="J1178" s="30">
        <f>ROUND(E1178/I1174* H1178,5)</f>
        <v>5.8825000000000003</v>
      </c>
    </row>
    <row r="1179" spans="1:27" x14ac:dyDescent="0.35">
      <c r="D1179" s="31" t="s">
        <v>210</v>
      </c>
      <c r="K1179" s="30">
        <f>SUM(J1176:J1178)</f>
        <v>12.986499999999999</v>
      </c>
    </row>
    <row r="1180" spans="1:27" x14ac:dyDescent="0.35">
      <c r="B1180" s="21" t="s">
        <v>211</v>
      </c>
    </row>
    <row r="1181" spans="1:27" x14ac:dyDescent="0.35">
      <c r="B1181" t="s">
        <v>283</v>
      </c>
      <c r="C1181" t="s">
        <v>205</v>
      </c>
      <c r="D1181" t="s">
        <v>284</v>
      </c>
      <c r="E1181" s="29">
        <v>4.2299999999999997E-2</v>
      </c>
      <c r="F1181" t="s">
        <v>207</v>
      </c>
      <c r="G1181" t="s">
        <v>208</v>
      </c>
      <c r="H1181" s="30">
        <v>61.89</v>
      </c>
      <c r="I1181" t="s">
        <v>209</v>
      </c>
      <c r="J1181" s="30">
        <f>ROUND(E1181/I1174* H1181,5)</f>
        <v>2.61795</v>
      </c>
    </row>
    <row r="1182" spans="1:27" x14ac:dyDescent="0.35">
      <c r="B1182" t="s">
        <v>615</v>
      </c>
      <c r="C1182" t="s">
        <v>205</v>
      </c>
      <c r="D1182" t="s">
        <v>616</v>
      </c>
      <c r="E1182" s="29">
        <v>0.1</v>
      </c>
      <c r="F1182" t="s">
        <v>207</v>
      </c>
      <c r="G1182" t="s">
        <v>208</v>
      </c>
      <c r="H1182" s="30">
        <v>6.34</v>
      </c>
      <c r="I1182" t="s">
        <v>209</v>
      </c>
      <c r="J1182" s="30">
        <f>ROUND(E1182/I1174* H1182,5)</f>
        <v>0.63400000000000001</v>
      </c>
    </row>
    <row r="1183" spans="1:27" x14ac:dyDescent="0.35">
      <c r="B1183" t="s">
        <v>497</v>
      </c>
      <c r="C1183" t="s">
        <v>205</v>
      </c>
      <c r="D1183" t="s">
        <v>471</v>
      </c>
      <c r="E1183" s="29">
        <v>6.25E-2</v>
      </c>
      <c r="F1183" t="s">
        <v>207</v>
      </c>
      <c r="G1183" t="s">
        <v>208</v>
      </c>
      <c r="H1183" s="30">
        <v>65.900000000000006</v>
      </c>
      <c r="I1183" t="s">
        <v>209</v>
      </c>
      <c r="J1183" s="30">
        <f>ROUND(E1183/I1174* H1183,5)</f>
        <v>4.1187500000000004</v>
      </c>
    </row>
    <row r="1184" spans="1:27" x14ac:dyDescent="0.35">
      <c r="D1184" s="31" t="s">
        <v>214</v>
      </c>
      <c r="K1184" s="30">
        <f>SUM(J1181:J1183)</f>
        <v>7.3707000000000003</v>
      </c>
    </row>
    <row r="1185" spans="1:27" x14ac:dyDescent="0.35">
      <c r="B1185" s="21" t="s">
        <v>215</v>
      </c>
    </row>
    <row r="1186" spans="1:27" x14ac:dyDescent="0.35">
      <c r="B1186" t="s">
        <v>617</v>
      </c>
      <c r="C1186" t="s">
        <v>13</v>
      </c>
      <c r="D1186" t="s">
        <v>618</v>
      </c>
      <c r="E1186" s="29">
        <v>1.02</v>
      </c>
      <c r="G1186" t="s">
        <v>208</v>
      </c>
      <c r="H1186" s="30">
        <v>19.68</v>
      </c>
      <c r="I1186" t="s">
        <v>209</v>
      </c>
      <c r="J1186" s="30">
        <f>ROUND(E1186* H1186,5)</f>
        <v>20.073599999999999</v>
      </c>
    </row>
    <row r="1187" spans="1:27" x14ac:dyDescent="0.35">
      <c r="B1187" t="s">
        <v>619</v>
      </c>
      <c r="C1187" t="s">
        <v>217</v>
      </c>
      <c r="D1187" t="s">
        <v>620</v>
      </c>
      <c r="E1187" s="29">
        <v>0.46200000000000002</v>
      </c>
      <c r="G1187" t="s">
        <v>208</v>
      </c>
      <c r="H1187" s="30">
        <v>23.43</v>
      </c>
      <c r="I1187" t="s">
        <v>209</v>
      </c>
      <c r="J1187" s="30">
        <f>ROUND(E1187* H1187,5)</f>
        <v>10.82466</v>
      </c>
    </row>
    <row r="1188" spans="1:27" x14ac:dyDescent="0.35">
      <c r="D1188" s="31" t="s">
        <v>225</v>
      </c>
      <c r="K1188" s="30">
        <f>SUM(J1186:J1187)</f>
        <v>30.898260000000001</v>
      </c>
    </row>
    <row r="1190" spans="1:27" x14ac:dyDescent="0.35">
      <c r="D1190" s="31" t="s">
        <v>227</v>
      </c>
      <c r="H1190">
        <v>1.5</v>
      </c>
      <c r="I1190" t="s">
        <v>228</v>
      </c>
      <c r="J1190">
        <f>ROUND(H1190/100*K1179,5)</f>
        <v>0.1948</v>
      </c>
    </row>
    <row r="1191" spans="1:27" x14ac:dyDescent="0.35">
      <c r="D1191" s="31" t="s">
        <v>226</v>
      </c>
      <c r="K1191" s="32">
        <f>SUM(J1175:J1190)</f>
        <v>51.45026</v>
      </c>
    </row>
    <row r="1192" spans="1:27" x14ac:dyDescent="0.35">
      <c r="D1192" s="31" t="s">
        <v>229</v>
      </c>
      <c r="K1192" s="32">
        <f>SUM(K1191:K1191)</f>
        <v>51.45026</v>
      </c>
    </row>
    <row r="1194" spans="1:27" ht="45" customHeight="1" x14ac:dyDescent="0.35">
      <c r="A1194" s="25" t="s">
        <v>621</v>
      </c>
      <c r="B1194" s="25" t="s">
        <v>132</v>
      </c>
      <c r="C1194" s="26" t="s">
        <v>13</v>
      </c>
      <c r="D1194" s="6" t="s">
        <v>133</v>
      </c>
      <c r="E1194" s="5"/>
      <c r="F1194" s="5"/>
      <c r="G1194" s="26"/>
      <c r="H1194" s="27" t="s">
        <v>202</v>
      </c>
      <c r="I1194" s="4">
        <v>1</v>
      </c>
      <c r="J1194" s="5"/>
      <c r="K1194" s="28">
        <f>ROUND(K1212,2)</f>
        <v>23.34</v>
      </c>
      <c r="L1194" s="26"/>
      <c r="M1194" s="26"/>
      <c r="N1194" s="26"/>
      <c r="O1194" s="26"/>
      <c r="P1194" s="26"/>
      <c r="Q1194" s="26"/>
      <c r="R1194" s="26"/>
      <c r="S1194" s="26"/>
      <c r="T1194" s="26"/>
      <c r="U1194" s="26"/>
      <c r="V1194" s="26"/>
      <c r="W1194" s="26"/>
      <c r="X1194" s="26"/>
      <c r="Y1194" s="26"/>
      <c r="Z1194" s="26"/>
      <c r="AA1194" s="26"/>
    </row>
    <row r="1195" spans="1:27" x14ac:dyDescent="0.35">
      <c r="B1195" s="21" t="s">
        <v>203</v>
      </c>
    </row>
    <row r="1196" spans="1:27" x14ac:dyDescent="0.35">
      <c r="B1196" t="s">
        <v>295</v>
      </c>
      <c r="C1196" t="s">
        <v>205</v>
      </c>
      <c r="D1196" t="s">
        <v>265</v>
      </c>
      <c r="E1196" s="29">
        <v>0.17499999999999999</v>
      </c>
      <c r="F1196" t="s">
        <v>207</v>
      </c>
      <c r="G1196" t="s">
        <v>208</v>
      </c>
      <c r="H1196" s="30">
        <v>20.079999999999998</v>
      </c>
      <c r="I1196" t="s">
        <v>209</v>
      </c>
      <c r="J1196" s="30">
        <f>ROUND(E1196/I1194* H1196,5)</f>
        <v>3.5139999999999998</v>
      </c>
    </row>
    <row r="1197" spans="1:27" x14ac:dyDescent="0.35">
      <c r="B1197" t="s">
        <v>354</v>
      </c>
      <c r="C1197" t="s">
        <v>205</v>
      </c>
      <c r="D1197" t="s">
        <v>263</v>
      </c>
      <c r="E1197" s="29">
        <v>0.17499999999999999</v>
      </c>
      <c r="F1197" t="s">
        <v>207</v>
      </c>
      <c r="G1197" t="s">
        <v>208</v>
      </c>
      <c r="H1197" s="30">
        <v>23.53</v>
      </c>
      <c r="I1197" t="s">
        <v>209</v>
      </c>
      <c r="J1197" s="30">
        <f>ROUND(E1197/I1194* H1197,5)</f>
        <v>4.11775</v>
      </c>
    </row>
    <row r="1198" spans="1:27" x14ac:dyDescent="0.35">
      <c r="B1198" t="s">
        <v>204</v>
      </c>
      <c r="C1198" t="s">
        <v>205</v>
      </c>
      <c r="D1198" t="s">
        <v>206</v>
      </c>
      <c r="E1198" s="29">
        <v>6.5000000000000002E-2</v>
      </c>
      <c r="F1198" t="s">
        <v>207</v>
      </c>
      <c r="G1198" t="s">
        <v>208</v>
      </c>
      <c r="H1198" s="30">
        <v>20.84</v>
      </c>
      <c r="I1198" t="s">
        <v>209</v>
      </c>
      <c r="J1198" s="30">
        <f>ROUND(E1198/I1194* H1198,5)</f>
        <v>1.3546</v>
      </c>
    </row>
    <row r="1199" spans="1:27" x14ac:dyDescent="0.35">
      <c r="D1199" s="31" t="s">
        <v>210</v>
      </c>
      <c r="K1199" s="30">
        <f>SUM(J1196:J1198)</f>
        <v>8.9863499999999998</v>
      </c>
    </row>
    <row r="1200" spans="1:27" x14ac:dyDescent="0.35">
      <c r="B1200" s="21" t="s">
        <v>211</v>
      </c>
    </row>
    <row r="1201" spans="1:27" x14ac:dyDescent="0.35">
      <c r="B1201" t="s">
        <v>497</v>
      </c>
      <c r="C1201" t="s">
        <v>205</v>
      </c>
      <c r="D1201" t="s">
        <v>471</v>
      </c>
      <c r="E1201" s="29">
        <v>4.3799999999999999E-2</v>
      </c>
      <c r="F1201" t="s">
        <v>207</v>
      </c>
      <c r="G1201" t="s">
        <v>208</v>
      </c>
      <c r="H1201" s="30">
        <v>65.900000000000006</v>
      </c>
      <c r="I1201" t="s">
        <v>209</v>
      </c>
      <c r="J1201" s="30">
        <f>ROUND(E1201/I1194* H1201,5)</f>
        <v>2.8864200000000002</v>
      </c>
    </row>
    <row r="1202" spans="1:27" x14ac:dyDescent="0.35">
      <c r="B1202" t="s">
        <v>283</v>
      </c>
      <c r="C1202" t="s">
        <v>205</v>
      </c>
      <c r="D1202" t="s">
        <v>284</v>
      </c>
      <c r="E1202" s="29">
        <v>2.5399999999999999E-2</v>
      </c>
      <c r="F1202" t="s">
        <v>207</v>
      </c>
      <c r="G1202" t="s">
        <v>208</v>
      </c>
      <c r="H1202" s="30">
        <v>61.89</v>
      </c>
      <c r="I1202" t="s">
        <v>209</v>
      </c>
      <c r="J1202" s="30">
        <f>ROUND(E1202/I1194* H1202,5)</f>
        <v>1.5720099999999999</v>
      </c>
    </row>
    <row r="1203" spans="1:27" x14ac:dyDescent="0.35">
      <c r="B1203" t="s">
        <v>615</v>
      </c>
      <c r="C1203" t="s">
        <v>205</v>
      </c>
      <c r="D1203" t="s">
        <v>616</v>
      </c>
      <c r="E1203" s="29">
        <v>6.5000000000000002E-2</v>
      </c>
      <c r="F1203" t="s">
        <v>207</v>
      </c>
      <c r="G1203" t="s">
        <v>208</v>
      </c>
      <c r="H1203" s="30">
        <v>6.34</v>
      </c>
      <c r="I1203" t="s">
        <v>209</v>
      </c>
      <c r="J1203" s="30">
        <f>ROUND(E1203/I1194* H1203,5)</f>
        <v>0.41210000000000002</v>
      </c>
    </row>
    <row r="1204" spans="1:27" x14ac:dyDescent="0.35">
      <c r="D1204" s="31" t="s">
        <v>214</v>
      </c>
      <c r="K1204" s="30">
        <f>SUM(J1201:J1203)</f>
        <v>4.8705299999999996</v>
      </c>
    </row>
    <row r="1205" spans="1:27" x14ac:dyDescent="0.35">
      <c r="B1205" s="21" t="s">
        <v>215</v>
      </c>
    </row>
    <row r="1206" spans="1:27" x14ac:dyDescent="0.35">
      <c r="B1206" t="s">
        <v>622</v>
      </c>
      <c r="C1206" t="s">
        <v>13</v>
      </c>
      <c r="D1206" t="s">
        <v>623</v>
      </c>
      <c r="E1206" s="29">
        <v>1.02</v>
      </c>
      <c r="G1206" t="s">
        <v>208</v>
      </c>
      <c r="H1206" s="30">
        <v>5.1100000000000003</v>
      </c>
      <c r="I1206" t="s">
        <v>209</v>
      </c>
      <c r="J1206" s="30">
        <f>ROUND(E1206* H1206,5)</f>
        <v>5.2122000000000002</v>
      </c>
    </row>
    <row r="1207" spans="1:27" x14ac:dyDescent="0.35">
      <c r="B1207" t="s">
        <v>619</v>
      </c>
      <c r="C1207" t="s">
        <v>217</v>
      </c>
      <c r="D1207" t="s">
        <v>620</v>
      </c>
      <c r="E1207" s="29">
        <v>0.1764</v>
      </c>
      <c r="G1207" t="s">
        <v>208</v>
      </c>
      <c r="H1207" s="30">
        <v>23.43</v>
      </c>
      <c r="I1207" t="s">
        <v>209</v>
      </c>
      <c r="J1207" s="30">
        <f>ROUND(E1207* H1207,5)</f>
        <v>4.1330499999999999</v>
      </c>
    </row>
    <row r="1208" spans="1:27" x14ac:dyDescent="0.35">
      <c r="D1208" s="31" t="s">
        <v>225</v>
      </c>
      <c r="K1208" s="30">
        <f>SUM(J1206:J1207)</f>
        <v>9.3452500000000001</v>
      </c>
    </row>
    <row r="1210" spans="1:27" x14ac:dyDescent="0.35">
      <c r="D1210" s="31" t="s">
        <v>227</v>
      </c>
      <c r="H1210">
        <v>1.5</v>
      </c>
      <c r="I1210" t="s">
        <v>228</v>
      </c>
      <c r="J1210">
        <f>ROUND(H1210/100*K1199,5)</f>
        <v>0.1348</v>
      </c>
    </row>
    <row r="1211" spans="1:27" x14ac:dyDescent="0.35">
      <c r="D1211" s="31" t="s">
        <v>226</v>
      </c>
      <c r="K1211" s="32">
        <f>SUM(J1195:J1210)</f>
        <v>23.336929999999999</v>
      </c>
    </row>
    <row r="1212" spans="1:27" x14ac:dyDescent="0.35">
      <c r="D1212" s="31" t="s">
        <v>229</v>
      </c>
      <c r="K1212" s="32">
        <f>SUM(K1211:K1211)</f>
        <v>23.336929999999999</v>
      </c>
    </row>
    <row r="1214" spans="1:27" ht="45" customHeight="1" x14ac:dyDescent="0.35">
      <c r="A1214" s="25" t="s">
        <v>624</v>
      </c>
      <c r="B1214" s="25" t="s">
        <v>157</v>
      </c>
      <c r="C1214" s="26" t="s">
        <v>25</v>
      </c>
      <c r="D1214" s="6" t="s">
        <v>158</v>
      </c>
      <c r="E1214" s="5"/>
      <c r="F1214" s="5"/>
      <c r="G1214" s="26"/>
      <c r="H1214" s="27" t="s">
        <v>202</v>
      </c>
      <c r="I1214" s="4">
        <v>1</v>
      </c>
      <c r="J1214" s="5"/>
      <c r="K1214" s="28">
        <f>ROUND(K1226,2)</f>
        <v>56.3</v>
      </c>
      <c r="L1214" s="26"/>
      <c r="M1214" s="26"/>
      <c r="N1214" s="26"/>
      <c r="O1214" s="26"/>
      <c r="P1214" s="26"/>
      <c r="Q1214" s="26"/>
      <c r="R1214" s="26"/>
      <c r="S1214" s="26"/>
      <c r="T1214" s="26"/>
      <c r="U1214" s="26"/>
      <c r="V1214" s="26"/>
      <c r="W1214" s="26"/>
      <c r="X1214" s="26"/>
      <c r="Y1214" s="26"/>
      <c r="Z1214" s="26"/>
      <c r="AA1214" s="26"/>
    </row>
    <row r="1215" spans="1:27" x14ac:dyDescent="0.35">
      <c r="B1215" s="21" t="s">
        <v>203</v>
      </c>
    </row>
    <row r="1216" spans="1:27" x14ac:dyDescent="0.35">
      <c r="B1216" t="s">
        <v>293</v>
      </c>
      <c r="C1216" t="s">
        <v>205</v>
      </c>
      <c r="D1216" t="s">
        <v>294</v>
      </c>
      <c r="E1216" s="29">
        <v>0.35</v>
      </c>
      <c r="F1216" t="s">
        <v>207</v>
      </c>
      <c r="G1216" t="s">
        <v>208</v>
      </c>
      <c r="H1216" s="30">
        <v>23.53</v>
      </c>
      <c r="I1216" t="s">
        <v>209</v>
      </c>
      <c r="J1216" s="30">
        <f>ROUND(E1216/I1214* H1216,5)</f>
        <v>8.2355</v>
      </c>
    </row>
    <row r="1217" spans="1:27" x14ac:dyDescent="0.35">
      <c r="B1217" t="s">
        <v>295</v>
      </c>
      <c r="C1217" t="s">
        <v>205</v>
      </c>
      <c r="D1217" t="s">
        <v>265</v>
      </c>
      <c r="E1217" s="29">
        <v>0.35</v>
      </c>
      <c r="F1217" t="s">
        <v>207</v>
      </c>
      <c r="G1217" t="s">
        <v>208</v>
      </c>
      <c r="H1217" s="30">
        <v>20.079999999999998</v>
      </c>
      <c r="I1217" t="s">
        <v>209</v>
      </c>
      <c r="J1217" s="30">
        <f>ROUND(E1217/I1214* H1217,5)</f>
        <v>7.0279999999999996</v>
      </c>
    </row>
    <row r="1218" spans="1:27" x14ac:dyDescent="0.35">
      <c r="D1218" s="31" t="s">
        <v>210</v>
      </c>
      <c r="K1218" s="30">
        <f>SUM(J1216:J1217)</f>
        <v>15.263500000000001</v>
      </c>
    </row>
    <row r="1219" spans="1:27" x14ac:dyDescent="0.35">
      <c r="B1219" s="21" t="s">
        <v>215</v>
      </c>
    </row>
    <row r="1220" spans="1:27" x14ac:dyDescent="0.35">
      <c r="B1220" t="s">
        <v>625</v>
      </c>
      <c r="C1220" t="s">
        <v>25</v>
      </c>
      <c r="D1220" t="s">
        <v>626</v>
      </c>
      <c r="E1220" s="29">
        <v>1</v>
      </c>
      <c r="G1220" t="s">
        <v>208</v>
      </c>
      <c r="H1220" s="30">
        <v>40.61</v>
      </c>
      <c r="I1220" t="s">
        <v>209</v>
      </c>
      <c r="J1220" s="30">
        <f>ROUND(E1220* H1220,5)</f>
        <v>40.61</v>
      </c>
    </row>
    <row r="1221" spans="1:27" x14ac:dyDescent="0.35">
      <c r="B1221" t="s">
        <v>316</v>
      </c>
      <c r="C1221" t="s">
        <v>217</v>
      </c>
      <c r="D1221" t="s">
        <v>317</v>
      </c>
      <c r="E1221" s="29">
        <v>3.2000000000000002E-3</v>
      </c>
      <c r="G1221" t="s">
        <v>208</v>
      </c>
      <c r="H1221" s="30">
        <v>62.46</v>
      </c>
      <c r="I1221" t="s">
        <v>209</v>
      </c>
      <c r="J1221" s="30">
        <f>ROUND(E1221* H1221,5)</f>
        <v>0.19986999999999999</v>
      </c>
    </row>
    <row r="1222" spans="1:27" x14ac:dyDescent="0.35">
      <c r="D1222" s="31" t="s">
        <v>225</v>
      </c>
      <c r="K1222" s="30">
        <f>SUM(J1220:J1221)</f>
        <v>40.809869999999997</v>
      </c>
    </row>
    <row r="1224" spans="1:27" x14ac:dyDescent="0.35">
      <c r="D1224" s="31" t="s">
        <v>227</v>
      </c>
      <c r="H1224">
        <v>1.5</v>
      </c>
      <c r="I1224" t="s">
        <v>228</v>
      </c>
      <c r="J1224">
        <f>ROUND(H1224/100*K1218,5)</f>
        <v>0.22894999999999999</v>
      </c>
    </row>
    <row r="1225" spans="1:27" x14ac:dyDescent="0.35">
      <c r="D1225" s="31" t="s">
        <v>226</v>
      </c>
      <c r="K1225" s="32">
        <f>SUM(J1215:J1224)</f>
        <v>56.302319999999995</v>
      </c>
    </row>
    <row r="1226" spans="1:27" x14ac:dyDescent="0.35">
      <c r="D1226" s="31" t="s">
        <v>229</v>
      </c>
      <c r="K1226" s="32">
        <f>SUM(K1225:K1225)</f>
        <v>56.302319999999995</v>
      </c>
    </row>
    <row r="1228" spans="1:27" ht="45" customHeight="1" x14ac:dyDescent="0.35">
      <c r="A1228" s="25" t="s">
        <v>627</v>
      </c>
      <c r="B1228" s="25" t="s">
        <v>155</v>
      </c>
      <c r="C1228" s="26" t="s">
        <v>25</v>
      </c>
      <c r="D1228" s="6" t="s">
        <v>156</v>
      </c>
      <c r="E1228" s="5"/>
      <c r="F1228" s="5"/>
      <c r="G1228" s="26"/>
      <c r="H1228" s="27" t="s">
        <v>202</v>
      </c>
      <c r="I1228" s="4">
        <v>1</v>
      </c>
      <c r="J1228" s="5"/>
      <c r="K1228" s="28">
        <f>ROUND(K1243,2)</f>
        <v>84.84</v>
      </c>
      <c r="L1228" s="26"/>
      <c r="M1228" s="26"/>
      <c r="N1228" s="26"/>
      <c r="O1228" s="26"/>
      <c r="P1228" s="26"/>
      <c r="Q1228" s="26"/>
      <c r="R1228" s="26"/>
      <c r="S1228" s="26"/>
      <c r="T1228" s="26"/>
      <c r="U1228" s="26"/>
      <c r="V1228" s="26"/>
      <c r="W1228" s="26"/>
      <c r="X1228" s="26"/>
      <c r="Y1228" s="26"/>
      <c r="Z1228" s="26"/>
      <c r="AA1228" s="26"/>
    </row>
    <row r="1229" spans="1:27" x14ac:dyDescent="0.35">
      <c r="B1229" s="21" t="s">
        <v>203</v>
      </c>
    </row>
    <row r="1230" spans="1:27" x14ac:dyDescent="0.35">
      <c r="B1230" t="s">
        <v>295</v>
      </c>
      <c r="C1230" t="s">
        <v>205</v>
      </c>
      <c r="D1230" t="s">
        <v>265</v>
      </c>
      <c r="E1230" s="29">
        <v>1.2</v>
      </c>
      <c r="F1230" t="s">
        <v>207</v>
      </c>
      <c r="G1230" t="s">
        <v>208</v>
      </c>
      <c r="H1230" s="30">
        <v>20.079999999999998</v>
      </c>
      <c r="I1230" t="s">
        <v>209</v>
      </c>
      <c r="J1230" s="30">
        <f>ROUND(E1230/I1228* H1230,5)</f>
        <v>24.096</v>
      </c>
    </row>
    <row r="1231" spans="1:27" x14ac:dyDescent="0.35">
      <c r="B1231" t="s">
        <v>293</v>
      </c>
      <c r="C1231" t="s">
        <v>205</v>
      </c>
      <c r="D1231" t="s">
        <v>294</v>
      </c>
      <c r="E1231" s="29">
        <v>0.6</v>
      </c>
      <c r="F1231" t="s">
        <v>207</v>
      </c>
      <c r="G1231" t="s">
        <v>208</v>
      </c>
      <c r="H1231" s="30">
        <v>23.53</v>
      </c>
      <c r="I1231" t="s">
        <v>209</v>
      </c>
      <c r="J1231" s="30">
        <f>ROUND(E1231/I1228* H1231,5)</f>
        <v>14.118</v>
      </c>
    </row>
    <row r="1232" spans="1:27" x14ac:dyDescent="0.35">
      <c r="D1232" s="31" t="s">
        <v>210</v>
      </c>
      <c r="K1232" s="30">
        <f>SUM(J1230:J1231)</f>
        <v>38.213999999999999</v>
      </c>
    </row>
    <row r="1233" spans="1:27" x14ac:dyDescent="0.35">
      <c r="B1233" s="21" t="s">
        <v>211</v>
      </c>
    </row>
    <row r="1234" spans="1:27" x14ac:dyDescent="0.35">
      <c r="B1234" t="s">
        <v>497</v>
      </c>
      <c r="C1234" t="s">
        <v>205</v>
      </c>
      <c r="D1234" t="s">
        <v>471</v>
      </c>
      <c r="E1234" s="29">
        <v>0.24</v>
      </c>
      <c r="F1234" t="s">
        <v>207</v>
      </c>
      <c r="G1234" t="s">
        <v>208</v>
      </c>
      <c r="H1234" s="30">
        <v>65.900000000000006</v>
      </c>
      <c r="I1234" t="s">
        <v>209</v>
      </c>
      <c r="J1234" s="30">
        <f>ROUND(E1234/I1228* H1234,5)</f>
        <v>15.816000000000001</v>
      </c>
    </row>
    <row r="1235" spans="1:27" x14ac:dyDescent="0.35">
      <c r="D1235" s="31" t="s">
        <v>214</v>
      </c>
      <c r="K1235" s="30">
        <f>SUM(J1234:J1234)</f>
        <v>15.816000000000001</v>
      </c>
    </row>
    <row r="1236" spans="1:27" x14ac:dyDescent="0.35">
      <c r="B1236" s="21" t="s">
        <v>215</v>
      </c>
    </row>
    <row r="1237" spans="1:27" x14ac:dyDescent="0.35">
      <c r="B1237" t="s">
        <v>628</v>
      </c>
      <c r="C1237" t="s">
        <v>25</v>
      </c>
      <c r="D1237" t="s">
        <v>629</v>
      </c>
      <c r="E1237" s="29">
        <v>1</v>
      </c>
      <c r="G1237" t="s">
        <v>208</v>
      </c>
      <c r="H1237" s="30">
        <v>27.08</v>
      </c>
      <c r="I1237" t="s">
        <v>209</v>
      </c>
      <c r="J1237" s="30">
        <f>ROUND(E1237* H1237,5)</f>
        <v>27.08</v>
      </c>
    </row>
    <row r="1238" spans="1:27" x14ac:dyDescent="0.35">
      <c r="B1238" t="s">
        <v>630</v>
      </c>
      <c r="C1238" t="s">
        <v>38</v>
      </c>
      <c r="D1238" t="s">
        <v>631</v>
      </c>
      <c r="E1238" s="29">
        <v>3.4200000000000001E-2</v>
      </c>
      <c r="G1238" t="s">
        <v>208</v>
      </c>
      <c r="H1238" s="30">
        <v>92.21</v>
      </c>
      <c r="I1238" t="s">
        <v>209</v>
      </c>
      <c r="J1238" s="30">
        <f>ROUND(E1238* H1238,5)</f>
        <v>3.1535799999999998</v>
      </c>
    </row>
    <row r="1239" spans="1:27" x14ac:dyDescent="0.35">
      <c r="D1239" s="31" t="s">
        <v>225</v>
      </c>
      <c r="K1239" s="30">
        <f>SUM(J1237:J1238)</f>
        <v>30.233579999999996</v>
      </c>
    </row>
    <row r="1241" spans="1:27" x14ac:dyDescent="0.35">
      <c r="D1241" s="31" t="s">
        <v>227</v>
      </c>
      <c r="H1241">
        <v>1.5</v>
      </c>
      <c r="I1241" t="s">
        <v>228</v>
      </c>
      <c r="J1241">
        <f>ROUND(H1241/100*K1232,5)</f>
        <v>0.57321</v>
      </c>
    </row>
    <row r="1242" spans="1:27" x14ac:dyDescent="0.35">
      <c r="D1242" s="31" t="s">
        <v>226</v>
      </c>
      <c r="K1242" s="32">
        <f>SUM(J1229:J1241)</f>
        <v>84.836790000000008</v>
      </c>
    </row>
    <row r="1243" spans="1:27" x14ac:dyDescent="0.35">
      <c r="D1243" s="31" t="s">
        <v>229</v>
      </c>
      <c r="K1243" s="32">
        <f>SUM(K1242:K1242)</f>
        <v>84.836790000000008</v>
      </c>
    </row>
    <row r="1245" spans="1:27" ht="45" customHeight="1" x14ac:dyDescent="0.35">
      <c r="A1245" s="25" t="s">
        <v>632</v>
      </c>
      <c r="B1245" s="25" t="s">
        <v>167</v>
      </c>
      <c r="C1245" s="26" t="s">
        <v>13</v>
      </c>
      <c r="D1245" s="6" t="s">
        <v>168</v>
      </c>
      <c r="E1245" s="5"/>
      <c r="F1245" s="5"/>
      <c r="G1245" s="26"/>
      <c r="H1245" s="27" t="s">
        <v>202</v>
      </c>
      <c r="I1245" s="4">
        <v>1</v>
      </c>
      <c r="J1245" s="5"/>
      <c r="K1245" s="28">
        <f>ROUND(K1256,2)</f>
        <v>3.48</v>
      </c>
      <c r="L1245" s="26"/>
      <c r="M1245" s="26"/>
      <c r="N1245" s="26"/>
      <c r="O1245" s="26"/>
      <c r="P1245" s="26"/>
      <c r="Q1245" s="26"/>
      <c r="R1245" s="26"/>
      <c r="S1245" s="26"/>
      <c r="T1245" s="26"/>
      <c r="U1245" s="26"/>
      <c r="V1245" s="26"/>
      <c r="W1245" s="26"/>
      <c r="X1245" s="26"/>
      <c r="Y1245" s="26"/>
      <c r="Z1245" s="26"/>
      <c r="AA1245" s="26"/>
    </row>
    <row r="1246" spans="1:27" x14ac:dyDescent="0.35">
      <c r="B1246" s="21" t="s">
        <v>203</v>
      </c>
    </row>
    <row r="1247" spans="1:27" x14ac:dyDescent="0.35">
      <c r="B1247" t="s">
        <v>633</v>
      </c>
      <c r="C1247" t="s">
        <v>205</v>
      </c>
      <c r="D1247" t="s">
        <v>280</v>
      </c>
      <c r="E1247" s="29">
        <v>0.02</v>
      </c>
      <c r="F1247" t="s">
        <v>207</v>
      </c>
      <c r="G1247" t="s">
        <v>208</v>
      </c>
      <c r="H1247" s="30">
        <v>18.5</v>
      </c>
      <c r="I1247" t="s">
        <v>209</v>
      </c>
      <c r="J1247" s="30">
        <f>ROUND(E1247/I1245* H1247,5)</f>
        <v>0.37</v>
      </c>
    </row>
    <row r="1248" spans="1:27" x14ac:dyDescent="0.35">
      <c r="B1248" t="s">
        <v>634</v>
      </c>
      <c r="C1248" t="s">
        <v>205</v>
      </c>
      <c r="D1248" t="s">
        <v>278</v>
      </c>
      <c r="E1248" s="29">
        <v>2.5000000000000001E-2</v>
      </c>
      <c r="F1248" t="s">
        <v>207</v>
      </c>
      <c r="G1248" t="s">
        <v>208</v>
      </c>
      <c r="H1248" s="30">
        <v>22</v>
      </c>
      <c r="I1248" t="s">
        <v>209</v>
      </c>
      <c r="J1248" s="30">
        <f>ROUND(E1248/I1245* H1248,5)</f>
        <v>0.55000000000000004</v>
      </c>
    </row>
    <row r="1249" spans="1:27" x14ac:dyDescent="0.35">
      <c r="D1249" s="31" t="s">
        <v>210</v>
      </c>
      <c r="K1249" s="30">
        <f>SUM(J1247:J1248)</f>
        <v>0.92</v>
      </c>
    </row>
    <row r="1250" spans="1:27" x14ac:dyDescent="0.35">
      <c r="B1250" s="21" t="s">
        <v>215</v>
      </c>
    </row>
    <row r="1251" spans="1:27" x14ac:dyDescent="0.35">
      <c r="B1251" t="s">
        <v>635</v>
      </c>
      <c r="C1251" t="s">
        <v>13</v>
      </c>
      <c r="D1251" t="s">
        <v>636</v>
      </c>
      <c r="E1251" s="29">
        <v>1.02</v>
      </c>
      <c r="G1251" t="s">
        <v>208</v>
      </c>
      <c r="H1251" s="30">
        <v>2.5</v>
      </c>
      <c r="I1251" t="s">
        <v>209</v>
      </c>
      <c r="J1251" s="30">
        <f>ROUND(E1251* H1251,5)</f>
        <v>2.5499999999999998</v>
      </c>
    </row>
    <row r="1252" spans="1:27" x14ac:dyDescent="0.35">
      <c r="D1252" s="31" t="s">
        <v>225</v>
      </c>
      <c r="K1252" s="30">
        <f>SUM(J1251:J1251)</f>
        <v>2.5499999999999998</v>
      </c>
    </row>
    <row r="1254" spans="1:27" x14ac:dyDescent="0.35">
      <c r="D1254" s="31" t="s">
        <v>227</v>
      </c>
      <c r="H1254">
        <v>1.5</v>
      </c>
      <c r="I1254" t="s">
        <v>228</v>
      </c>
      <c r="J1254">
        <f>ROUND(H1254/100*K1249,5)</f>
        <v>1.38E-2</v>
      </c>
    </row>
    <row r="1255" spans="1:27" x14ac:dyDescent="0.35">
      <c r="D1255" s="31" t="s">
        <v>226</v>
      </c>
      <c r="K1255" s="32">
        <f>SUM(J1246:J1254)</f>
        <v>3.4837999999999996</v>
      </c>
    </row>
    <row r="1256" spans="1:27" x14ac:dyDescent="0.35">
      <c r="D1256" s="31" t="s">
        <v>229</v>
      </c>
      <c r="K1256" s="32">
        <f>SUM(K1255:K1255)</f>
        <v>3.4837999999999996</v>
      </c>
    </row>
    <row r="1258" spans="1:27" ht="45" customHeight="1" x14ac:dyDescent="0.35">
      <c r="A1258" s="25" t="s">
        <v>637</v>
      </c>
      <c r="B1258" s="25" t="s">
        <v>165</v>
      </c>
      <c r="C1258" s="26" t="s">
        <v>13</v>
      </c>
      <c r="D1258" s="6" t="s">
        <v>166</v>
      </c>
      <c r="E1258" s="5"/>
      <c r="F1258" s="5"/>
      <c r="G1258" s="26"/>
      <c r="H1258" s="27" t="s">
        <v>202</v>
      </c>
      <c r="I1258" s="4">
        <v>0.64700000000000002</v>
      </c>
      <c r="J1258" s="5"/>
      <c r="K1258" s="28">
        <f>ROUND(K1269,2)</f>
        <v>5.15</v>
      </c>
      <c r="L1258" s="26"/>
      <c r="M1258" s="26"/>
      <c r="N1258" s="26"/>
      <c r="O1258" s="26"/>
      <c r="P1258" s="26"/>
      <c r="Q1258" s="26"/>
      <c r="R1258" s="26"/>
      <c r="S1258" s="26"/>
      <c r="T1258" s="26"/>
      <c r="U1258" s="26"/>
      <c r="V1258" s="26"/>
      <c r="W1258" s="26"/>
      <c r="X1258" s="26"/>
      <c r="Y1258" s="26"/>
      <c r="Z1258" s="26"/>
      <c r="AA1258" s="26"/>
    </row>
    <row r="1259" spans="1:27" x14ac:dyDescent="0.35">
      <c r="B1259" s="21" t="s">
        <v>203</v>
      </c>
    </row>
    <row r="1260" spans="1:27" x14ac:dyDescent="0.35">
      <c r="B1260" t="s">
        <v>633</v>
      </c>
      <c r="C1260" t="s">
        <v>205</v>
      </c>
      <c r="D1260" t="s">
        <v>280</v>
      </c>
      <c r="E1260" s="29">
        <v>4.8000000000000001E-2</v>
      </c>
      <c r="F1260" t="s">
        <v>207</v>
      </c>
      <c r="G1260" t="s">
        <v>208</v>
      </c>
      <c r="H1260" s="30">
        <v>18.5</v>
      </c>
      <c r="I1260" t="s">
        <v>209</v>
      </c>
      <c r="J1260" s="30">
        <f>ROUND(E1260/I1258* H1260,5)</f>
        <v>1.37249</v>
      </c>
    </row>
    <row r="1261" spans="1:27" x14ac:dyDescent="0.35">
      <c r="B1261" t="s">
        <v>634</v>
      </c>
      <c r="C1261" t="s">
        <v>205</v>
      </c>
      <c r="D1261" t="s">
        <v>278</v>
      </c>
      <c r="E1261" s="29">
        <v>4.8000000000000001E-2</v>
      </c>
      <c r="F1261" t="s">
        <v>207</v>
      </c>
      <c r="G1261" t="s">
        <v>208</v>
      </c>
      <c r="H1261" s="30">
        <v>22</v>
      </c>
      <c r="I1261" t="s">
        <v>209</v>
      </c>
      <c r="J1261" s="30">
        <f>ROUND(E1261/I1258* H1261,5)</f>
        <v>1.63215</v>
      </c>
    </row>
    <row r="1262" spans="1:27" x14ac:dyDescent="0.35">
      <c r="D1262" s="31" t="s">
        <v>210</v>
      </c>
      <c r="K1262" s="30">
        <f>SUM(J1260:J1261)</f>
        <v>3.0046400000000002</v>
      </c>
    </row>
    <row r="1263" spans="1:27" x14ac:dyDescent="0.35">
      <c r="B1263" s="21" t="s">
        <v>215</v>
      </c>
    </row>
    <row r="1264" spans="1:27" x14ac:dyDescent="0.35">
      <c r="B1264" t="s">
        <v>638</v>
      </c>
      <c r="C1264" t="s">
        <v>13</v>
      </c>
      <c r="D1264" t="s">
        <v>166</v>
      </c>
      <c r="E1264" s="29">
        <v>1.02</v>
      </c>
      <c r="G1264" t="s">
        <v>208</v>
      </c>
      <c r="H1264" s="30">
        <v>2.06</v>
      </c>
      <c r="I1264" t="s">
        <v>209</v>
      </c>
      <c r="J1264" s="30">
        <f>ROUND(E1264* H1264,5)</f>
        <v>2.1012</v>
      </c>
    </row>
    <row r="1265" spans="1:27" x14ac:dyDescent="0.35">
      <c r="D1265" s="31" t="s">
        <v>225</v>
      </c>
      <c r="K1265" s="30">
        <f>SUM(J1264:J1264)</f>
        <v>2.1012</v>
      </c>
    </row>
    <row r="1267" spans="1:27" x14ac:dyDescent="0.35">
      <c r="D1267" s="31" t="s">
        <v>227</v>
      </c>
      <c r="H1267">
        <v>1.5</v>
      </c>
      <c r="I1267" t="s">
        <v>228</v>
      </c>
      <c r="J1267">
        <f>ROUND(H1267/100*K1262,5)</f>
        <v>4.5069999999999999E-2</v>
      </c>
    </row>
    <row r="1268" spans="1:27" x14ac:dyDescent="0.35">
      <c r="D1268" s="31" t="s">
        <v>226</v>
      </c>
      <c r="K1268" s="32">
        <f>SUM(J1259:J1267)</f>
        <v>5.1509100000000005</v>
      </c>
    </row>
    <row r="1269" spans="1:27" x14ac:dyDescent="0.35">
      <c r="D1269" s="31" t="s">
        <v>229</v>
      </c>
      <c r="K1269" s="32">
        <f>SUM(K1268:K1268)</f>
        <v>5.1509100000000005</v>
      </c>
    </row>
    <row r="1271" spans="1:27" ht="45" customHeight="1" x14ac:dyDescent="0.35">
      <c r="A1271" s="25" t="s">
        <v>639</v>
      </c>
      <c r="B1271" s="25" t="s">
        <v>163</v>
      </c>
      <c r="C1271" s="26" t="s">
        <v>13</v>
      </c>
      <c r="D1271" s="6" t="s">
        <v>164</v>
      </c>
      <c r="E1271" s="5"/>
      <c r="F1271" s="5"/>
      <c r="G1271" s="26"/>
      <c r="H1271" s="27" t="s">
        <v>202</v>
      </c>
      <c r="I1271" s="4">
        <v>1</v>
      </c>
      <c r="J1271" s="5"/>
      <c r="K1271" s="28">
        <f>ROUND(K1282,2)</f>
        <v>12.13</v>
      </c>
      <c r="L1271" s="26"/>
      <c r="M1271" s="26"/>
      <c r="N1271" s="26"/>
      <c r="O1271" s="26"/>
      <c r="P1271" s="26"/>
      <c r="Q1271" s="26"/>
      <c r="R1271" s="26"/>
      <c r="S1271" s="26"/>
      <c r="T1271" s="26"/>
      <c r="U1271" s="26"/>
      <c r="V1271" s="26"/>
      <c r="W1271" s="26"/>
      <c r="X1271" s="26"/>
      <c r="Y1271" s="26"/>
      <c r="Z1271" s="26"/>
      <c r="AA1271" s="26"/>
    </row>
    <row r="1272" spans="1:27" x14ac:dyDescent="0.35">
      <c r="B1272" s="21" t="s">
        <v>203</v>
      </c>
    </row>
    <row r="1273" spans="1:27" x14ac:dyDescent="0.35">
      <c r="B1273" t="s">
        <v>633</v>
      </c>
      <c r="C1273" t="s">
        <v>205</v>
      </c>
      <c r="D1273" t="s">
        <v>280</v>
      </c>
      <c r="E1273" s="29">
        <v>0.06</v>
      </c>
      <c r="F1273" t="s">
        <v>207</v>
      </c>
      <c r="G1273" t="s">
        <v>208</v>
      </c>
      <c r="H1273" s="30">
        <v>18.5</v>
      </c>
      <c r="I1273" t="s">
        <v>209</v>
      </c>
      <c r="J1273" s="30">
        <f>ROUND(E1273/I1271* H1273,5)</f>
        <v>1.1100000000000001</v>
      </c>
    </row>
    <row r="1274" spans="1:27" x14ac:dyDescent="0.35">
      <c r="B1274" t="s">
        <v>634</v>
      </c>
      <c r="C1274" t="s">
        <v>205</v>
      </c>
      <c r="D1274" t="s">
        <v>278</v>
      </c>
      <c r="E1274" s="29">
        <v>0.06</v>
      </c>
      <c r="F1274" t="s">
        <v>207</v>
      </c>
      <c r="G1274" t="s">
        <v>208</v>
      </c>
      <c r="H1274" s="30">
        <v>22</v>
      </c>
      <c r="I1274" t="s">
        <v>209</v>
      </c>
      <c r="J1274" s="30">
        <f>ROUND(E1274/I1271* H1274,5)</f>
        <v>1.32</v>
      </c>
    </row>
    <row r="1275" spans="1:27" x14ac:dyDescent="0.35">
      <c r="D1275" s="31" t="s">
        <v>210</v>
      </c>
      <c r="K1275" s="30">
        <f>SUM(J1273:J1274)</f>
        <v>2.4300000000000002</v>
      </c>
    </row>
    <row r="1276" spans="1:27" x14ac:dyDescent="0.35">
      <c r="B1276" s="21" t="s">
        <v>215</v>
      </c>
    </row>
    <row r="1277" spans="1:27" x14ac:dyDescent="0.35">
      <c r="B1277" t="s">
        <v>640</v>
      </c>
      <c r="C1277" t="s">
        <v>13</v>
      </c>
      <c r="D1277" t="s">
        <v>641</v>
      </c>
      <c r="E1277" s="29">
        <v>1.02</v>
      </c>
      <c r="G1277" t="s">
        <v>208</v>
      </c>
      <c r="H1277" s="30">
        <v>9.4700000000000006</v>
      </c>
      <c r="I1277" t="s">
        <v>209</v>
      </c>
      <c r="J1277" s="30">
        <f>ROUND(E1277* H1277,5)</f>
        <v>9.6593999999999998</v>
      </c>
    </row>
    <row r="1278" spans="1:27" x14ac:dyDescent="0.35">
      <c r="D1278" s="31" t="s">
        <v>225</v>
      </c>
      <c r="K1278" s="30">
        <f>SUM(J1277:J1277)</f>
        <v>9.6593999999999998</v>
      </c>
    </row>
    <row r="1280" spans="1:27" x14ac:dyDescent="0.35">
      <c r="D1280" s="31" t="s">
        <v>227</v>
      </c>
      <c r="H1280">
        <v>1.5</v>
      </c>
      <c r="I1280" t="s">
        <v>228</v>
      </c>
      <c r="J1280">
        <f>ROUND(H1280/100*K1275,5)</f>
        <v>3.6450000000000003E-2</v>
      </c>
    </row>
    <row r="1281" spans="1:27" x14ac:dyDescent="0.35">
      <c r="D1281" s="31" t="s">
        <v>226</v>
      </c>
      <c r="K1281" s="32">
        <f>SUM(J1272:J1280)</f>
        <v>12.12585</v>
      </c>
    </row>
    <row r="1282" spans="1:27" x14ac:dyDescent="0.35">
      <c r="D1282" s="31" t="s">
        <v>229</v>
      </c>
      <c r="K1282" s="32">
        <f>SUM(K1281:K1281)</f>
        <v>12.12585</v>
      </c>
    </row>
    <row r="1284" spans="1:27" ht="45" customHeight="1" x14ac:dyDescent="0.35">
      <c r="A1284" s="25" t="s">
        <v>642</v>
      </c>
      <c r="B1284" s="25" t="s">
        <v>161</v>
      </c>
      <c r="C1284" s="26" t="s">
        <v>13</v>
      </c>
      <c r="D1284" s="6" t="s">
        <v>162</v>
      </c>
      <c r="E1284" s="5"/>
      <c r="F1284" s="5"/>
      <c r="G1284" s="26"/>
      <c r="H1284" s="27" t="s">
        <v>202</v>
      </c>
      <c r="I1284" s="4">
        <v>0.64700000000000002</v>
      </c>
      <c r="J1284" s="5"/>
      <c r="K1284" s="28">
        <f>ROUND(K1295,2)</f>
        <v>6</v>
      </c>
      <c r="L1284" s="26"/>
      <c r="M1284" s="26"/>
      <c r="N1284" s="26"/>
      <c r="O1284" s="26"/>
      <c r="P1284" s="26"/>
      <c r="Q1284" s="26"/>
      <c r="R1284" s="26"/>
      <c r="S1284" s="26"/>
      <c r="T1284" s="26"/>
      <c r="U1284" s="26"/>
      <c r="V1284" s="26"/>
      <c r="W1284" s="26"/>
      <c r="X1284" s="26"/>
      <c r="Y1284" s="26"/>
      <c r="Z1284" s="26"/>
      <c r="AA1284" s="26"/>
    </row>
    <row r="1285" spans="1:27" x14ac:dyDescent="0.35">
      <c r="B1285" s="21" t="s">
        <v>203</v>
      </c>
    </row>
    <row r="1286" spans="1:27" x14ac:dyDescent="0.35">
      <c r="B1286" t="s">
        <v>633</v>
      </c>
      <c r="C1286" t="s">
        <v>205</v>
      </c>
      <c r="D1286" t="s">
        <v>280</v>
      </c>
      <c r="E1286" s="29">
        <v>0.05</v>
      </c>
      <c r="F1286" t="s">
        <v>207</v>
      </c>
      <c r="G1286" t="s">
        <v>208</v>
      </c>
      <c r="H1286" s="30">
        <v>18.5</v>
      </c>
      <c r="I1286" t="s">
        <v>209</v>
      </c>
      <c r="J1286" s="30">
        <f>ROUND(E1286/I1284* H1286,5)</f>
        <v>1.4296800000000001</v>
      </c>
    </row>
    <row r="1287" spans="1:27" x14ac:dyDescent="0.35">
      <c r="B1287" t="s">
        <v>634</v>
      </c>
      <c r="C1287" t="s">
        <v>205</v>
      </c>
      <c r="D1287" t="s">
        <v>278</v>
      </c>
      <c r="E1287" s="29">
        <v>0.05</v>
      </c>
      <c r="F1287" t="s">
        <v>207</v>
      </c>
      <c r="G1287" t="s">
        <v>208</v>
      </c>
      <c r="H1287" s="30">
        <v>22</v>
      </c>
      <c r="I1287" t="s">
        <v>209</v>
      </c>
      <c r="J1287" s="30">
        <f>ROUND(E1287/I1284* H1287,5)</f>
        <v>1.7001500000000001</v>
      </c>
    </row>
    <row r="1288" spans="1:27" x14ac:dyDescent="0.35">
      <c r="D1288" s="31" t="s">
        <v>210</v>
      </c>
      <c r="K1288" s="30">
        <f>SUM(J1286:J1287)</f>
        <v>3.1298300000000001</v>
      </c>
    </row>
    <row r="1289" spans="1:27" x14ac:dyDescent="0.35">
      <c r="B1289" s="21" t="s">
        <v>215</v>
      </c>
    </row>
    <row r="1290" spans="1:27" x14ac:dyDescent="0.35">
      <c r="B1290" t="s">
        <v>643</v>
      </c>
      <c r="C1290" t="s">
        <v>13</v>
      </c>
      <c r="D1290" t="s">
        <v>644</v>
      </c>
      <c r="E1290" s="29">
        <v>1.02</v>
      </c>
      <c r="G1290" t="s">
        <v>208</v>
      </c>
      <c r="H1290" s="30">
        <v>2.77</v>
      </c>
      <c r="I1290" t="s">
        <v>209</v>
      </c>
      <c r="J1290" s="30">
        <f>ROUND(E1290* H1290,5)</f>
        <v>2.8254000000000001</v>
      </c>
    </row>
    <row r="1291" spans="1:27" x14ac:dyDescent="0.35">
      <c r="D1291" s="31" t="s">
        <v>225</v>
      </c>
      <c r="K1291" s="30">
        <f>SUM(J1290:J1290)</f>
        <v>2.8254000000000001</v>
      </c>
    </row>
    <row r="1293" spans="1:27" x14ac:dyDescent="0.35">
      <c r="D1293" s="31" t="s">
        <v>227</v>
      </c>
      <c r="H1293">
        <v>1.5</v>
      </c>
      <c r="I1293" t="s">
        <v>228</v>
      </c>
      <c r="J1293">
        <f>ROUND(H1293/100*K1288,5)</f>
        <v>4.6949999999999999E-2</v>
      </c>
    </row>
    <row r="1294" spans="1:27" x14ac:dyDescent="0.35">
      <c r="D1294" s="31" t="s">
        <v>226</v>
      </c>
      <c r="K1294" s="32">
        <f>SUM(J1285:J1293)</f>
        <v>6.0021800000000001</v>
      </c>
    </row>
    <row r="1295" spans="1:27" x14ac:dyDescent="0.35">
      <c r="D1295" s="31" t="s">
        <v>229</v>
      </c>
      <c r="K1295" s="32">
        <f>SUM(K1294:K1294)</f>
        <v>6.0021800000000001</v>
      </c>
    </row>
    <row r="1297" spans="1:27" ht="45" customHeight="1" x14ac:dyDescent="0.35">
      <c r="A1297" s="25" t="s">
        <v>645</v>
      </c>
      <c r="B1297" s="25" t="s">
        <v>159</v>
      </c>
      <c r="C1297" s="26" t="s">
        <v>25</v>
      </c>
      <c r="D1297" s="6" t="s">
        <v>160</v>
      </c>
      <c r="E1297" s="5"/>
      <c r="F1297" s="5"/>
      <c r="G1297" s="26"/>
      <c r="H1297" s="27" t="s">
        <v>202</v>
      </c>
      <c r="I1297" s="4">
        <v>1</v>
      </c>
      <c r="J1297" s="5"/>
      <c r="K1297" s="28">
        <f>ROUND(K1309,2)</f>
        <v>32.57</v>
      </c>
      <c r="L1297" s="26"/>
      <c r="M1297" s="26"/>
      <c r="N1297" s="26"/>
      <c r="O1297" s="26"/>
      <c r="P1297" s="26"/>
      <c r="Q1297" s="26"/>
      <c r="R1297" s="26"/>
      <c r="S1297" s="26"/>
      <c r="T1297" s="26"/>
      <c r="U1297" s="26"/>
      <c r="V1297" s="26"/>
      <c r="W1297" s="26"/>
      <c r="X1297" s="26"/>
      <c r="Y1297" s="26"/>
      <c r="Z1297" s="26"/>
      <c r="AA1297" s="26"/>
    </row>
    <row r="1298" spans="1:27" x14ac:dyDescent="0.35">
      <c r="B1298" s="21" t="s">
        <v>203</v>
      </c>
    </row>
    <row r="1299" spans="1:27" x14ac:dyDescent="0.35">
      <c r="B1299" t="s">
        <v>633</v>
      </c>
      <c r="C1299" t="s">
        <v>205</v>
      </c>
      <c r="D1299" t="s">
        <v>280</v>
      </c>
      <c r="E1299" s="29">
        <v>0.26600000000000001</v>
      </c>
      <c r="F1299" t="s">
        <v>207</v>
      </c>
      <c r="G1299" t="s">
        <v>208</v>
      </c>
      <c r="H1299" s="30">
        <v>18.5</v>
      </c>
      <c r="I1299" t="s">
        <v>209</v>
      </c>
      <c r="J1299" s="30">
        <f>ROUND(E1299/I1297* H1299,5)</f>
        <v>4.9210000000000003</v>
      </c>
    </row>
    <row r="1300" spans="1:27" x14ac:dyDescent="0.35">
      <c r="B1300" t="s">
        <v>634</v>
      </c>
      <c r="C1300" t="s">
        <v>205</v>
      </c>
      <c r="D1300" t="s">
        <v>278</v>
      </c>
      <c r="E1300" s="29">
        <v>0.26600000000000001</v>
      </c>
      <c r="F1300" t="s">
        <v>207</v>
      </c>
      <c r="G1300" t="s">
        <v>208</v>
      </c>
      <c r="H1300" s="30">
        <v>22</v>
      </c>
      <c r="I1300" t="s">
        <v>209</v>
      </c>
      <c r="J1300" s="30">
        <f>ROUND(E1300/I1297* H1300,5)</f>
        <v>5.8520000000000003</v>
      </c>
    </row>
    <row r="1301" spans="1:27" x14ac:dyDescent="0.35">
      <c r="D1301" s="31" t="s">
        <v>210</v>
      </c>
      <c r="K1301" s="30">
        <f>SUM(J1299:J1300)</f>
        <v>10.773</v>
      </c>
    </row>
    <row r="1302" spans="1:27" x14ac:dyDescent="0.35">
      <c r="B1302" s="21" t="s">
        <v>215</v>
      </c>
    </row>
    <row r="1303" spans="1:27" x14ac:dyDescent="0.35">
      <c r="B1303" t="s">
        <v>646</v>
      </c>
      <c r="C1303" t="s">
        <v>25</v>
      </c>
      <c r="D1303" t="s">
        <v>647</v>
      </c>
      <c r="E1303" s="29">
        <v>1</v>
      </c>
      <c r="G1303" t="s">
        <v>208</v>
      </c>
      <c r="H1303" s="30">
        <v>15.87</v>
      </c>
      <c r="I1303" t="s">
        <v>209</v>
      </c>
      <c r="J1303" s="30">
        <f>ROUND(E1303* H1303,5)</f>
        <v>15.87</v>
      </c>
    </row>
    <row r="1304" spans="1:27" x14ac:dyDescent="0.35">
      <c r="B1304" t="s">
        <v>648</v>
      </c>
      <c r="C1304" t="s">
        <v>25</v>
      </c>
      <c r="D1304" t="s">
        <v>649</v>
      </c>
      <c r="E1304" s="29">
        <v>1</v>
      </c>
      <c r="G1304" t="s">
        <v>208</v>
      </c>
      <c r="H1304" s="30">
        <v>5.77</v>
      </c>
      <c r="I1304" t="s">
        <v>209</v>
      </c>
      <c r="J1304" s="30">
        <f>ROUND(E1304* H1304,5)</f>
        <v>5.77</v>
      </c>
    </row>
    <row r="1305" spans="1:27" x14ac:dyDescent="0.35">
      <c r="D1305" s="31" t="s">
        <v>225</v>
      </c>
      <c r="K1305" s="30">
        <f>SUM(J1303:J1304)</f>
        <v>21.64</v>
      </c>
    </row>
    <row r="1307" spans="1:27" x14ac:dyDescent="0.35">
      <c r="D1307" s="31" t="s">
        <v>227</v>
      </c>
      <c r="H1307">
        <v>1.5</v>
      </c>
      <c r="I1307" t="s">
        <v>228</v>
      </c>
      <c r="J1307">
        <f>ROUND(H1307/100*K1301,5)</f>
        <v>0.16159999999999999</v>
      </c>
    </row>
    <row r="1308" spans="1:27" x14ac:dyDescent="0.35">
      <c r="D1308" s="31" t="s">
        <v>226</v>
      </c>
      <c r="K1308" s="32">
        <f>SUM(J1298:J1307)</f>
        <v>32.574599999999997</v>
      </c>
    </row>
    <row r="1309" spans="1:27" x14ac:dyDescent="0.35">
      <c r="D1309" s="31" t="s">
        <v>229</v>
      </c>
      <c r="K1309" s="32">
        <f>SUM(K1308:K1308)</f>
        <v>32.574599999999997</v>
      </c>
    </row>
    <row r="1311" spans="1:27" ht="45" customHeight="1" x14ac:dyDescent="0.35">
      <c r="A1311" s="25" t="s">
        <v>650</v>
      </c>
      <c r="B1311" s="25" t="s">
        <v>148</v>
      </c>
      <c r="C1311" s="26" t="s">
        <v>72</v>
      </c>
      <c r="D1311" s="6" t="s">
        <v>149</v>
      </c>
      <c r="E1311" s="5"/>
      <c r="F1311" s="5"/>
      <c r="G1311" s="26"/>
      <c r="H1311" s="27" t="s">
        <v>202</v>
      </c>
      <c r="I1311" s="4">
        <v>1</v>
      </c>
      <c r="J1311" s="5"/>
      <c r="K1311" s="28">
        <v>3500</v>
      </c>
      <c r="L1311" s="26"/>
      <c r="M1311" s="26"/>
      <c r="N1311" s="26"/>
      <c r="O1311" s="26"/>
      <c r="P1311" s="26"/>
      <c r="Q1311" s="26"/>
      <c r="R1311" s="26"/>
      <c r="S1311" s="26"/>
      <c r="T1311" s="26"/>
      <c r="U1311" s="26"/>
      <c r="V1311" s="26"/>
      <c r="W1311" s="26"/>
      <c r="X1311" s="26"/>
      <c r="Y1311" s="26"/>
      <c r="Z1311" s="26"/>
      <c r="AA1311" s="26"/>
    </row>
    <row r="1312" spans="1:27" ht="45" customHeight="1" x14ac:dyDescent="0.35">
      <c r="A1312" s="25" t="s">
        <v>651</v>
      </c>
      <c r="B1312" s="25" t="s">
        <v>171</v>
      </c>
      <c r="C1312" s="26" t="s">
        <v>81</v>
      </c>
      <c r="D1312" s="6" t="s">
        <v>172</v>
      </c>
      <c r="E1312" s="5"/>
      <c r="F1312" s="5"/>
      <c r="G1312" s="26"/>
      <c r="H1312" s="27" t="s">
        <v>202</v>
      </c>
      <c r="I1312" s="4">
        <v>1</v>
      </c>
      <c r="J1312" s="5"/>
      <c r="K1312" s="28">
        <v>600</v>
      </c>
      <c r="L1312" s="26"/>
      <c r="M1312" s="26"/>
      <c r="N1312" s="26"/>
      <c r="O1312" s="26"/>
      <c r="P1312" s="26"/>
      <c r="Q1312" s="26"/>
      <c r="R1312" s="26"/>
      <c r="S1312" s="26"/>
      <c r="T1312" s="26"/>
      <c r="U1312" s="26"/>
      <c r="V1312" s="26"/>
      <c r="W1312" s="26"/>
      <c r="X1312" s="26"/>
      <c r="Y1312" s="26"/>
      <c r="Z1312" s="26"/>
      <c r="AA1312" s="26"/>
    </row>
    <row r="1313" spans="1:27" ht="45" customHeight="1" x14ac:dyDescent="0.35">
      <c r="A1313" s="25" t="s">
        <v>652</v>
      </c>
      <c r="B1313" s="25" t="s">
        <v>189</v>
      </c>
      <c r="C1313" s="26" t="s">
        <v>72</v>
      </c>
      <c r="D1313" s="6" t="s">
        <v>190</v>
      </c>
      <c r="E1313" s="5"/>
      <c r="F1313" s="5"/>
      <c r="G1313" s="26"/>
      <c r="H1313" s="27" t="s">
        <v>202</v>
      </c>
      <c r="I1313" s="4">
        <v>1</v>
      </c>
      <c r="J1313" s="5"/>
      <c r="K1313" s="28">
        <v>2250</v>
      </c>
      <c r="L1313" s="26"/>
      <c r="M1313" s="26"/>
      <c r="N1313" s="26"/>
      <c r="O1313" s="26"/>
      <c r="P1313" s="26"/>
      <c r="Q1313" s="26"/>
      <c r="R1313" s="26"/>
      <c r="S1313" s="26"/>
      <c r="T1313" s="26"/>
      <c r="U1313" s="26"/>
      <c r="V1313" s="26"/>
      <c r="W1313" s="26"/>
      <c r="X1313" s="26"/>
      <c r="Y1313" s="26"/>
      <c r="Z1313" s="26"/>
      <c r="AA1313" s="26"/>
    </row>
    <row r="1314" spans="1:27" ht="45" customHeight="1" x14ac:dyDescent="0.35">
      <c r="A1314" s="25" t="s">
        <v>653</v>
      </c>
      <c r="B1314" s="25" t="s">
        <v>69</v>
      </c>
      <c r="C1314" s="26" t="s">
        <v>38</v>
      </c>
      <c r="D1314" s="6" t="s">
        <v>70</v>
      </c>
      <c r="E1314" s="5"/>
      <c r="F1314" s="5"/>
      <c r="G1314" s="26"/>
      <c r="H1314" s="27" t="s">
        <v>202</v>
      </c>
      <c r="I1314" s="4">
        <v>1</v>
      </c>
      <c r="J1314" s="5"/>
      <c r="K1314" s="28">
        <f>ROUND(K1325,2)</f>
        <v>122.06</v>
      </c>
      <c r="L1314" s="26"/>
      <c r="M1314" s="26"/>
      <c r="N1314" s="26"/>
      <c r="O1314" s="26"/>
      <c r="P1314" s="26"/>
      <c r="Q1314" s="26"/>
      <c r="R1314" s="26"/>
      <c r="S1314" s="26"/>
      <c r="T1314" s="26"/>
      <c r="U1314" s="26"/>
      <c r="V1314" s="26"/>
      <c r="W1314" s="26"/>
      <c r="X1314" s="26"/>
      <c r="Y1314" s="26"/>
      <c r="Z1314" s="26"/>
      <c r="AA1314" s="26"/>
    </row>
    <row r="1315" spans="1:27" x14ac:dyDescent="0.35">
      <c r="B1315" s="21" t="s">
        <v>203</v>
      </c>
    </row>
    <row r="1316" spans="1:27" x14ac:dyDescent="0.35">
      <c r="B1316" t="s">
        <v>400</v>
      </c>
      <c r="C1316" t="s">
        <v>205</v>
      </c>
      <c r="D1316" t="s">
        <v>401</v>
      </c>
      <c r="E1316" s="29">
        <v>0.9</v>
      </c>
      <c r="F1316" t="s">
        <v>207</v>
      </c>
      <c r="G1316" t="s">
        <v>208</v>
      </c>
      <c r="H1316" s="30">
        <v>31.11</v>
      </c>
      <c r="I1316" t="s">
        <v>209</v>
      </c>
      <c r="J1316" s="30">
        <f>ROUND(E1316/I1314* H1316,5)</f>
        <v>27.998999999999999</v>
      </c>
    </row>
    <row r="1317" spans="1:27" x14ac:dyDescent="0.35">
      <c r="B1317" t="s">
        <v>440</v>
      </c>
      <c r="C1317" t="s">
        <v>205</v>
      </c>
      <c r="D1317" t="s">
        <v>441</v>
      </c>
      <c r="E1317" s="29">
        <v>0.9</v>
      </c>
      <c r="F1317" t="s">
        <v>207</v>
      </c>
      <c r="G1317" t="s">
        <v>208</v>
      </c>
      <c r="H1317" s="30">
        <v>35.049999999999997</v>
      </c>
      <c r="I1317" t="s">
        <v>209</v>
      </c>
      <c r="J1317" s="30">
        <f>ROUND(E1317/I1314* H1317,5)</f>
        <v>31.545000000000002</v>
      </c>
    </row>
    <row r="1318" spans="1:27" x14ac:dyDescent="0.35">
      <c r="D1318" s="31" t="s">
        <v>210</v>
      </c>
      <c r="K1318" s="30">
        <f>SUM(J1316:J1317)</f>
        <v>59.543999999999997</v>
      </c>
    </row>
    <row r="1319" spans="1:27" x14ac:dyDescent="0.35">
      <c r="B1319" s="21" t="s">
        <v>215</v>
      </c>
    </row>
    <row r="1320" spans="1:27" x14ac:dyDescent="0.35">
      <c r="B1320" t="s">
        <v>654</v>
      </c>
      <c r="C1320" t="s">
        <v>38</v>
      </c>
      <c r="D1320" t="s">
        <v>655</v>
      </c>
      <c r="E1320" s="29">
        <v>1.02</v>
      </c>
      <c r="G1320" t="s">
        <v>208</v>
      </c>
      <c r="H1320" s="30">
        <v>60.41</v>
      </c>
      <c r="I1320" t="s">
        <v>209</v>
      </c>
      <c r="J1320" s="30">
        <f>ROUND(E1320* H1320,5)</f>
        <v>61.618200000000002</v>
      </c>
    </row>
    <row r="1321" spans="1:27" x14ac:dyDescent="0.35">
      <c r="D1321" s="31" t="s">
        <v>225</v>
      </c>
      <c r="K1321" s="30">
        <f>SUM(J1320:J1320)</f>
        <v>61.618200000000002</v>
      </c>
    </row>
    <row r="1323" spans="1:27" x14ac:dyDescent="0.35">
      <c r="D1323" s="31" t="s">
        <v>227</v>
      </c>
      <c r="H1323">
        <v>1.5</v>
      </c>
      <c r="I1323" t="s">
        <v>228</v>
      </c>
      <c r="J1323">
        <f>ROUND(H1323/100*K1318,5)</f>
        <v>0.89315999999999995</v>
      </c>
    </row>
    <row r="1324" spans="1:27" x14ac:dyDescent="0.35">
      <c r="D1324" s="31" t="s">
        <v>226</v>
      </c>
      <c r="K1324" s="32">
        <f>SUM(J1315:J1323)</f>
        <v>122.05535999999999</v>
      </c>
    </row>
    <row r="1325" spans="1:27" x14ac:dyDescent="0.35">
      <c r="D1325" s="31" t="s">
        <v>229</v>
      </c>
      <c r="K1325" s="32">
        <f>SUM(K1324:K1324)</f>
        <v>122.05535999999999</v>
      </c>
    </row>
    <row r="1327" spans="1:27" ht="45" customHeight="1" x14ac:dyDescent="0.35">
      <c r="A1327" s="25" t="s">
        <v>656</v>
      </c>
      <c r="B1327" s="25" t="s">
        <v>67</v>
      </c>
      <c r="C1327" s="26" t="s">
        <v>38</v>
      </c>
      <c r="D1327" s="6" t="s">
        <v>68</v>
      </c>
      <c r="E1327" s="5"/>
      <c r="F1327" s="5"/>
      <c r="G1327" s="26"/>
      <c r="H1327" s="27" t="s">
        <v>202</v>
      </c>
      <c r="I1327" s="4">
        <v>1</v>
      </c>
      <c r="J1327" s="5"/>
      <c r="K1327" s="28">
        <f>ROUND(K1340,2)</f>
        <v>32.869999999999997</v>
      </c>
      <c r="L1327" s="26"/>
      <c r="M1327" s="26"/>
      <c r="N1327" s="26"/>
      <c r="O1327" s="26"/>
      <c r="P1327" s="26"/>
      <c r="Q1327" s="26"/>
      <c r="R1327" s="26"/>
      <c r="S1327" s="26"/>
      <c r="T1327" s="26"/>
      <c r="U1327" s="26"/>
      <c r="V1327" s="26"/>
      <c r="W1327" s="26"/>
      <c r="X1327" s="26"/>
      <c r="Y1327" s="26"/>
      <c r="Z1327" s="26"/>
      <c r="AA1327" s="26"/>
    </row>
    <row r="1328" spans="1:27" x14ac:dyDescent="0.35">
      <c r="B1328" s="21" t="s">
        <v>203</v>
      </c>
    </row>
    <row r="1329" spans="1:27" x14ac:dyDescent="0.35">
      <c r="B1329" t="s">
        <v>400</v>
      </c>
      <c r="C1329" t="s">
        <v>205</v>
      </c>
      <c r="D1329" t="s">
        <v>401</v>
      </c>
      <c r="E1329" s="29">
        <v>7.0000000000000007E-2</v>
      </c>
      <c r="F1329" t="s">
        <v>207</v>
      </c>
      <c r="G1329" t="s">
        <v>208</v>
      </c>
      <c r="H1329" s="30">
        <v>31.11</v>
      </c>
      <c r="I1329" t="s">
        <v>209</v>
      </c>
      <c r="J1329" s="30">
        <f>ROUND(E1329/I1327* H1329,5)</f>
        <v>2.1777000000000002</v>
      </c>
    </row>
    <row r="1330" spans="1:27" x14ac:dyDescent="0.35">
      <c r="D1330" s="31" t="s">
        <v>210</v>
      </c>
      <c r="K1330" s="30">
        <f>SUM(J1329:J1329)</f>
        <v>2.1777000000000002</v>
      </c>
    </row>
    <row r="1331" spans="1:27" x14ac:dyDescent="0.35">
      <c r="B1331" s="21" t="s">
        <v>211</v>
      </c>
    </row>
    <row r="1332" spans="1:27" x14ac:dyDescent="0.35">
      <c r="B1332" t="s">
        <v>283</v>
      </c>
      <c r="C1332" t="s">
        <v>205</v>
      </c>
      <c r="D1332" t="s">
        <v>284</v>
      </c>
      <c r="E1332" s="29">
        <v>8.4500000000000006E-2</v>
      </c>
      <c r="F1332" t="s">
        <v>207</v>
      </c>
      <c r="G1332" t="s">
        <v>208</v>
      </c>
      <c r="H1332" s="30">
        <v>61.89</v>
      </c>
      <c r="I1332" t="s">
        <v>209</v>
      </c>
      <c r="J1332" s="30">
        <f>ROUND(E1332/I1327* H1332,5)</f>
        <v>5.2297099999999999</v>
      </c>
    </row>
    <row r="1333" spans="1:27" x14ac:dyDescent="0.35">
      <c r="D1333" s="31" t="s">
        <v>214</v>
      </c>
      <c r="K1333" s="30">
        <f>SUM(J1332:J1332)</f>
        <v>5.2297099999999999</v>
      </c>
    </row>
    <row r="1334" spans="1:27" x14ac:dyDescent="0.35">
      <c r="B1334" s="21" t="s">
        <v>215</v>
      </c>
    </row>
    <row r="1335" spans="1:27" x14ac:dyDescent="0.35">
      <c r="B1335" t="s">
        <v>657</v>
      </c>
      <c r="C1335" t="s">
        <v>38</v>
      </c>
      <c r="D1335" t="s">
        <v>658</v>
      </c>
      <c r="E1335" s="29">
        <v>1.155</v>
      </c>
      <c r="G1335" t="s">
        <v>208</v>
      </c>
      <c r="H1335" s="30">
        <v>22.02</v>
      </c>
      <c r="I1335" t="s">
        <v>209</v>
      </c>
      <c r="J1335" s="30">
        <f>ROUND(E1335* H1335,5)</f>
        <v>25.4331</v>
      </c>
    </row>
    <row r="1336" spans="1:27" x14ac:dyDescent="0.35">
      <c r="D1336" s="31" t="s">
        <v>225</v>
      </c>
      <c r="K1336" s="30">
        <f>SUM(J1335:J1335)</f>
        <v>25.4331</v>
      </c>
    </row>
    <row r="1338" spans="1:27" x14ac:dyDescent="0.35">
      <c r="D1338" s="31" t="s">
        <v>227</v>
      </c>
      <c r="H1338">
        <v>1.5</v>
      </c>
      <c r="I1338" t="s">
        <v>228</v>
      </c>
      <c r="J1338">
        <f>ROUND(H1338/100*K1330,5)</f>
        <v>3.2669999999999998E-2</v>
      </c>
    </row>
    <row r="1339" spans="1:27" x14ac:dyDescent="0.35">
      <c r="D1339" s="31" t="s">
        <v>226</v>
      </c>
      <c r="K1339" s="32">
        <f>SUM(J1328:J1338)</f>
        <v>32.873180000000005</v>
      </c>
    </row>
    <row r="1340" spans="1:27" x14ac:dyDescent="0.35">
      <c r="D1340" s="31" t="s">
        <v>229</v>
      </c>
      <c r="K1340" s="32">
        <f>SUM(K1339:K1339)</f>
        <v>32.873180000000005</v>
      </c>
    </row>
    <row r="1342" spans="1:27" ht="45" customHeight="1" x14ac:dyDescent="0.35">
      <c r="A1342" s="25" t="s">
        <v>659</v>
      </c>
      <c r="B1342" s="25" t="s">
        <v>117</v>
      </c>
      <c r="C1342" s="26" t="s">
        <v>25</v>
      </c>
      <c r="D1342" s="6" t="s">
        <v>118</v>
      </c>
      <c r="E1342" s="5"/>
      <c r="F1342" s="5"/>
      <c r="G1342" s="26"/>
      <c r="H1342" s="27" t="s">
        <v>202</v>
      </c>
      <c r="I1342" s="4">
        <v>1</v>
      </c>
      <c r="J1342" s="5"/>
      <c r="K1342" s="28">
        <f>ROUND(K1347,2)</f>
        <v>135.33000000000001</v>
      </c>
      <c r="L1342" s="26"/>
      <c r="M1342" s="26"/>
      <c r="N1342" s="26"/>
      <c r="O1342" s="26"/>
      <c r="P1342" s="26"/>
      <c r="Q1342" s="26"/>
      <c r="R1342" s="26"/>
      <c r="S1342" s="26"/>
      <c r="T1342" s="26"/>
      <c r="U1342" s="26"/>
      <c r="V1342" s="26"/>
      <c r="W1342" s="26"/>
      <c r="X1342" s="26"/>
      <c r="Y1342" s="26"/>
      <c r="Z1342" s="26"/>
      <c r="AA1342" s="26"/>
    </row>
    <row r="1343" spans="1:27" x14ac:dyDescent="0.35">
      <c r="B1343" s="21" t="s">
        <v>215</v>
      </c>
    </row>
    <row r="1344" spans="1:27" x14ac:dyDescent="0.35">
      <c r="B1344" t="s">
        <v>660</v>
      </c>
      <c r="C1344" t="s">
        <v>25</v>
      </c>
      <c r="D1344" t="s">
        <v>661</v>
      </c>
      <c r="E1344" s="29">
        <v>1</v>
      </c>
      <c r="G1344" t="s">
        <v>208</v>
      </c>
      <c r="H1344" s="30">
        <v>135.33000000000001</v>
      </c>
      <c r="I1344" t="s">
        <v>209</v>
      </c>
      <c r="J1344" s="30">
        <f>ROUND(E1344* H1344,5)</f>
        <v>135.33000000000001</v>
      </c>
    </row>
    <row r="1345" spans="1:27" x14ac:dyDescent="0.35">
      <c r="D1345" s="31" t="s">
        <v>225</v>
      </c>
      <c r="K1345" s="30">
        <f>SUM(J1344:J1344)</f>
        <v>135.33000000000001</v>
      </c>
    </row>
    <row r="1346" spans="1:27" x14ac:dyDescent="0.35">
      <c r="D1346" s="31" t="s">
        <v>226</v>
      </c>
      <c r="K1346" s="32">
        <f>SUM(J1343:J1345)</f>
        <v>135.33000000000001</v>
      </c>
    </row>
    <row r="1347" spans="1:27" x14ac:dyDescent="0.35">
      <c r="D1347" s="31" t="s">
        <v>229</v>
      </c>
      <c r="K1347" s="32">
        <f>SUM(K1346:K1346)</f>
        <v>135.33000000000001</v>
      </c>
    </row>
    <row r="1349" spans="1:27" ht="45" customHeight="1" x14ac:dyDescent="0.35">
      <c r="A1349" s="25" t="s">
        <v>662</v>
      </c>
      <c r="B1349" s="25" t="s">
        <v>121</v>
      </c>
      <c r="C1349" s="26" t="s">
        <v>25</v>
      </c>
      <c r="D1349" s="6" t="s">
        <v>122</v>
      </c>
      <c r="E1349" s="5"/>
      <c r="F1349" s="5"/>
      <c r="G1349" s="26"/>
      <c r="H1349" s="27" t="s">
        <v>202</v>
      </c>
      <c r="I1349" s="4">
        <v>1</v>
      </c>
      <c r="J1349" s="5"/>
      <c r="K1349" s="28">
        <f>ROUND(K1354,2)</f>
        <v>110.6</v>
      </c>
      <c r="L1349" s="26"/>
      <c r="M1349" s="26"/>
      <c r="N1349" s="26"/>
      <c r="O1349" s="26"/>
      <c r="P1349" s="26"/>
      <c r="Q1349" s="26"/>
      <c r="R1349" s="26"/>
      <c r="S1349" s="26"/>
      <c r="T1349" s="26"/>
      <c r="U1349" s="26"/>
      <c r="V1349" s="26"/>
      <c r="W1349" s="26"/>
      <c r="X1349" s="26"/>
      <c r="Y1349" s="26"/>
      <c r="Z1349" s="26"/>
      <c r="AA1349" s="26"/>
    </row>
    <row r="1350" spans="1:27" x14ac:dyDescent="0.35">
      <c r="B1350" s="21" t="s">
        <v>215</v>
      </c>
    </row>
    <row r="1351" spans="1:27" x14ac:dyDescent="0.35">
      <c r="B1351" t="s">
        <v>663</v>
      </c>
      <c r="C1351" t="s">
        <v>25</v>
      </c>
      <c r="D1351" t="s">
        <v>664</v>
      </c>
      <c r="E1351" s="29">
        <v>1</v>
      </c>
      <c r="G1351" t="s">
        <v>208</v>
      </c>
      <c r="H1351" s="30">
        <v>110.6</v>
      </c>
      <c r="I1351" t="s">
        <v>209</v>
      </c>
      <c r="J1351" s="30">
        <f>ROUND(E1351* H1351,5)</f>
        <v>110.6</v>
      </c>
    </row>
    <row r="1352" spans="1:27" x14ac:dyDescent="0.35">
      <c r="D1352" s="31" t="s">
        <v>225</v>
      </c>
      <c r="K1352" s="30">
        <f>SUM(J1351:J1351)</f>
        <v>110.6</v>
      </c>
    </row>
    <row r="1353" spans="1:27" x14ac:dyDescent="0.35">
      <c r="D1353" s="31" t="s">
        <v>226</v>
      </c>
      <c r="K1353" s="32">
        <f>SUM(J1350:J1352)</f>
        <v>110.6</v>
      </c>
    </row>
    <row r="1354" spans="1:27" x14ac:dyDescent="0.35">
      <c r="D1354" s="31" t="s">
        <v>229</v>
      </c>
      <c r="K1354" s="32">
        <f>SUM(K1353:K1353)</f>
        <v>110.6</v>
      </c>
    </row>
    <row r="1356" spans="1:27" ht="45" customHeight="1" x14ac:dyDescent="0.35">
      <c r="A1356" s="25" t="s">
        <v>665</v>
      </c>
      <c r="B1356" s="25" t="s">
        <v>119</v>
      </c>
      <c r="C1356" s="26" t="s">
        <v>25</v>
      </c>
      <c r="D1356" s="6" t="s">
        <v>120</v>
      </c>
      <c r="E1356" s="5"/>
      <c r="F1356" s="5"/>
      <c r="G1356" s="26"/>
      <c r="H1356" s="27" t="s">
        <v>202</v>
      </c>
      <c r="I1356" s="4">
        <v>1</v>
      </c>
      <c r="J1356" s="5"/>
      <c r="K1356" s="28">
        <f>ROUND(K1361,2)</f>
        <v>173.5</v>
      </c>
      <c r="L1356" s="26"/>
      <c r="M1356" s="26"/>
      <c r="N1356" s="26"/>
      <c r="O1356" s="26"/>
      <c r="P1356" s="26"/>
      <c r="Q1356" s="26"/>
      <c r="R1356" s="26"/>
      <c r="S1356" s="26"/>
      <c r="T1356" s="26"/>
      <c r="U1356" s="26"/>
      <c r="V1356" s="26"/>
      <c r="W1356" s="26"/>
      <c r="X1356" s="26"/>
      <c r="Y1356" s="26"/>
      <c r="Z1356" s="26"/>
      <c r="AA1356" s="26"/>
    </row>
    <row r="1357" spans="1:27" x14ac:dyDescent="0.35">
      <c r="B1357" s="21" t="s">
        <v>215</v>
      </c>
    </row>
    <row r="1358" spans="1:27" x14ac:dyDescent="0.35">
      <c r="B1358" t="s">
        <v>666</v>
      </c>
      <c r="C1358" t="s">
        <v>25</v>
      </c>
      <c r="D1358" t="s">
        <v>667</v>
      </c>
      <c r="E1358" s="29">
        <v>1</v>
      </c>
      <c r="G1358" t="s">
        <v>208</v>
      </c>
      <c r="H1358" s="30">
        <v>173.5</v>
      </c>
      <c r="I1358" t="s">
        <v>209</v>
      </c>
      <c r="J1358" s="30">
        <f>ROUND(E1358* H1358,5)</f>
        <v>173.5</v>
      </c>
    </row>
    <row r="1359" spans="1:27" x14ac:dyDescent="0.35">
      <c r="D1359" s="31" t="s">
        <v>225</v>
      </c>
      <c r="K1359" s="30">
        <f>SUM(J1358:J1358)</f>
        <v>173.5</v>
      </c>
    </row>
    <row r="1360" spans="1:27" x14ac:dyDescent="0.35">
      <c r="D1360" s="31" t="s">
        <v>226</v>
      </c>
      <c r="K1360" s="32">
        <f>SUM(J1357:J1359)</f>
        <v>173.5</v>
      </c>
    </row>
    <row r="1361" spans="1:27" x14ac:dyDescent="0.35">
      <c r="D1361" s="31" t="s">
        <v>229</v>
      </c>
      <c r="K1361" s="32">
        <f>SUM(K1360:K1360)</f>
        <v>173.5</v>
      </c>
    </row>
    <row r="1363" spans="1:27" ht="45" customHeight="1" x14ac:dyDescent="0.35">
      <c r="A1363" s="25" t="s">
        <v>668</v>
      </c>
      <c r="B1363" s="25" t="s">
        <v>123</v>
      </c>
      <c r="C1363" s="26" t="s">
        <v>25</v>
      </c>
      <c r="D1363" s="6" t="s">
        <v>124</v>
      </c>
      <c r="E1363" s="5"/>
      <c r="F1363" s="5"/>
      <c r="G1363" s="26"/>
      <c r="H1363" s="27" t="s">
        <v>202</v>
      </c>
      <c r="I1363" s="4">
        <v>1</v>
      </c>
      <c r="J1363" s="5"/>
      <c r="K1363" s="28">
        <f>ROUND(K1368,2)</f>
        <v>2.66</v>
      </c>
      <c r="L1363" s="26"/>
      <c r="M1363" s="26"/>
      <c r="N1363" s="26"/>
      <c r="O1363" s="26"/>
      <c r="P1363" s="26"/>
      <c r="Q1363" s="26"/>
      <c r="R1363" s="26"/>
      <c r="S1363" s="26"/>
      <c r="T1363" s="26"/>
      <c r="U1363" s="26"/>
      <c r="V1363" s="26"/>
      <c r="W1363" s="26"/>
      <c r="X1363" s="26"/>
      <c r="Y1363" s="26"/>
      <c r="Z1363" s="26"/>
      <c r="AA1363" s="26"/>
    </row>
    <row r="1364" spans="1:27" x14ac:dyDescent="0.35">
      <c r="B1364" s="21" t="s">
        <v>215</v>
      </c>
    </row>
    <row r="1365" spans="1:27" x14ac:dyDescent="0.35">
      <c r="B1365" t="s">
        <v>669</v>
      </c>
      <c r="C1365" t="s">
        <v>25</v>
      </c>
      <c r="D1365" t="s">
        <v>670</v>
      </c>
      <c r="E1365" s="29">
        <v>1</v>
      </c>
      <c r="G1365" t="s">
        <v>208</v>
      </c>
      <c r="H1365" s="30">
        <v>2.66</v>
      </c>
      <c r="I1365" t="s">
        <v>209</v>
      </c>
      <c r="J1365" s="30">
        <f>ROUND(E1365* H1365,5)</f>
        <v>2.66</v>
      </c>
    </row>
    <row r="1366" spans="1:27" x14ac:dyDescent="0.35">
      <c r="D1366" s="31" t="s">
        <v>225</v>
      </c>
      <c r="K1366" s="30">
        <f>SUM(J1365:J1365)</f>
        <v>2.66</v>
      </c>
    </row>
    <row r="1367" spans="1:27" x14ac:dyDescent="0.35">
      <c r="D1367" s="31" t="s">
        <v>226</v>
      </c>
      <c r="K1367" s="32">
        <f>SUM(J1364:J1366)</f>
        <v>2.66</v>
      </c>
    </row>
    <row r="1368" spans="1:27" x14ac:dyDescent="0.35">
      <c r="D1368" s="31" t="s">
        <v>229</v>
      </c>
      <c r="K1368" s="32">
        <f>SUM(K1367:K1367)</f>
        <v>2.66</v>
      </c>
    </row>
    <row r="1370" spans="1:27" ht="45" customHeight="1" x14ac:dyDescent="0.35">
      <c r="A1370" s="25" t="s">
        <v>671</v>
      </c>
      <c r="B1370" s="25" t="s">
        <v>105</v>
      </c>
      <c r="C1370" s="26" t="s">
        <v>25</v>
      </c>
      <c r="D1370" s="6" t="s">
        <v>106</v>
      </c>
      <c r="E1370" s="5"/>
      <c r="F1370" s="5"/>
      <c r="G1370" s="26"/>
      <c r="H1370" s="27" t="s">
        <v>202</v>
      </c>
      <c r="I1370" s="4">
        <v>1</v>
      </c>
      <c r="J1370" s="5"/>
      <c r="K1370" s="28">
        <f>ROUND(K1375,2)</f>
        <v>1.87</v>
      </c>
      <c r="L1370" s="26"/>
      <c r="M1370" s="26"/>
      <c r="N1370" s="26"/>
      <c r="O1370" s="26"/>
      <c r="P1370" s="26"/>
      <c r="Q1370" s="26"/>
      <c r="R1370" s="26"/>
      <c r="S1370" s="26"/>
      <c r="T1370" s="26"/>
      <c r="U1370" s="26"/>
      <c r="V1370" s="26"/>
      <c r="W1370" s="26"/>
      <c r="X1370" s="26"/>
      <c r="Y1370" s="26"/>
      <c r="Z1370" s="26"/>
      <c r="AA1370" s="26"/>
    </row>
    <row r="1371" spans="1:27" x14ac:dyDescent="0.35">
      <c r="B1371" s="21" t="s">
        <v>215</v>
      </c>
    </row>
    <row r="1372" spans="1:27" x14ac:dyDescent="0.35">
      <c r="B1372" t="s">
        <v>672</v>
      </c>
      <c r="C1372" t="s">
        <v>25</v>
      </c>
      <c r="D1372" t="s">
        <v>673</v>
      </c>
      <c r="E1372" s="29">
        <v>1</v>
      </c>
      <c r="G1372" t="s">
        <v>208</v>
      </c>
      <c r="H1372" s="30">
        <v>1.87</v>
      </c>
      <c r="I1372" t="s">
        <v>209</v>
      </c>
      <c r="J1372" s="30">
        <f>ROUND(E1372* H1372,5)</f>
        <v>1.87</v>
      </c>
    </row>
    <row r="1373" spans="1:27" x14ac:dyDescent="0.35">
      <c r="D1373" s="31" t="s">
        <v>225</v>
      </c>
      <c r="K1373" s="30">
        <f>SUM(J1372:J1372)</f>
        <v>1.87</v>
      </c>
    </row>
    <row r="1374" spans="1:27" x14ac:dyDescent="0.35">
      <c r="D1374" s="31" t="s">
        <v>226</v>
      </c>
      <c r="K1374" s="32">
        <f>SUM(J1371:J1373)</f>
        <v>1.87</v>
      </c>
    </row>
    <row r="1375" spans="1:27" x14ac:dyDescent="0.35">
      <c r="D1375" s="31" t="s">
        <v>229</v>
      </c>
      <c r="K1375" s="32">
        <f>SUM(K1374:K1374)</f>
        <v>1.87</v>
      </c>
    </row>
    <row r="1377" spans="1:27" ht="45" customHeight="1" x14ac:dyDescent="0.35">
      <c r="A1377" s="25" t="s">
        <v>674</v>
      </c>
      <c r="B1377" s="25" t="s">
        <v>107</v>
      </c>
      <c r="C1377" s="26" t="s">
        <v>25</v>
      </c>
      <c r="D1377" s="6" t="s">
        <v>108</v>
      </c>
      <c r="E1377" s="5"/>
      <c r="F1377" s="5"/>
      <c r="G1377" s="26"/>
      <c r="H1377" s="27" t="s">
        <v>202</v>
      </c>
      <c r="I1377" s="4">
        <v>1</v>
      </c>
      <c r="J1377" s="5"/>
      <c r="K1377" s="28">
        <f>ROUND(K1382,2)</f>
        <v>1.87</v>
      </c>
      <c r="L1377" s="26"/>
      <c r="M1377" s="26"/>
      <c r="N1377" s="26"/>
      <c r="O1377" s="26"/>
      <c r="P1377" s="26"/>
      <c r="Q1377" s="26"/>
      <c r="R1377" s="26"/>
      <c r="S1377" s="26"/>
      <c r="T1377" s="26"/>
      <c r="U1377" s="26"/>
      <c r="V1377" s="26"/>
      <c r="W1377" s="26"/>
      <c r="X1377" s="26"/>
      <c r="Y1377" s="26"/>
      <c r="Z1377" s="26"/>
      <c r="AA1377" s="26"/>
    </row>
    <row r="1378" spans="1:27" x14ac:dyDescent="0.35">
      <c r="B1378" s="21" t="s">
        <v>215</v>
      </c>
    </row>
    <row r="1379" spans="1:27" x14ac:dyDescent="0.35">
      <c r="B1379" t="s">
        <v>675</v>
      </c>
      <c r="C1379" t="s">
        <v>25</v>
      </c>
      <c r="D1379" t="s">
        <v>676</v>
      </c>
      <c r="E1379" s="29">
        <v>1</v>
      </c>
      <c r="G1379" t="s">
        <v>208</v>
      </c>
      <c r="H1379" s="30">
        <v>1.87</v>
      </c>
      <c r="I1379" t="s">
        <v>209</v>
      </c>
      <c r="J1379" s="30">
        <f>ROUND(E1379* H1379,5)</f>
        <v>1.87</v>
      </c>
    </row>
    <row r="1380" spans="1:27" x14ac:dyDescent="0.35">
      <c r="D1380" s="31" t="s">
        <v>225</v>
      </c>
      <c r="K1380" s="30">
        <f>SUM(J1379:J1379)</f>
        <v>1.87</v>
      </c>
    </row>
    <row r="1381" spans="1:27" x14ac:dyDescent="0.35">
      <c r="D1381" s="31" t="s">
        <v>226</v>
      </c>
      <c r="K1381" s="32">
        <f>SUM(J1378:J1380)</f>
        <v>1.87</v>
      </c>
    </row>
    <row r="1382" spans="1:27" x14ac:dyDescent="0.35">
      <c r="D1382" s="31" t="s">
        <v>229</v>
      </c>
      <c r="K1382" s="32">
        <f>SUM(K1381:K1381)</f>
        <v>1.87</v>
      </c>
    </row>
    <row r="1384" spans="1:27" ht="45" customHeight="1" x14ac:dyDescent="0.35">
      <c r="A1384" s="25" t="s">
        <v>677</v>
      </c>
      <c r="B1384" s="25" t="s">
        <v>115</v>
      </c>
      <c r="C1384" s="26" t="s">
        <v>25</v>
      </c>
      <c r="D1384" s="6" t="s">
        <v>116</v>
      </c>
      <c r="E1384" s="5"/>
      <c r="F1384" s="5"/>
      <c r="G1384" s="26"/>
      <c r="H1384" s="27" t="s">
        <v>202</v>
      </c>
      <c r="I1384" s="4">
        <v>1</v>
      </c>
      <c r="J1384" s="5"/>
      <c r="K1384" s="28">
        <f>ROUND(K1401,2)</f>
        <v>34.049999999999997</v>
      </c>
      <c r="L1384" s="26"/>
      <c r="M1384" s="26"/>
      <c r="N1384" s="26"/>
      <c r="O1384" s="26"/>
      <c r="P1384" s="26"/>
      <c r="Q1384" s="26"/>
      <c r="R1384" s="26"/>
      <c r="S1384" s="26"/>
      <c r="T1384" s="26"/>
      <c r="U1384" s="26"/>
      <c r="V1384" s="26"/>
      <c r="W1384" s="26"/>
      <c r="X1384" s="26"/>
      <c r="Y1384" s="26"/>
      <c r="Z1384" s="26"/>
      <c r="AA1384" s="26"/>
    </row>
    <row r="1385" spans="1:27" x14ac:dyDescent="0.35">
      <c r="B1385" s="21" t="s">
        <v>203</v>
      </c>
    </row>
    <row r="1386" spans="1:27" x14ac:dyDescent="0.35">
      <c r="B1386" t="s">
        <v>400</v>
      </c>
      <c r="C1386" t="s">
        <v>205</v>
      </c>
      <c r="D1386" t="s">
        <v>401</v>
      </c>
      <c r="E1386" s="29">
        <v>0.16</v>
      </c>
      <c r="F1386" t="s">
        <v>207</v>
      </c>
      <c r="G1386" t="s">
        <v>208</v>
      </c>
      <c r="H1386" s="30">
        <v>31.11</v>
      </c>
      <c r="I1386" t="s">
        <v>209</v>
      </c>
      <c r="J1386" s="30">
        <f>ROUND(E1386/I1384* H1386,5)</f>
        <v>4.9775999999999998</v>
      </c>
    </row>
    <row r="1387" spans="1:27" x14ac:dyDescent="0.35">
      <c r="B1387" t="s">
        <v>440</v>
      </c>
      <c r="C1387" t="s">
        <v>205</v>
      </c>
      <c r="D1387" t="s">
        <v>441</v>
      </c>
      <c r="E1387" s="29">
        <v>0.06</v>
      </c>
      <c r="F1387" t="s">
        <v>207</v>
      </c>
      <c r="G1387" t="s">
        <v>208</v>
      </c>
      <c r="H1387" s="30">
        <v>35.049999999999997</v>
      </c>
      <c r="I1387" t="s">
        <v>209</v>
      </c>
      <c r="J1387" s="30">
        <f>ROUND(E1387/I1384* H1387,5)</f>
        <v>2.1030000000000002</v>
      </c>
    </row>
    <row r="1388" spans="1:27" x14ac:dyDescent="0.35">
      <c r="B1388" t="s">
        <v>438</v>
      </c>
      <c r="C1388" t="s">
        <v>205</v>
      </c>
      <c r="D1388" t="s">
        <v>439</v>
      </c>
      <c r="E1388" s="29">
        <v>0.12</v>
      </c>
      <c r="F1388" t="s">
        <v>207</v>
      </c>
      <c r="G1388" t="s">
        <v>208</v>
      </c>
      <c r="H1388" s="30">
        <v>32.83</v>
      </c>
      <c r="I1388" t="s">
        <v>209</v>
      </c>
      <c r="J1388" s="30">
        <f>ROUND(E1388/I1384* H1388,5)</f>
        <v>3.9396</v>
      </c>
    </row>
    <row r="1389" spans="1:27" x14ac:dyDescent="0.35">
      <c r="D1389" s="31" t="s">
        <v>210</v>
      </c>
      <c r="K1389" s="30">
        <f>SUM(J1386:J1388)</f>
        <v>11.020200000000001</v>
      </c>
    </row>
    <row r="1390" spans="1:27" x14ac:dyDescent="0.35">
      <c r="B1390" s="21" t="s">
        <v>211</v>
      </c>
    </row>
    <row r="1391" spans="1:27" x14ac:dyDescent="0.35">
      <c r="B1391" t="s">
        <v>442</v>
      </c>
      <c r="C1391" t="s">
        <v>205</v>
      </c>
      <c r="D1391" t="s">
        <v>443</v>
      </c>
      <c r="E1391" s="29">
        <v>7.0000000000000007E-2</v>
      </c>
      <c r="F1391" t="s">
        <v>207</v>
      </c>
      <c r="G1391" t="s">
        <v>208</v>
      </c>
      <c r="H1391" s="30">
        <v>64.38</v>
      </c>
      <c r="I1391" t="s">
        <v>209</v>
      </c>
      <c r="J1391" s="30">
        <f>ROUND(E1391/I1384* H1391,5)</f>
        <v>4.5065999999999997</v>
      </c>
    </row>
    <row r="1392" spans="1:27" x14ac:dyDescent="0.35">
      <c r="B1392" t="s">
        <v>283</v>
      </c>
      <c r="C1392" t="s">
        <v>205</v>
      </c>
      <c r="D1392" t="s">
        <v>284</v>
      </c>
      <c r="E1392" s="29">
        <v>0.21740000000000001</v>
      </c>
      <c r="F1392" t="s">
        <v>207</v>
      </c>
      <c r="G1392" t="s">
        <v>208</v>
      </c>
      <c r="H1392" s="30">
        <v>61.89</v>
      </c>
      <c r="I1392" t="s">
        <v>209</v>
      </c>
      <c r="J1392" s="30">
        <f>ROUND(E1392/I1384* H1392,5)</f>
        <v>13.454890000000001</v>
      </c>
    </row>
    <row r="1393" spans="1:27" x14ac:dyDescent="0.35">
      <c r="D1393" s="31" t="s">
        <v>214</v>
      </c>
      <c r="K1393" s="30">
        <f>SUM(J1391:J1392)</f>
        <v>17.961490000000001</v>
      </c>
    </row>
    <row r="1394" spans="1:27" x14ac:dyDescent="0.35">
      <c r="B1394" s="21" t="s">
        <v>215</v>
      </c>
    </row>
    <row r="1395" spans="1:27" x14ac:dyDescent="0.35">
      <c r="B1395" t="s">
        <v>402</v>
      </c>
      <c r="C1395" t="s">
        <v>38</v>
      </c>
      <c r="D1395" t="s">
        <v>403</v>
      </c>
      <c r="E1395" s="29">
        <v>0.1152</v>
      </c>
      <c r="G1395" t="s">
        <v>208</v>
      </c>
      <c r="H1395" s="30">
        <v>40.98</v>
      </c>
      <c r="I1395" t="s">
        <v>209</v>
      </c>
      <c r="J1395" s="30">
        <f>ROUND(E1395* H1395,5)</f>
        <v>4.7209000000000003</v>
      </c>
    </row>
    <row r="1396" spans="1:27" x14ac:dyDescent="0.35">
      <c r="B1396" t="s">
        <v>223</v>
      </c>
      <c r="C1396" t="s">
        <v>38</v>
      </c>
      <c r="D1396" t="s">
        <v>224</v>
      </c>
      <c r="E1396" s="29">
        <v>7.6799999999999993E-2</v>
      </c>
      <c r="G1396" t="s">
        <v>208</v>
      </c>
      <c r="H1396" s="30">
        <v>2.3199999999999998</v>
      </c>
      <c r="I1396" t="s">
        <v>209</v>
      </c>
      <c r="J1396" s="30">
        <f>ROUND(E1396* H1396,5)</f>
        <v>0.17818000000000001</v>
      </c>
    </row>
    <row r="1397" spans="1:27" x14ac:dyDescent="0.35">
      <c r="D1397" s="31" t="s">
        <v>225</v>
      </c>
      <c r="K1397" s="30">
        <f>SUM(J1395:J1396)</f>
        <v>4.8990800000000005</v>
      </c>
    </row>
    <row r="1399" spans="1:27" x14ac:dyDescent="0.35">
      <c r="D1399" s="31" t="s">
        <v>227</v>
      </c>
      <c r="H1399">
        <v>1.5</v>
      </c>
      <c r="I1399" t="s">
        <v>228</v>
      </c>
      <c r="J1399">
        <f>ROUND(H1399/100*K1389,5)</f>
        <v>0.1653</v>
      </c>
    </row>
    <row r="1400" spans="1:27" x14ac:dyDescent="0.35">
      <c r="D1400" s="31" t="s">
        <v>226</v>
      </c>
      <c r="K1400" s="32">
        <f>SUM(J1385:J1399)</f>
        <v>34.04607</v>
      </c>
    </row>
    <row r="1401" spans="1:27" x14ac:dyDescent="0.35">
      <c r="D1401" s="31" t="s">
        <v>229</v>
      </c>
      <c r="K1401" s="32">
        <f>SUM(K1400:K1400)</f>
        <v>34.04607</v>
      </c>
    </row>
    <row r="1403" spans="1:27" ht="45" customHeight="1" x14ac:dyDescent="0.35">
      <c r="A1403" s="25" t="s">
        <v>678</v>
      </c>
      <c r="B1403" s="25" t="s">
        <v>109</v>
      </c>
      <c r="C1403" s="26" t="s">
        <v>25</v>
      </c>
      <c r="D1403" s="6" t="s">
        <v>110</v>
      </c>
      <c r="E1403" s="5"/>
      <c r="F1403" s="5"/>
      <c r="G1403" s="26"/>
      <c r="H1403" s="27" t="s">
        <v>202</v>
      </c>
      <c r="I1403" s="4">
        <v>1</v>
      </c>
      <c r="J1403" s="5"/>
      <c r="K1403" s="28">
        <f>ROUND(K1416,2)</f>
        <v>2.97</v>
      </c>
      <c r="L1403" s="26"/>
      <c r="M1403" s="26"/>
      <c r="N1403" s="26"/>
      <c r="O1403" s="26"/>
      <c r="P1403" s="26"/>
      <c r="Q1403" s="26"/>
      <c r="R1403" s="26"/>
      <c r="S1403" s="26"/>
      <c r="T1403" s="26"/>
      <c r="U1403" s="26"/>
      <c r="V1403" s="26"/>
      <c r="W1403" s="26"/>
      <c r="X1403" s="26"/>
      <c r="Y1403" s="26"/>
      <c r="Z1403" s="26"/>
      <c r="AA1403" s="26"/>
    </row>
    <row r="1404" spans="1:27" x14ac:dyDescent="0.35">
      <c r="B1404" s="21" t="s">
        <v>203</v>
      </c>
    </row>
    <row r="1405" spans="1:27" x14ac:dyDescent="0.35">
      <c r="B1405" t="s">
        <v>440</v>
      </c>
      <c r="C1405" t="s">
        <v>205</v>
      </c>
      <c r="D1405" t="s">
        <v>441</v>
      </c>
      <c r="E1405" s="29">
        <v>8.0000000000000002E-3</v>
      </c>
      <c r="F1405" t="s">
        <v>207</v>
      </c>
      <c r="G1405" t="s">
        <v>208</v>
      </c>
      <c r="H1405" s="30">
        <v>35.049999999999997</v>
      </c>
      <c r="I1405" t="s">
        <v>209</v>
      </c>
      <c r="J1405" s="30">
        <f>ROUND(E1405/I1403* H1405,5)</f>
        <v>0.28039999999999998</v>
      </c>
    </row>
    <row r="1406" spans="1:27" x14ac:dyDescent="0.35">
      <c r="B1406" t="s">
        <v>438</v>
      </c>
      <c r="C1406" t="s">
        <v>205</v>
      </c>
      <c r="D1406" t="s">
        <v>439</v>
      </c>
      <c r="E1406" s="29">
        <v>1.6E-2</v>
      </c>
      <c r="F1406" t="s">
        <v>207</v>
      </c>
      <c r="G1406" t="s">
        <v>208</v>
      </c>
      <c r="H1406" s="30">
        <v>32.83</v>
      </c>
      <c r="I1406" t="s">
        <v>209</v>
      </c>
      <c r="J1406" s="30">
        <f>ROUND(E1406/I1403* H1406,5)</f>
        <v>0.52527999999999997</v>
      </c>
    </row>
    <row r="1407" spans="1:27" x14ac:dyDescent="0.35">
      <c r="B1407" t="s">
        <v>400</v>
      </c>
      <c r="C1407" t="s">
        <v>205</v>
      </c>
      <c r="D1407" t="s">
        <v>401</v>
      </c>
      <c r="E1407" s="29">
        <v>6.5000000000000002E-2</v>
      </c>
      <c r="F1407" t="s">
        <v>207</v>
      </c>
      <c r="G1407" t="s">
        <v>208</v>
      </c>
      <c r="H1407" s="30">
        <v>31.11</v>
      </c>
      <c r="I1407" t="s">
        <v>209</v>
      </c>
      <c r="J1407" s="30">
        <f>ROUND(E1407/I1403* H1407,5)</f>
        <v>2.0221499999999999</v>
      </c>
    </row>
    <row r="1408" spans="1:27" x14ac:dyDescent="0.35">
      <c r="D1408" s="31" t="s">
        <v>210</v>
      </c>
      <c r="K1408" s="30">
        <f>SUM(J1405:J1407)</f>
        <v>2.8278299999999996</v>
      </c>
    </row>
    <row r="1409" spans="1:27" x14ac:dyDescent="0.35">
      <c r="B1409" s="21" t="s">
        <v>215</v>
      </c>
    </row>
    <row r="1410" spans="1:27" x14ac:dyDescent="0.35">
      <c r="B1410" t="s">
        <v>223</v>
      </c>
      <c r="C1410" t="s">
        <v>38</v>
      </c>
      <c r="D1410" t="s">
        <v>224</v>
      </c>
      <c r="E1410" s="29">
        <v>3.0999999999999999E-3</v>
      </c>
      <c r="G1410" t="s">
        <v>208</v>
      </c>
      <c r="H1410" s="30">
        <v>2.3199999999999998</v>
      </c>
      <c r="I1410" t="s">
        <v>209</v>
      </c>
      <c r="J1410" s="30">
        <f>ROUND(E1410* H1410,5)</f>
        <v>7.1900000000000002E-3</v>
      </c>
    </row>
    <row r="1411" spans="1:27" x14ac:dyDescent="0.35">
      <c r="B1411" t="s">
        <v>679</v>
      </c>
      <c r="C1411" t="s">
        <v>38</v>
      </c>
      <c r="D1411" t="s">
        <v>680</v>
      </c>
      <c r="E1411" s="29">
        <v>1.6000000000000001E-3</v>
      </c>
      <c r="G1411" t="s">
        <v>208</v>
      </c>
      <c r="H1411" s="30">
        <v>60.62</v>
      </c>
      <c r="I1411" t="s">
        <v>209</v>
      </c>
      <c r="J1411" s="30">
        <f>ROUND(E1411* H1411,5)</f>
        <v>9.6990000000000007E-2</v>
      </c>
    </row>
    <row r="1412" spans="1:27" x14ac:dyDescent="0.35">
      <c r="D1412" s="31" t="s">
        <v>225</v>
      </c>
      <c r="K1412" s="30">
        <f>SUM(J1410:J1411)</f>
        <v>0.10418000000000001</v>
      </c>
    </row>
    <row r="1414" spans="1:27" x14ac:dyDescent="0.35">
      <c r="D1414" s="31" t="s">
        <v>227</v>
      </c>
      <c r="H1414">
        <v>1.5</v>
      </c>
      <c r="I1414" t="s">
        <v>228</v>
      </c>
      <c r="J1414">
        <f>ROUND(H1414/100*K1408,5)</f>
        <v>4.2419999999999999E-2</v>
      </c>
    </row>
    <row r="1415" spans="1:27" x14ac:dyDescent="0.35">
      <c r="D1415" s="31" t="s">
        <v>226</v>
      </c>
      <c r="K1415" s="32">
        <f>SUM(J1404:J1414)</f>
        <v>2.9744299999999995</v>
      </c>
    </row>
    <row r="1416" spans="1:27" x14ac:dyDescent="0.35">
      <c r="D1416" s="31" t="s">
        <v>229</v>
      </c>
      <c r="K1416" s="32">
        <f>SUM(K1415:K1415)</f>
        <v>2.9744299999999995</v>
      </c>
    </row>
    <row r="1418" spans="1:27" ht="45" customHeight="1" x14ac:dyDescent="0.35">
      <c r="A1418" s="25" t="s">
        <v>681</v>
      </c>
      <c r="B1418" s="25" t="s">
        <v>173</v>
      </c>
      <c r="C1418" s="26" t="s">
        <v>25</v>
      </c>
      <c r="D1418" s="6" t="s">
        <v>174</v>
      </c>
      <c r="E1418" s="5"/>
      <c r="F1418" s="5"/>
      <c r="G1418" s="26"/>
      <c r="H1418" s="27" t="s">
        <v>202</v>
      </c>
      <c r="I1418" s="4">
        <v>3.141</v>
      </c>
      <c r="J1418" s="5"/>
      <c r="K1418" s="28">
        <f>ROUND(K1433,2)</f>
        <v>1400</v>
      </c>
      <c r="L1418" s="26"/>
      <c r="M1418" s="26"/>
      <c r="N1418" s="26"/>
      <c r="O1418" s="26"/>
      <c r="P1418" s="26"/>
      <c r="Q1418" s="26"/>
      <c r="R1418" s="26"/>
      <c r="S1418" s="26"/>
      <c r="T1418" s="26"/>
      <c r="U1418" s="26"/>
      <c r="V1418" s="26"/>
      <c r="W1418" s="26"/>
      <c r="X1418" s="26"/>
      <c r="Y1418" s="26"/>
      <c r="Z1418" s="26"/>
      <c r="AA1418" s="26"/>
    </row>
    <row r="1419" spans="1:27" x14ac:dyDescent="0.35">
      <c r="B1419" s="21" t="s">
        <v>203</v>
      </c>
    </row>
    <row r="1420" spans="1:27" x14ac:dyDescent="0.35">
      <c r="B1420" t="s">
        <v>452</v>
      </c>
      <c r="C1420" t="s">
        <v>205</v>
      </c>
      <c r="D1420" t="s">
        <v>453</v>
      </c>
      <c r="E1420" s="29">
        <v>0.3</v>
      </c>
      <c r="F1420" t="s">
        <v>207</v>
      </c>
      <c r="G1420" t="s">
        <v>208</v>
      </c>
      <c r="H1420" s="30">
        <v>21.61</v>
      </c>
      <c r="I1420" t="s">
        <v>209</v>
      </c>
      <c r="J1420" s="30">
        <f>ROUND(E1420/I1418* H1420,5)</f>
        <v>2.06399</v>
      </c>
    </row>
    <row r="1421" spans="1:27" x14ac:dyDescent="0.35">
      <c r="B1421" t="s">
        <v>450</v>
      </c>
      <c r="C1421" t="s">
        <v>205</v>
      </c>
      <c r="D1421" t="s">
        <v>451</v>
      </c>
      <c r="E1421" s="29">
        <v>0.3</v>
      </c>
      <c r="F1421" t="s">
        <v>207</v>
      </c>
      <c r="G1421" t="s">
        <v>208</v>
      </c>
      <c r="H1421" s="30">
        <v>19.45</v>
      </c>
      <c r="I1421" t="s">
        <v>209</v>
      </c>
      <c r="J1421" s="30">
        <f>ROUND(E1421/I1418* H1421,5)</f>
        <v>1.8576900000000001</v>
      </c>
    </row>
    <row r="1422" spans="1:27" x14ac:dyDescent="0.35">
      <c r="D1422" s="31" t="s">
        <v>210</v>
      </c>
      <c r="K1422" s="30">
        <f>SUM(J1420:J1421)</f>
        <v>3.9216800000000003</v>
      </c>
    </row>
    <row r="1423" spans="1:27" x14ac:dyDescent="0.35">
      <c r="B1423" s="21" t="s">
        <v>211</v>
      </c>
    </row>
    <row r="1424" spans="1:27" x14ac:dyDescent="0.35">
      <c r="B1424" t="s">
        <v>454</v>
      </c>
      <c r="C1424" t="s">
        <v>205</v>
      </c>
      <c r="D1424" t="s">
        <v>455</v>
      </c>
      <c r="E1424" s="29">
        <v>1.2</v>
      </c>
      <c r="F1424" t="s">
        <v>207</v>
      </c>
      <c r="G1424" t="s">
        <v>208</v>
      </c>
      <c r="H1424" s="30">
        <v>49.93</v>
      </c>
      <c r="I1424" t="s">
        <v>209</v>
      </c>
      <c r="J1424" s="30">
        <f>ROUND(E1424/I1418* H1424,5)</f>
        <v>19.07545</v>
      </c>
    </row>
    <row r="1425" spans="1:27" x14ac:dyDescent="0.35">
      <c r="D1425" s="31" t="s">
        <v>214</v>
      </c>
      <c r="K1425" s="30">
        <f>SUM(J1424:J1424)</f>
        <v>19.07545</v>
      </c>
    </row>
    <row r="1426" spans="1:27" x14ac:dyDescent="0.35">
      <c r="B1426" s="21" t="s">
        <v>215</v>
      </c>
    </row>
    <row r="1427" spans="1:27" x14ac:dyDescent="0.35">
      <c r="B1427" t="s">
        <v>456</v>
      </c>
      <c r="C1427" t="s">
        <v>25</v>
      </c>
      <c r="D1427" t="s">
        <v>457</v>
      </c>
      <c r="E1427" s="29">
        <v>1</v>
      </c>
      <c r="G1427" t="s">
        <v>208</v>
      </c>
      <c r="H1427" s="30">
        <v>1350</v>
      </c>
      <c r="I1427" t="s">
        <v>209</v>
      </c>
      <c r="J1427" s="30">
        <f>ROUND(E1427* H1427,5)</f>
        <v>1350</v>
      </c>
    </row>
    <row r="1428" spans="1:27" x14ac:dyDescent="0.35">
      <c r="D1428" s="31" t="s">
        <v>225</v>
      </c>
      <c r="K1428" s="30">
        <f>SUM(J1427:J1427)</f>
        <v>1350</v>
      </c>
    </row>
    <row r="1429" spans="1:27" x14ac:dyDescent="0.35">
      <c r="B1429" s="21" t="s">
        <v>458</v>
      </c>
    </row>
    <row r="1430" spans="1:27" x14ac:dyDescent="0.35">
      <c r="B1430" t="s">
        <v>459</v>
      </c>
      <c r="C1430" t="s">
        <v>228</v>
      </c>
      <c r="D1430" t="s">
        <v>460</v>
      </c>
      <c r="E1430" s="29">
        <v>2</v>
      </c>
      <c r="G1430" t="s">
        <v>228</v>
      </c>
      <c r="H1430" s="30">
        <v>1350</v>
      </c>
      <c r="I1430" t="s">
        <v>209</v>
      </c>
      <c r="J1430" s="30">
        <f>ROUND(E1430* H1430/100,5)</f>
        <v>27</v>
      </c>
    </row>
    <row r="1431" spans="1:27" x14ac:dyDescent="0.35">
      <c r="D1431" s="31" t="s">
        <v>461</v>
      </c>
      <c r="K1431" s="30">
        <f>SUM(J1430:J1430)</f>
        <v>27</v>
      </c>
    </row>
    <row r="1432" spans="1:27" x14ac:dyDescent="0.35">
      <c r="D1432" s="31" t="s">
        <v>226</v>
      </c>
      <c r="K1432" s="32">
        <f>SUM(J1419:J1431)</f>
        <v>1399.99713</v>
      </c>
    </row>
    <row r="1433" spans="1:27" x14ac:dyDescent="0.35">
      <c r="D1433" s="31" t="s">
        <v>229</v>
      </c>
      <c r="K1433" s="32">
        <f>SUM(K1432:K1432)</f>
        <v>1399.99713</v>
      </c>
    </row>
    <row r="1435" spans="1:27" ht="45" customHeight="1" x14ac:dyDescent="0.35">
      <c r="A1435" s="25" t="s">
        <v>682</v>
      </c>
      <c r="B1435" s="25" t="s">
        <v>111</v>
      </c>
      <c r="C1435" s="26" t="s">
        <v>25</v>
      </c>
      <c r="D1435" s="6" t="s">
        <v>112</v>
      </c>
      <c r="E1435" s="5"/>
      <c r="F1435" s="5"/>
      <c r="G1435" s="26"/>
      <c r="H1435" s="27" t="s">
        <v>202</v>
      </c>
      <c r="I1435" s="4">
        <v>1</v>
      </c>
      <c r="J1435" s="5"/>
      <c r="K1435" s="28">
        <f>ROUND(K1447,2)</f>
        <v>280.79000000000002</v>
      </c>
      <c r="L1435" s="26"/>
      <c r="M1435" s="26"/>
      <c r="N1435" s="26"/>
      <c r="O1435" s="26"/>
      <c r="P1435" s="26"/>
      <c r="Q1435" s="26"/>
      <c r="R1435" s="26"/>
      <c r="S1435" s="26"/>
      <c r="T1435" s="26"/>
      <c r="U1435" s="26"/>
      <c r="V1435" s="26"/>
      <c r="W1435" s="26"/>
      <c r="X1435" s="26"/>
      <c r="Y1435" s="26"/>
      <c r="Z1435" s="26"/>
      <c r="AA1435" s="26"/>
    </row>
    <row r="1436" spans="1:27" x14ac:dyDescent="0.35">
      <c r="B1436" s="21" t="s">
        <v>203</v>
      </c>
    </row>
    <row r="1437" spans="1:27" x14ac:dyDescent="0.35">
      <c r="B1437" t="s">
        <v>683</v>
      </c>
      <c r="C1437" t="s">
        <v>205</v>
      </c>
      <c r="D1437" t="s">
        <v>684</v>
      </c>
      <c r="E1437" s="29">
        <v>0.3</v>
      </c>
      <c r="F1437" t="s">
        <v>207</v>
      </c>
      <c r="G1437" t="s">
        <v>208</v>
      </c>
      <c r="H1437" s="30">
        <v>20.91</v>
      </c>
      <c r="I1437" t="s">
        <v>209</v>
      </c>
      <c r="J1437" s="30">
        <f>ROUND(E1437/I1435* H1437,5)</f>
        <v>6.2729999999999997</v>
      </c>
    </row>
    <row r="1438" spans="1:27" x14ac:dyDescent="0.35">
      <c r="B1438" t="s">
        <v>685</v>
      </c>
      <c r="C1438" t="s">
        <v>205</v>
      </c>
      <c r="D1438" t="s">
        <v>686</v>
      </c>
      <c r="E1438" s="29">
        <v>0.3</v>
      </c>
      <c r="F1438" t="s">
        <v>207</v>
      </c>
      <c r="G1438" t="s">
        <v>208</v>
      </c>
      <c r="H1438" s="30">
        <v>19.48</v>
      </c>
      <c r="I1438" t="s">
        <v>209</v>
      </c>
      <c r="J1438" s="30">
        <f>ROUND(E1438/I1435* H1438,5)</f>
        <v>5.8440000000000003</v>
      </c>
    </row>
    <row r="1439" spans="1:27" x14ac:dyDescent="0.35">
      <c r="D1439" s="31" t="s">
        <v>210</v>
      </c>
      <c r="K1439" s="30">
        <f>SUM(J1437:J1438)</f>
        <v>12.117000000000001</v>
      </c>
    </row>
    <row r="1440" spans="1:27" x14ac:dyDescent="0.35">
      <c r="B1440" s="21" t="s">
        <v>215</v>
      </c>
    </row>
    <row r="1441" spans="1:27" x14ac:dyDescent="0.35">
      <c r="B1441" t="s">
        <v>687</v>
      </c>
      <c r="C1441" t="s">
        <v>25</v>
      </c>
      <c r="D1441" t="s">
        <v>688</v>
      </c>
      <c r="E1441" s="29">
        <v>1</v>
      </c>
      <c r="G1441" t="s">
        <v>208</v>
      </c>
      <c r="H1441" s="30">
        <v>264.7</v>
      </c>
      <c r="I1441" t="s">
        <v>209</v>
      </c>
      <c r="J1441" s="30">
        <f>ROUND(E1441* H1441,5)</f>
        <v>264.7</v>
      </c>
    </row>
    <row r="1442" spans="1:27" x14ac:dyDescent="0.35">
      <c r="D1442" s="31" t="s">
        <v>225</v>
      </c>
      <c r="K1442" s="30">
        <f>SUM(J1441:J1441)</f>
        <v>264.7</v>
      </c>
    </row>
    <row r="1443" spans="1:27" x14ac:dyDescent="0.35">
      <c r="B1443" s="21" t="s">
        <v>458</v>
      </c>
    </row>
    <row r="1444" spans="1:27" x14ac:dyDescent="0.35">
      <c r="B1444" t="s">
        <v>689</v>
      </c>
      <c r="C1444" t="s">
        <v>228</v>
      </c>
      <c r="D1444" t="s">
        <v>460</v>
      </c>
      <c r="E1444" s="29">
        <v>1.5</v>
      </c>
      <c r="G1444" t="s">
        <v>228</v>
      </c>
      <c r="H1444" s="30">
        <v>264.7</v>
      </c>
      <c r="I1444" t="s">
        <v>209</v>
      </c>
      <c r="J1444" s="30">
        <f>ROUND(E1444* H1444/100,5)</f>
        <v>3.9704999999999999</v>
      </c>
    </row>
    <row r="1445" spans="1:27" x14ac:dyDescent="0.35">
      <c r="D1445" s="31" t="s">
        <v>461</v>
      </c>
      <c r="K1445" s="30">
        <f>SUM(J1444:J1444)</f>
        <v>3.9704999999999999</v>
      </c>
    </row>
    <row r="1446" spans="1:27" x14ac:dyDescent="0.35">
      <c r="D1446" s="31" t="s">
        <v>226</v>
      </c>
      <c r="K1446" s="32">
        <f>SUM(J1436:J1445)</f>
        <v>280.78750000000002</v>
      </c>
    </row>
    <row r="1447" spans="1:27" x14ac:dyDescent="0.35">
      <c r="D1447" s="31" t="s">
        <v>229</v>
      </c>
      <c r="K1447" s="32">
        <f>SUM(K1446:K1446)</f>
        <v>280.78750000000002</v>
      </c>
    </row>
    <row r="1449" spans="1:27" ht="45" customHeight="1" x14ac:dyDescent="0.35">
      <c r="A1449" s="25" t="s">
        <v>690</v>
      </c>
      <c r="B1449" s="25" t="s">
        <v>113</v>
      </c>
      <c r="C1449" s="26" t="s">
        <v>25</v>
      </c>
      <c r="D1449" s="6" t="s">
        <v>114</v>
      </c>
      <c r="E1449" s="5"/>
      <c r="F1449" s="5"/>
      <c r="G1449" s="26"/>
      <c r="H1449" s="27" t="s">
        <v>202</v>
      </c>
      <c r="I1449" s="4">
        <v>1</v>
      </c>
      <c r="J1449" s="5"/>
      <c r="K1449" s="28">
        <f>ROUND(K1461,2)</f>
        <v>568.4</v>
      </c>
      <c r="L1449" s="26"/>
      <c r="M1449" s="26"/>
      <c r="N1449" s="26"/>
      <c r="O1449" s="26"/>
      <c r="P1449" s="26"/>
      <c r="Q1449" s="26"/>
      <c r="R1449" s="26"/>
      <c r="S1449" s="26"/>
      <c r="T1449" s="26"/>
      <c r="U1449" s="26"/>
      <c r="V1449" s="26"/>
      <c r="W1449" s="26"/>
      <c r="X1449" s="26"/>
      <c r="Y1449" s="26"/>
      <c r="Z1449" s="26"/>
      <c r="AA1449" s="26"/>
    </row>
    <row r="1450" spans="1:27" x14ac:dyDescent="0.35">
      <c r="B1450" s="21" t="s">
        <v>203</v>
      </c>
    </row>
    <row r="1451" spans="1:27" x14ac:dyDescent="0.35">
      <c r="B1451" t="s">
        <v>683</v>
      </c>
      <c r="C1451" t="s">
        <v>205</v>
      </c>
      <c r="D1451" t="s">
        <v>684</v>
      </c>
      <c r="E1451" s="29">
        <v>0.5</v>
      </c>
      <c r="F1451" t="s">
        <v>207</v>
      </c>
      <c r="G1451" t="s">
        <v>208</v>
      </c>
      <c r="H1451" s="30">
        <v>20.91</v>
      </c>
      <c r="I1451" t="s">
        <v>209</v>
      </c>
      <c r="J1451" s="30">
        <f>ROUND(E1451/I1449* H1451,5)</f>
        <v>10.455</v>
      </c>
    </row>
    <row r="1452" spans="1:27" x14ac:dyDescent="0.35">
      <c r="B1452" t="s">
        <v>685</v>
      </c>
      <c r="C1452" t="s">
        <v>205</v>
      </c>
      <c r="D1452" t="s">
        <v>686</v>
      </c>
      <c r="E1452" s="29">
        <v>0.5</v>
      </c>
      <c r="F1452" t="s">
        <v>207</v>
      </c>
      <c r="G1452" t="s">
        <v>208</v>
      </c>
      <c r="H1452" s="30">
        <v>19.48</v>
      </c>
      <c r="I1452" t="s">
        <v>209</v>
      </c>
      <c r="J1452" s="30">
        <f>ROUND(E1452/I1449* H1452,5)</f>
        <v>9.74</v>
      </c>
    </row>
    <row r="1453" spans="1:27" x14ac:dyDescent="0.35">
      <c r="D1453" s="31" t="s">
        <v>210</v>
      </c>
      <c r="K1453" s="30">
        <f>SUM(J1451:J1452)</f>
        <v>20.195</v>
      </c>
    </row>
    <row r="1454" spans="1:27" x14ac:dyDescent="0.35">
      <c r="B1454" s="21" t="s">
        <v>215</v>
      </c>
    </row>
    <row r="1455" spans="1:27" x14ac:dyDescent="0.35">
      <c r="B1455" t="s">
        <v>691</v>
      </c>
      <c r="C1455" t="s">
        <v>25</v>
      </c>
      <c r="D1455" t="s">
        <v>692</v>
      </c>
      <c r="E1455" s="29">
        <v>1</v>
      </c>
      <c r="G1455" t="s">
        <v>208</v>
      </c>
      <c r="H1455" s="30">
        <v>540.1</v>
      </c>
      <c r="I1455" t="s">
        <v>209</v>
      </c>
      <c r="J1455" s="30">
        <f>ROUND(E1455* H1455,5)</f>
        <v>540.1</v>
      </c>
    </row>
    <row r="1456" spans="1:27" x14ac:dyDescent="0.35">
      <c r="D1456" s="31" t="s">
        <v>225</v>
      </c>
      <c r="K1456" s="30">
        <f>SUM(J1455:J1455)</f>
        <v>540.1</v>
      </c>
    </row>
    <row r="1457" spans="1:27" x14ac:dyDescent="0.35">
      <c r="B1457" s="21" t="s">
        <v>458</v>
      </c>
    </row>
    <row r="1458" spans="1:27" x14ac:dyDescent="0.35">
      <c r="B1458" t="s">
        <v>693</v>
      </c>
      <c r="C1458" t="s">
        <v>228</v>
      </c>
      <c r="D1458" t="s">
        <v>460</v>
      </c>
      <c r="E1458" s="29">
        <v>1.5</v>
      </c>
      <c r="G1458" t="s">
        <v>228</v>
      </c>
      <c r="H1458" s="30">
        <v>540.1</v>
      </c>
      <c r="I1458" t="s">
        <v>209</v>
      </c>
      <c r="J1458" s="30">
        <f>ROUND(E1458* H1458/100,5)</f>
        <v>8.1014999999999997</v>
      </c>
    </row>
    <row r="1459" spans="1:27" x14ac:dyDescent="0.35">
      <c r="D1459" s="31" t="s">
        <v>461</v>
      </c>
      <c r="K1459" s="30">
        <f>SUM(J1458:J1458)</f>
        <v>8.1014999999999997</v>
      </c>
    </row>
    <row r="1460" spans="1:27" x14ac:dyDescent="0.35">
      <c r="D1460" s="31" t="s">
        <v>226</v>
      </c>
      <c r="K1460" s="32">
        <f>SUM(J1450:J1459)</f>
        <v>568.39650000000006</v>
      </c>
    </row>
    <row r="1461" spans="1:27" x14ac:dyDescent="0.35">
      <c r="D1461" s="31" t="s">
        <v>229</v>
      </c>
      <c r="K1461" s="32">
        <f>SUM(K1460:K1460)</f>
        <v>568.39650000000006</v>
      </c>
    </row>
    <row r="1463" spans="1:27" ht="45" customHeight="1" x14ac:dyDescent="0.35">
      <c r="A1463" s="25" t="s">
        <v>694</v>
      </c>
      <c r="B1463" s="25" t="s">
        <v>96</v>
      </c>
      <c r="C1463" s="26" t="s">
        <v>18</v>
      </c>
      <c r="D1463" s="6" t="s">
        <v>97</v>
      </c>
      <c r="E1463" s="5"/>
      <c r="F1463" s="5"/>
      <c r="G1463" s="26"/>
      <c r="H1463" s="27" t="s">
        <v>202</v>
      </c>
      <c r="I1463" s="4">
        <v>1</v>
      </c>
      <c r="J1463" s="5"/>
      <c r="K1463" s="28">
        <f>ROUND(K1469,2)</f>
        <v>18.53</v>
      </c>
      <c r="L1463" s="26"/>
      <c r="M1463" s="26"/>
      <c r="N1463" s="26"/>
      <c r="O1463" s="26"/>
      <c r="P1463" s="26"/>
      <c r="Q1463" s="26"/>
      <c r="R1463" s="26"/>
      <c r="S1463" s="26"/>
      <c r="T1463" s="26"/>
      <c r="U1463" s="26"/>
      <c r="V1463" s="26"/>
      <c r="W1463" s="26"/>
      <c r="X1463" s="26"/>
      <c r="Y1463" s="26"/>
      <c r="Z1463" s="26"/>
      <c r="AA1463" s="26"/>
    </row>
    <row r="1464" spans="1:27" x14ac:dyDescent="0.35">
      <c r="B1464" s="21" t="s">
        <v>258</v>
      </c>
    </row>
    <row r="1465" spans="1:27" x14ac:dyDescent="0.35">
      <c r="B1465" t="s">
        <v>300</v>
      </c>
      <c r="C1465" t="s">
        <v>18</v>
      </c>
      <c r="D1465" t="s">
        <v>301</v>
      </c>
      <c r="E1465" s="29">
        <v>1</v>
      </c>
      <c r="G1465" t="s">
        <v>208</v>
      </c>
      <c r="H1465" s="30">
        <v>9.4283800000000006</v>
      </c>
      <c r="I1465" t="s">
        <v>209</v>
      </c>
      <c r="J1465" s="30">
        <f>ROUND(E1465* H1465,5)</f>
        <v>9.4283800000000006</v>
      </c>
    </row>
    <row r="1466" spans="1:27" x14ac:dyDescent="0.35">
      <c r="B1466" t="s">
        <v>365</v>
      </c>
      <c r="C1466" t="s">
        <v>18</v>
      </c>
      <c r="D1466" t="s">
        <v>366</v>
      </c>
      <c r="E1466" s="29">
        <v>1</v>
      </c>
      <c r="G1466" t="s">
        <v>208</v>
      </c>
      <c r="H1466" s="30">
        <v>9.1023099999999992</v>
      </c>
      <c r="I1466" t="s">
        <v>209</v>
      </c>
      <c r="J1466" s="30">
        <f>ROUND(E1466* H1466,5)</f>
        <v>9.1023099999999992</v>
      </c>
    </row>
    <row r="1467" spans="1:27" x14ac:dyDescent="0.35">
      <c r="D1467" s="31" t="s">
        <v>695</v>
      </c>
      <c r="K1467" s="30">
        <f>SUM(J1465:J1466)</f>
        <v>18.53069</v>
      </c>
    </row>
    <row r="1468" spans="1:27" x14ac:dyDescent="0.35">
      <c r="D1468" s="31" t="s">
        <v>226</v>
      </c>
      <c r="K1468" s="32">
        <f>SUM(J1464:J1467)</f>
        <v>18.53069</v>
      </c>
    </row>
    <row r="1469" spans="1:27" x14ac:dyDescent="0.35">
      <c r="D1469" s="31" t="s">
        <v>229</v>
      </c>
      <c r="K1469" s="32">
        <f>SUM(K1468:K1468)</f>
        <v>18.53069</v>
      </c>
    </row>
    <row r="1471" spans="1:27" ht="45" customHeight="1" x14ac:dyDescent="0.35">
      <c r="A1471" s="25" t="s">
        <v>696</v>
      </c>
      <c r="B1471" s="25" t="s">
        <v>128</v>
      </c>
      <c r="C1471" s="26" t="s">
        <v>25</v>
      </c>
      <c r="D1471" s="6" t="s">
        <v>129</v>
      </c>
      <c r="E1471" s="5"/>
      <c r="F1471" s="5"/>
      <c r="G1471" s="26"/>
      <c r="H1471" s="27" t="s">
        <v>202</v>
      </c>
      <c r="I1471" s="4">
        <v>1</v>
      </c>
      <c r="J1471" s="5"/>
      <c r="K1471" s="28">
        <f>ROUND(K1478,2)</f>
        <v>498.7</v>
      </c>
      <c r="L1471" s="26"/>
      <c r="M1471" s="26"/>
      <c r="N1471" s="26"/>
      <c r="O1471" s="26"/>
      <c r="P1471" s="26"/>
      <c r="Q1471" s="26"/>
      <c r="R1471" s="26"/>
      <c r="S1471" s="26"/>
      <c r="T1471" s="26"/>
      <c r="U1471" s="26"/>
      <c r="V1471" s="26"/>
      <c r="W1471" s="26"/>
      <c r="X1471" s="26"/>
      <c r="Y1471" s="26"/>
      <c r="Z1471" s="26"/>
      <c r="AA1471" s="26"/>
    </row>
    <row r="1472" spans="1:27" x14ac:dyDescent="0.35">
      <c r="B1472" s="21" t="s">
        <v>258</v>
      </c>
    </row>
    <row r="1473" spans="2:11" x14ac:dyDescent="0.35">
      <c r="B1473" t="s">
        <v>384</v>
      </c>
      <c r="C1473" t="s">
        <v>25</v>
      </c>
      <c r="D1473" t="s">
        <v>385</v>
      </c>
      <c r="E1473" s="29">
        <v>1</v>
      </c>
      <c r="G1473" t="s">
        <v>208</v>
      </c>
      <c r="H1473" s="30">
        <v>244.40692000000001</v>
      </c>
      <c r="I1473" t="s">
        <v>209</v>
      </c>
      <c r="J1473" s="30">
        <f>ROUND(E1473* H1473,5)</f>
        <v>244.40692000000001</v>
      </c>
    </row>
    <row r="1474" spans="2:11" x14ac:dyDescent="0.35">
      <c r="B1474" t="s">
        <v>375</v>
      </c>
      <c r="C1474" t="s">
        <v>13</v>
      </c>
      <c r="D1474" t="s">
        <v>376</v>
      </c>
      <c r="E1474" s="29">
        <v>1</v>
      </c>
      <c r="G1474" t="s">
        <v>208</v>
      </c>
      <c r="H1474" s="30">
        <v>77.363039999999998</v>
      </c>
      <c r="I1474" t="s">
        <v>209</v>
      </c>
      <c r="J1474" s="30">
        <f>ROUND(E1474* H1474,5)</f>
        <v>77.363039999999998</v>
      </c>
    </row>
    <row r="1475" spans="2:11" x14ac:dyDescent="0.35">
      <c r="B1475" t="s">
        <v>380</v>
      </c>
      <c r="C1475" t="s">
        <v>25</v>
      </c>
      <c r="D1475" t="s">
        <v>381</v>
      </c>
      <c r="E1475" s="29">
        <v>6</v>
      </c>
      <c r="G1475" t="s">
        <v>208</v>
      </c>
      <c r="H1475" s="30">
        <v>18.24164</v>
      </c>
      <c r="I1475" t="s">
        <v>209</v>
      </c>
      <c r="J1475" s="30">
        <f>ROUND(E1475* H1475,5)</f>
        <v>109.44983999999999</v>
      </c>
    </row>
    <row r="1476" spans="2:11" x14ac:dyDescent="0.35">
      <c r="B1476" t="s">
        <v>373</v>
      </c>
      <c r="C1476" t="s">
        <v>25</v>
      </c>
      <c r="D1476" t="s">
        <v>374</v>
      </c>
      <c r="E1476" s="29">
        <v>1</v>
      </c>
      <c r="G1476" t="s">
        <v>208</v>
      </c>
      <c r="H1476" s="30">
        <v>67.475350000000006</v>
      </c>
      <c r="I1476" t="s">
        <v>209</v>
      </c>
      <c r="J1476" s="30">
        <f>ROUND(E1476* H1476,5)</f>
        <v>67.475350000000006</v>
      </c>
    </row>
    <row r="1477" spans="2:11" x14ac:dyDescent="0.35">
      <c r="D1477" s="31" t="s">
        <v>226</v>
      </c>
      <c r="K1477" s="32">
        <f>SUM(J1472:J1476)</f>
        <v>498.69515000000001</v>
      </c>
    </row>
    <row r="1478" spans="2:11" x14ac:dyDescent="0.35">
      <c r="D1478" s="31" t="s">
        <v>229</v>
      </c>
      <c r="K1478" s="32">
        <f>SUM(K1477:K1477)</f>
        <v>498.69515000000001</v>
      </c>
    </row>
  </sheetData>
  <sheetProtection sheet="1"/>
  <mergeCells count="245">
    <mergeCell ref="D1449:F1449"/>
    <mergeCell ref="I1449:J1449"/>
    <mergeCell ref="D1463:F1463"/>
    <mergeCell ref="I1463:J1463"/>
    <mergeCell ref="D1471:F1471"/>
    <mergeCell ref="I1471:J1471"/>
    <mergeCell ref="D1377:F1377"/>
    <mergeCell ref="I1377:J1377"/>
    <mergeCell ref="D1384:F1384"/>
    <mergeCell ref="I1384:J1384"/>
    <mergeCell ref="D1403:F1403"/>
    <mergeCell ref="I1403:J1403"/>
    <mergeCell ref="D1418:F1418"/>
    <mergeCell ref="I1418:J1418"/>
    <mergeCell ref="D1435:F1435"/>
    <mergeCell ref="I1435:J1435"/>
    <mergeCell ref="D1342:F1342"/>
    <mergeCell ref="I1342:J1342"/>
    <mergeCell ref="D1349:F1349"/>
    <mergeCell ref="I1349:J1349"/>
    <mergeCell ref="D1356:F1356"/>
    <mergeCell ref="I1356:J1356"/>
    <mergeCell ref="D1363:F1363"/>
    <mergeCell ref="I1363:J1363"/>
    <mergeCell ref="D1370:F1370"/>
    <mergeCell ref="I1370:J1370"/>
    <mergeCell ref="D1311:F1311"/>
    <mergeCell ref="I1311:J1311"/>
    <mergeCell ref="D1312:F1312"/>
    <mergeCell ref="I1312:J1312"/>
    <mergeCell ref="D1313:F1313"/>
    <mergeCell ref="I1313:J1313"/>
    <mergeCell ref="D1314:F1314"/>
    <mergeCell ref="I1314:J1314"/>
    <mergeCell ref="D1327:F1327"/>
    <mergeCell ref="I1327:J1327"/>
    <mergeCell ref="D1245:F1245"/>
    <mergeCell ref="I1245:J1245"/>
    <mergeCell ref="D1258:F1258"/>
    <mergeCell ref="I1258:J1258"/>
    <mergeCell ref="D1271:F1271"/>
    <mergeCell ref="I1271:J1271"/>
    <mergeCell ref="D1284:F1284"/>
    <mergeCell ref="I1284:J1284"/>
    <mergeCell ref="D1297:F1297"/>
    <mergeCell ref="I1297:J1297"/>
    <mergeCell ref="D1160:F1160"/>
    <mergeCell ref="I1160:J1160"/>
    <mergeCell ref="D1174:F1174"/>
    <mergeCell ref="I1174:J1174"/>
    <mergeCell ref="D1194:F1194"/>
    <mergeCell ref="I1194:J1194"/>
    <mergeCell ref="D1214:F1214"/>
    <mergeCell ref="I1214:J1214"/>
    <mergeCell ref="D1228:F1228"/>
    <mergeCell ref="I1228:J1228"/>
    <mergeCell ref="D1083:F1083"/>
    <mergeCell ref="I1083:J1083"/>
    <mergeCell ref="D1099:F1099"/>
    <mergeCell ref="I1099:J1099"/>
    <mergeCell ref="D1113:F1113"/>
    <mergeCell ref="I1113:J1113"/>
    <mergeCell ref="D1127:F1127"/>
    <mergeCell ref="I1127:J1127"/>
    <mergeCell ref="D1142:F1142"/>
    <mergeCell ref="I1142:J1142"/>
    <mergeCell ref="D1030:F1030"/>
    <mergeCell ref="I1030:J1030"/>
    <mergeCell ref="D1048:F1048"/>
    <mergeCell ref="I1048:J1048"/>
    <mergeCell ref="D1064:F1064"/>
    <mergeCell ref="I1064:J1064"/>
    <mergeCell ref="D1065:F1065"/>
    <mergeCell ref="I1065:J1065"/>
    <mergeCell ref="D1066:F1066"/>
    <mergeCell ref="I1066:J1066"/>
    <mergeCell ref="D943:F943"/>
    <mergeCell ref="I943:J943"/>
    <mergeCell ref="D958:F958"/>
    <mergeCell ref="I958:J958"/>
    <mergeCell ref="D976:F976"/>
    <mergeCell ref="I976:J976"/>
    <mergeCell ref="D996:F996"/>
    <mergeCell ref="I996:J996"/>
    <mergeCell ref="D1014:F1014"/>
    <mergeCell ref="I1014:J1014"/>
    <mergeCell ref="D863:F863"/>
    <mergeCell ref="I863:J863"/>
    <mergeCell ref="D881:F881"/>
    <mergeCell ref="I881:J881"/>
    <mergeCell ref="D894:F894"/>
    <mergeCell ref="I894:J894"/>
    <mergeCell ref="D910:F910"/>
    <mergeCell ref="I910:J910"/>
    <mergeCell ref="D928:F928"/>
    <mergeCell ref="I928:J928"/>
    <mergeCell ref="D795:F795"/>
    <mergeCell ref="I795:J795"/>
    <mergeCell ref="D802:F802"/>
    <mergeCell ref="I802:J802"/>
    <mergeCell ref="D818:F818"/>
    <mergeCell ref="I818:J818"/>
    <mergeCell ref="D831:F831"/>
    <mergeCell ref="I831:J831"/>
    <mergeCell ref="D847:F847"/>
    <mergeCell ref="I847:J847"/>
    <mergeCell ref="D751:F751"/>
    <mergeCell ref="I751:J751"/>
    <mergeCell ref="D758:F758"/>
    <mergeCell ref="I758:J758"/>
    <mergeCell ref="D765:F765"/>
    <mergeCell ref="I765:J765"/>
    <mergeCell ref="D781:F781"/>
    <mergeCell ref="I781:J781"/>
    <mergeCell ref="D788:F788"/>
    <mergeCell ref="I788:J788"/>
    <mergeCell ref="D692:F692"/>
    <mergeCell ref="I692:J692"/>
    <mergeCell ref="D705:F705"/>
    <mergeCell ref="I705:J705"/>
    <mergeCell ref="D717:F717"/>
    <mergeCell ref="I717:J717"/>
    <mergeCell ref="D731:F731"/>
    <mergeCell ref="I731:J731"/>
    <mergeCell ref="D738:F738"/>
    <mergeCell ref="I738:J738"/>
    <mergeCell ref="D647:F647"/>
    <mergeCell ref="I647:J647"/>
    <mergeCell ref="D655:F655"/>
    <mergeCell ref="I655:J655"/>
    <mergeCell ref="D663:F663"/>
    <mergeCell ref="I663:J663"/>
    <mergeCell ref="D676:F676"/>
    <mergeCell ref="I676:J676"/>
    <mergeCell ref="D684:F684"/>
    <mergeCell ref="I684:J684"/>
    <mergeCell ref="D615:F615"/>
    <mergeCell ref="I615:J615"/>
    <mergeCell ref="D616:F616"/>
    <mergeCell ref="I616:J616"/>
    <mergeCell ref="D632:F632"/>
    <mergeCell ref="I632:J632"/>
    <mergeCell ref="D633:F633"/>
    <mergeCell ref="I633:J633"/>
    <mergeCell ref="D634:F634"/>
    <mergeCell ref="I634:J634"/>
    <mergeCell ref="D553:F553"/>
    <mergeCell ref="I553:J553"/>
    <mergeCell ref="D560:F560"/>
    <mergeCell ref="I560:J560"/>
    <mergeCell ref="D580:F580"/>
    <mergeCell ref="I580:J580"/>
    <mergeCell ref="D597:F597"/>
    <mergeCell ref="I597:J597"/>
    <mergeCell ref="D614:F614"/>
    <mergeCell ref="I614:J614"/>
    <mergeCell ref="D518:F518"/>
    <mergeCell ref="I518:J518"/>
    <mergeCell ref="D525:F525"/>
    <mergeCell ref="I525:J525"/>
    <mergeCell ref="D532:F532"/>
    <mergeCell ref="I532:J532"/>
    <mergeCell ref="D539:F539"/>
    <mergeCell ref="I539:J539"/>
    <mergeCell ref="D546:F546"/>
    <mergeCell ref="I546:J546"/>
    <mergeCell ref="D463:F463"/>
    <mergeCell ref="I463:J463"/>
    <mergeCell ref="D476:F476"/>
    <mergeCell ref="I476:J476"/>
    <mergeCell ref="D489:F489"/>
    <mergeCell ref="I489:J489"/>
    <mergeCell ref="D504:F504"/>
    <mergeCell ref="I504:J504"/>
    <mergeCell ref="D511:F511"/>
    <mergeCell ref="I511:J511"/>
    <mergeCell ref="D387:F387"/>
    <mergeCell ref="I387:J387"/>
    <mergeCell ref="D401:F401"/>
    <mergeCell ref="I401:J401"/>
    <mergeCell ref="D414:F414"/>
    <mergeCell ref="I414:J414"/>
    <mergeCell ref="D433:F433"/>
    <mergeCell ref="I433:J433"/>
    <mergeCell ref="D449:F449"/>
    <mergeCell ref="I449:J449"/>
    <mergeCell ref="D319:F319"/>
    <mergeCell ref="I319:J319"/>
    <mergeCell ref="D337:F337"/>
    <mergeCell ref="I337:J337"/>
    <mergeCell ref="D355:F355"/>
    <mergeCell ref="I355:J355"/>
    <mergeCell ref="D356:F356"/>
    <mergeCell ref="I356:J356"/>
    <mergeCell ref="D373:F373"/>
    <mergeCell ref="I373:J373"/>
    <mergeCell ref="D234:F234"/>
    <mergeCell ref="I234:J234"/>
    <mergeCell ref="D247:F247"/>
    <mergeCell ref="I247:J247"/>
    <mergeCell ref="D260:F260"/>
    <mergeCell ref="I260:J260"/>
    <mergeCell ref="D279:F279"/>
    <mergeCell ref="I279:J279"/>
    <mergeCell ref="D299:F299"/>
    <mergeCell ref="I299:J299"/>
    <mergeCell ref="D184:F184"/>
    <mergeCell ref="I184:J184"/>
    <mergeCell ref="D185:F185"/>
    <mergeCell ref="I185:J185"/>
    <mergeCell ref="D198:F198"/>
    <mergeCell ref="I198:J198"/>
    <mergeCell ref="D206:F206"/>
    <mergeCell ref="I206:J206"/>
    <mergeCell ref="D219:F219"/>
    <mergeCell ref="I219:J219"/>
    <mergeCell ref="D127:F127"/>
    <mergeCell ref="I127:J127"/>
    <mergeCell ref="D144:F144"/>
    <mergeCell ref="I144:J144"/>
    <mergeCell ref="D157:F157"/>
    <mergeCell ref="I157:J157"/>
    <mergeCell ref="D171:F171"/>
    <mergeCell ref="I171:J171"/>
    <mergeCell ref="D183:F183"/>
    <mergeCell ref="I183:J183"/>
    <mergeCell ref="D44:F44"/>
    <mergeCell ref="I44:J44"/>
    <mergeCell ref="D61:F61"/>
    <mergeCell ref="I61:J61"/>
    <mergeCell ref="D77:F77"/>
    <mergeCell ref="I77:J77"/>
    <mergeCell ref="D94:F94"/>
    <mergeCell ref="I94:J94"/>
    <mergeCell ref="D110:F110"/>
    <mergeCell ref="I110:J110"/>
    <mergeCell ref="A1:K1"/>
    <mergeCell ref="A2:K2"/>
    <mergeCell ref="A3:K3"/>
    <mergeCell ref="A4:K4"/>
    <mergeCell ref="A6:K6"/>
    <mergeCell ref="D11:F11"/>
    <mergeCell ref="I11:J11"/>
    <mergeCell ref="D28:F28"/>
    <mergeCell ref="I28:J28"/>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0"/>
  <sheetViews>
    <sheetView workbookViewId="0">
      <pane ySplit="8" topLeftCell="A9" activePane="bottomLeft" state="frozenSplit"/>
      <selection pane="bottomLeft"/>
    </sheetView>
  </sheetViews>
  <sheetFormatPr baseColWidth="10" defaultColWidth="8.7265625" defaultRowHeight="14.5" x14ac:dyDescent="0.35"/>
  <cols>
    <col min="1" max="1" width="14.7265625" customWidth="1"/>
    <col min="2" max="2" width="6.1796875" customWidth="1"/>
    <col min="3" max="3" width="65.7265625" customWidth="1"/>
    <col min="4" max="4" width="13.7265625" customWidth="1"/>
    <col min="5" max="5" width="3.36328125" customWidth="1"/>
  </cols>
  <sheetData>
    <row r="1" spans="1:4" x14ac:dyDescent="0.35">
      <c r="A1" s="8" t="s">
        <v>0</v>
      </c>
      <c r="B1" s="8" t="s">
        <v>0</v>
      </c>
      <c r="C1" s="8" t="s">
        <v>0</v>
      </c>
      <c r="D1" s="8" t="s">
        <v>0</v>
      </c>
    </row>
    <row r="2" spans="1:4" x14ac:dyDescent="0.35">
      <c r="A2" s="8" t="s">
        <v>1</v>
      </c>
      <c r="B2" s="8" t="s">
        <v>1</v>
      </c>
      <c r="C2" s="8" t="s">
        <v>1</v>
      </c>
      <c r="D2" s="8" t="s">
        <v>1</v>
      </c>
    </row>
    <row r="3" spans="1:4" x14ac:dyDescent="0.35">
      <c r="A3" s="8"/>
      <c r="B3" s="8"/>
      <c r="C3" s="8"/>
      <c r="D3" s="8"/>
    </row>
    <row r="4" spans="1:4" x14ac:dyDescent="0.35">
      <c r="A4" s="8"/>
      <c r="B4" s="8"/>
      <c r="C4" s="8"/>
      <c r="D4" s="8"/>
    </row>
    <row r="6" spans="1:4" ht="18.5" x14ac:dyDescent="0.45">
      <c r="A6" s="7" t="s">
        <v>194</v>
      </c>
      <c r="B6" s="7" t="s">
        <v>194</v>
      </c>
      <c r="C6" s="7" t="s">
        <v>194</v>
      </c>
      <c r="D6" s="7" t="s">
        <v>194</v>
      </c>
    </row>
    <row r="8" spans="1:4" x14ac:dyDescent="0.35">
      <c r="A8" s="24" t="s">
        <v>196</v>
      </c>
      <c r="B8" s="24" t="s">
        <v>197</v>
      </c>
      <c r="C8" s="24" t="s">
        <v>198</v>
      </c>
      <c r="D8" s="24" t="s">
        <v>3</v>
      </c>
    </row>
    <row r="10" spans="1:4" x14ac:dyDescent="0.35">
      <c r="A10" s="23" t="s">
        <v>203</v>
      </c>
    </row>
    <row r="11" spans="1:4" x14ac:dyDescent="0.35">
      <c r="A11" t="s">
        <v>526</v>
      </c>
      <c r="B11" t="s">
        <v>205</v>
      </c>
      <c r="C11" t="s">
        <v>527</v>
      </c>
      <c r="D11" s="30">
        <v>41.11</v>
      </c>
    </row>
    <row r="12" spans="1:4" x14ac:dyDescent="0.35">
      <c r="A12" t="s">
        <v>246</v>
      </c>
      <c r="B12" t="s">
        <v>205</v>
      </c>
      <c r="C12" t="s">
        <v>247</v>
      </c>
      <c r="D12" s="30">
        <v>39.39</v>
      </c>
    </row>
    <row r="13" spans="1:4" x14ac:dyDescent="0.35">
      <c r="A13" t="s">
        <v>697</v>
      </c>
      <c r="B13" t="s">
        <v>205</v>
      </c>
      <c r="C13" t="s">
        <v>401</v>
      </c>
      <c r="D13" s="30">
        <v>31.11</v>
      </c>
    </row>
    <row r="14" spans="1:4" x14ac:dyDescent="0.35">
      <c r="A14" t="s">
        <v>367</v>
      </c>
      <c r="B14" t="s">
        <v>205</v>
      </c>
      <c r="C14" t="s">
        <v>368</v>
      </c>
      <c r="D14" s="30">
        <v>26.12</v>
      </c>
    </row>
    <row r="15" spans="1:4" x14ac:dyDescent="0.35">
      <c r="A15" t="s">
        <v>633</v>
      </c>
      <c r="B15" t="s">
        <v>205</v>
      </c>
      <c r="C15" t="s">
        <v>280</v>
      </c>
      <c r="D15" s="30">
        <v>18.5</v>
      </c>
    </row>
    <row r="16" spans="1:4" x14ac:dyDescent="0.35">
      <c r="A16" t="s">
        <v>589</v>
      </c>
      <c r="B16" t="s">
        <v>205</v>
      </c>
      <c r="C16" t="s">
        <v>469</v>
      </c>
      <c r="D16" s="30">
        <v>20.49</v>
      </c>
    </row>
    <row r="17" spans="1:4" x14ac:dyDescent="0.35">
      <c r="A17" t="s">
        <v>400</v>
      </c>
      <c r="B17" t="s">
        <v>205</v>
      </c>
      <c r="C17" t="s">
        <v>401</v>
      </c>
      <c r="D17" s="30">
        <v>31.11</v>
      </c>
    </row>
    <row r="18" spans="1:4" x14ac:dyDescent="0.35">
      <c r="A18" t="s">
        <v>262</v>
      </c>
      <c r="B18" t="s">
        <v>205</v>
      </c>
      <c r="C18" t="s">
        <v>263</v>
      </c>
      <c r="D18" s="30">
        <v>15.96</v>
      </c>
    </row>
    <row r="19" spans="1:4" x14ac:dyDescent="0.35">
      <c r="A19" t="s">
        <v>277</v>
      </c>
      <c r="B19" t="s">
        <v>205</v>
      </c>
      <c r="C19" t="s">
        <v>278</v>
      </c>
      <c r="D19" s="30">
        <v>19.82</v>
      </c>
    </row>
    <row r="20" spans="1:4" x14ac:dyDescent="0.35">
      <c r="A20" t="s">
        <v>466</v>
      </c>
      <c r="B20" t="s">
        <v>205</v>
      </c>
      <c r="C20" t="s">
        <v>467</v>
      </c>
      <c r="D20" s="30">
        <v>19.82</v>
      </c>
    </row>
    <row r="21" spans="1:4" x14ac:dyDescent="0.35">
      <c r="A21" t="s">
        <v>279</v>
      </c>
      <c r="B21" t="s">
        <v>205</v>
      </c>
      <c r="C21" t="s">
        <v>280</v>
      </c>
      <c r="D21" s="30">
        <v>16.71</v>
      </c>
    </row>
    <row r="22" spans="1:4" x14ac:dyDescent="0.35">
      <c r="A22" t="s">
        <v>468</v>
      </c>
      <c r="B22" t="s">
        <v>205</v>
      </c>
      <c r="C22" t="s">
        <v>469</v>
      </c>
      <c r="D22" s="30">
        <v>16.73</v>
      </c>
    </row>
    <row r="23" spans="1:4" x14ac:dyDescent="0.35">
      <c r="A23" t="s">
        <v>264</v>
      </c>
      <c r="B23" t="s">
        <v>205</v>
      </c>
      <c r="C23" t="s">
        <v>265</v>
      </c>
      <c r="D23" s="30">
        <v>15.58</v>
      </c>
    </row>
    <row r="24" spans="1:4" x14ac:dyDescent="0.35">
      <c r="A24" t="s">
        <v>698</v>
      </c>
      <c r="B24" t="s">
        <v>205</v>
      </c>
      <c r="C24" t="s">
        <v>401</v>
      </c>
      <c r="D24" s="30">
        <v>31.11</v>
      </c>
    </row>
    <row r="25" spans="1:4" x14ac:dyDescent="0.35">
      <c r="A25" t="s">
        <v>699</v>
      </c>
      <c r="B25" t="s">
        <v>205</v>
      </c>
      <c r="C25" t="s">
        <v>401</v>
      </c>
      <c r="D25" s="30">
        <v>31.11</v>
      </c>
    </row>
    <row r="26" spans="1:4" x14ac:dyDescent="0.35">
      <c r="A26" t="s">
        <v>700</v>
      </c>
      <c r="B26" t="s">
        <v>205</v>
      </c>
      <c r="C26" t="s">
        <v>401</v>
      </c>
      <c r="D26" s="30">
        <v>31.11</v>
      </c>
    </row>
    <row r="27" spans="1:4" x14ac:dyDescent="0.35">
      <c r="A27" t="s">
        <v>701</v>
      </c>
      <c r="B27" t="s">
        <v>205</v>
      </c>
      <c r="C27" t="s">
        <v>265</v>
      </c>
      <c r="D27" s="30">
        <v>18.16</v>
      </c>
    </row>
    <row r="28" spans="1:4" x14ac:dyDescent="0.35">
      <c r="A28" t="s">
        <v>295</v>
      </c>
      <c r="B28" t="s">
        <v>205</v>
      </c>
      <c r="C28" t="s">
        <v>265</v>
      </c>
      <c r="D28" s="30">
        <v>20.079999999999998</v>
      </c>
    </row>
    <row r="29" spans="1:4" x14ac:dyDescent="0.35">
      <c r="A29" t="s">
        <v>702</v>
      </c>
      <c r="B29" t="s">
        <v>205</v>
      </c>
      <c r="C29" t="s">
        <v>265</v>
      </c>
      <c r="D29" s="30">
        <v>18.16</v>
      </c>
    </row>
    <row r="30" spans="1:4" x14ac:dyDescent="0.35">
      <c r="A30" t="s">
        <v>703</v>
      </c>
      <c r="B30" t="s">
        <v>205</v>
      </c>
      <c r="C30" t="s">
        <v>265</v>
      </c>
      <c r="D30" s="30">
        <v>18.16</v>
      </c>
    </row>
    <row r="31" spans="1:4" x14ac:dyDescent="0.35">
      <c r="A31" t="s">
        <v>704</v>
      </c>
      <c r="B31" t="s">
        <v>205</v>
      </c>
      <c r="C31" t="s">
        <v>265</v>
      </c>
      <c r="D31" s="30">
        <v>18.16</v>
      </c>
    </row>
    <row r="32" spans="1:4" x14ac:dyDescent="0.35">
      <c r="A32" t="s">
        <v>705</v>
      </c>
      <c r="B32" t="s">
        <v>205</v>
      </c>
      <c r="C32" t="s">
        <v>265</v>
      </c>
      <c r="D32" s="30">
        <v>18.16</v>
      </c>
    </row>
    <row r="33" spans="1:4" x14ac:dyDescent="0.35">
      <c r="A33" t="s">
        <v>706</v>
      </c>
      <c r="B33" t="s">
        <v>205</v>
      </c>
      <c r="C33" t="s">
        <v>265</v>
      </c>
      <c r="D33" s="30">
        <v>18.16</v>
      </c>
    </row>
    <row r="34" spans="1:4" x14ac:dyDescent="0.35">
      <c r="A34" t="s">
        <v>707</v>
      </c>
      <c r="B34" t="s">
        <v>205</v>
      </c>
      <c r="C34" t="s">
        <v>265</v>
      </c>
      <c r="D34" s="30">
        <v>18.16</v>
      </c>
    </row>
    <row r="35" spans="1:4" x14ac:dyDescent="0.35">
      <c r="A35" t="s">
        <v>708</v>
      </c>
      <c r="B35" t="s">
        <v>205</v>
      </c>
      <c r="C35" t="s">
        <v>265</v>
      </c>
      <c r="D35" s="30">
        <v>18.16</v>
      </c>
    </row>
    <row r="36" spans="1:4" x14ac:dyDescent="0.35">
      <c r="A36" t="s">
        <v>709</v>
      </c>
      <c r="B36" t="s">
        <v>205</v>
      </c>
      <c r="C36" t="s">
        <v>265</v>
      </c>
      <c r="D36" s="30">
        <v>18.16</v>
      </c>
    </row>
    <row r="37" spans="1:4" x14ac:dyDescent="0.35">
      <c r="A37" t="s">
        <v>710</v>
      </c>
      <c r="B37" t="s">
        <v>205</v>
      </c>
      <c r="C37" t="s">
        <v>265</v>
      </c>
      <c r="D37" s="30">
        <v>18.16</v>
      </c>
    </row>
    <row r="38" spans="1:4" x14ac:dyDescent="0.35">
      <c r="A38" t="s">
        <v>711</v>
      </c>
      <c r="B38" t="s">
        <v>205</v>
      </c>
      <c r="C38" t="s">
        <v>265</v>
      </c>
      <c r="D38" s="30">
        <v>18.16</v>
      </c>
    </row>
    <row r="39" spans="1:4" x14ac:dyDescent="0.35">
      <c r="A39" t="s">
        <v>712</v>
      </c>
      <c r="B39" t="s">
        <v>205</v>
      </c>
      <c r="C39" t="s">
        <v>265</v>
      </c>
      <c r="D39" s="30">
        <v>18.16</v>
      </c>
    </row>
    <row r="40" spans="1:4" x14ac:dyDescent="0.35">
      <c r="A40" t="s">
        <v>713</v>
      </c>
      <c r="B40" t="s">
        <v>205</v>
      </c>
      <c r="C40" t="s">
        <v>265</v>
      </c>
      <c r="D40" s="30">
        <v>18.16</v>
      </c>
    </row>
    <row r="41" spans="1:4" x14ac:dyDescent="0.35">
      <c r="A41" t="s">
        <v>714</v>
      </c>
      <c r="B41" t="s">
        <v>205</v>
      </c>
      <c r="C41" t="s">
        <v>265</v>
      </c>
      <c r="D41" s="30">
        <v>18.16</v>
      </c>
    </row>
    <row r="42" spans="1:4" x14ac:dyDescent="0.35">
      <c r="A42" t="s">
        <v>715</v>
      </c>
      <c r="B42" t="s">
        <v>205</v>
      </c>
      <c r="C42" t="s">
        <v>265</v>
      </c>
      <c r="D42" s="30">
        <v>18.16</v>
      </c>
    </row>
    <row r="43" spans="1:4" x14ac:dyDescent="0.35">
      <c r="A43" t="s">
        <v>716</v>
      </c>
      <c r="B43" t="s">
        <v>205</v>
      </c>
      <c r="C43" t="s">
        <v>265</v>
      </c>
      <c r="D43" s="30">
        <v>18.16</v>
      </c>
    </row>
    <row r="44" spans="1:4" x14ac:dyDescent="0.35">
      <c r="A44" t="s">
        <v>717</v>
      </c>
      <c r="B44" t="s">
        <v>205</v>
      </c>
      <c r="C44" t="s">
        <v>265</v>
      </c>
      <c r="D44" s="30">
        <v>18.16</v>
      </c>
    </row>
    <row r="45" spans="1:4" x14ac:dyDescent="0.35">
      <c r="A45" t="s">
        <v>718</v>
      </c>
      <c r="B45" t="s">
        <v>205</v>
      </c>
      <c r="C45" t="s">
        <v>265</v>
      </c>
      <c r="D45" s="30">
        <v>18.16</v>
      </c>
    </row>
    <row r="46" spans="1:4" x14ac:dyDescent="0.35">
      <c r="A46" t="s">
        <v>719</v>
      </c>
      <c r="B46" t="s">
        <v>205</v>
      </c>
      <c r="C46" t="s">
        <v>265</v>
      </c>
      <c r="D46" s="30">
        <v>18.16</v>
      </c>
    </row>
    <row r="47" spans="1:4" x14ac:dyDescent="0.35">
      <c r="A47" t="s">
        <v>720</v>
      </c>
      <c r="B47" t="s">
        <v>205</v>
      </c>
      <c r="C47" t="s">
        <v>265</v>
      </c>
      <c r="D47" s="30">
        <v>18.16</v>
      </c>
    </row>
    <row r="48" spans="1:4" x14ac:dyDescent="0.35">
      <c r="A48" t="s">
        <v>721</v>
      </c>
      <c r="B48" t="s">
        <v>205</v>
      </c>
      <c r="C48" t="s">
        <v>265</v>
      </c>
      <c r="D48" s="30">
        <v>18.16</v>
      </c>
    </row>
    <row r="49" spans="1:4" x14ac:dyDescent="0.35">
      <c r="A49" t="s">
        <v>722</v>
      </c>
      <c r="B49" t="s">
        <v>205</v>
      </c>
      <c r="C49" t="s">
        <v>265</v>
      </c>
      <c r="D49" s="30">
        <v>18.16</v>
      </c>
    </row>
    <row r="50" spans="1:4" x14ac:dyDescent="0.35">
      <c r="A50" t="s">
        <v>723</v>
      </c>
      <c r="B50" t="s">
        <v>205</v>
      </c>
      <c r="C50" t="s">
        <v>206</v>
      </c>
      <c r="D50" s="30">
        <v>18.850000000000001</v>
      </c>
    </row>
    <row r="51" spans="1:4" x14ac:dyDescent="0.35">
      <c r="A51" t="s">
        <v>204</v>
      </c>
      <c r="B51" t="s">
        <v>205</v>
      </c>
      <c r="C51" t="s">
        <v>206</v>
      </c>
      <c r="D51" s="30">
        <v>20.84</v>
      </c>
    </row>
    <row r="52" spans="1:4" x14ac:dyDescent="0.35">
      <c r="A52" t="s">
        <v>724</v>
      </c>
      <c r="B52" t="s">
        <v>205</v>
      </c>
      <c r="C52" t="s">
        <v>206</v>
      </c>
      <c r="D52" s="30">
        <v>18.850000000000001</v>
      </c>
    </row>
    <row r="53" spans="1:4" x14ac:dyDescent="0.35">
      <c r="A53" t="s">
        <v>725</v>
      </c>
      <c r="B53" t="s">
        <v>205</v>
      </c>
      <c r="C53" t="s">
        <v>206</v>
      </c>
      <c r="D53" s="30">
        <v>18.850000000000001</v>
      </c>
    </row>
    <row r="54" spans="1:4" x14ac:dyDescent="0.35">
      <c r="A54" t="s">
        <v>726</v>
      </c>
      <c r="B54" t="s">
        <v>205</v>
      </c>
      <c r="C54" t="s">
        <v>206</v>
      </c>
      <c r="D54" s="30">
        <v>18.850000000000001</v>
      </c>
    </row>
    <row r="55" spans="1:4" x14ac:dyDescent="0.35">
      <c r="A55" t="s">
        <v>727</v>
      </c>
      <c r="B55" t="s">
        <v>205</v>
      </c>
      <c r="C55" t="s">
        <v>206</v>
      </c>
      <c r="D55" s="30">
        <v>18.850000000000001</v>
      </c>
    </row>
    <row r="56" spans="1:4" x14ac:dyDescent="0.35">
      <c r="A56" t="s">
        <v>728</v>
      </c>
      <c r="B56" t="s">
        <v>205</v>
      </c>
      <c r="C56" t="s">
        <v>206</v>
      </c>
      <c r="D56" s="30">
        <v>18.850000000000001</v>
      </c>
    </row>
    <row r="57" spans="1:4" x14ac:dyDescent="0.35">
      <c r="A57" t="s">
        <v>729</v>
      </c>
      <c r="B57" t="s">
        <v>205</v>
      </c>
      <c r="C57" t="s">
        <v>206</v>
      </c>
      <c r="D57" s="30">
        <v>18.850000000000001</v>
      </c>
    </row>
    <row r="58" spans="1:4" x14ac:dyDescent="0.35">
      <c r="A58" t="s">
        <v>730</v>
      </c>
      <c r="B58" t="s">
        <v>205</v>
      </c>
      <c r="C58" t="s">
        <v>206</v>
      </c>
      <c r="D58" s="30">
        <v>18.850000000000001</v>
      </c>
    </row>
    <row r="59" spans="1:4" x14ac:dyDescent="0.35">
      <c r="A59" t="s">
        <v>731</v>
      </c>
      <c r="B59" t="s">
        <v>205</v>
      </c>
      <c r="C59" t="s">
        <v>206</v>
      </c>
      <c r="D59" s="30">
        <v>18.850000000000001</v>
      </c>
    </row>
    <row r="60" spans="1:4" x14ac:dyDescent="0.35">
      <c r="A60" t="s">
        <v>732</v>
      </c>
      <c r="B60" t="s">
        <v>205</v>
      </c>
      <c r="C60" t="s">
        <v>206</v>
      </c>
      <c r="D60" s="30">
        <v>18.850000000000001</v>
      </c>
    </row>
    <row r="61" spans="1:4" x14ac:dyDescent="0.35">
      <c r="A61" t="s">
        <v>733</v>
      </c>
      <c r="B61" t="s">
        <v>205</v>
      </c>
      <c r="C61" t="s">
        <v>206</v>
      </c>
      <c r="D61" s="30">
        <v>18.850000000000001</v>
      </c>
    </row>
    <row r="62" spans="1:4" x14ac:dyDescent="0.35">
      <c r="A62" t="s">
        <v>734</v>
      </c>
      <c r="B62" t="s">
        <v>205</v>
      </c>
      <c r="C62" t="s">
        <v>294</v>
      </c>
      <c r="D62" s="30">
        <v>21.28</v>
      </c>
    </row>
    <row r="63" spans="1:4" x14ac:dyDescent="0.35">
      <c r="A63" t="s">
        <v>735</v>
      </c>
      <c r="B63" t="s">
        <v>205</v>
      </c>
      <c r="C63" t="s">
        <v>478</v>
      </c>
      <c r="D63" s="30">
        <v>21.63</v>
      </c>
    </row>
    <row r="64" spans="1:4" x14ac:dyDescent="0.35">
      <c r="A64" t="s">
        <v>736</v>
      </c>
      <c r="B64" t="s">
        <v>205</v>
      </c>
      <c r="C64" t="s">
        <v>263</v>
      </c>
      <c r="D64" s="30">
        <v>21.28</v>
      </c>
    </row>
    <row r="65" spans="1:4" x14ac:dyDescent="0.35">
      <c r="A65" t="s">
        <v>737</v>
      </c>
      <c r="B65" t="s">
        <v>205</v>
      </c>
      <c r="C65" t="s">
        <v>441</v>
      </c>
      <c r="D65" s="30">
        <v>35.049999999999997</v>
      </c>
    </row>
    <row r="66" spans="1:4" x14ac:dyDescent="0.35">
      <c r="A66" t="s">
        <v>738</v>
      </c>
      <c r="B66" t="s">
        <v>205</v>
      </c>
      <c r="C66" t="s">
        <v>516</v>
      </c>
      <c r="D66" s="30">
        <v>21.28</v>
      </c>
    </row>
    <row r="67" spans="1:4" x14ac:dyDescent="0.35">
      <c r="A67" t="s">
        <v>354</v>
      </c>
      <c r="B67" t="s">
        <v>205</v>
      </c>
      <c r="C67" t="s">
        <v>263</v>
      </c>
      <c r="D67" s="30">
        <v>23.53</v>
      </c>
    </row>
    <row r="68" spans="1:4" x14ac:dyDescent="0.35">
      <c r="A68" t="s">
        <v>302</v>
      </c>
      <c r="B68" t="s">
        <v>205</v>
      </c>
      <c r="C68" t="s">
        <v>303</v>
      </c>
      <c r="D68" s="30">
        <v>29.42</v>
      </c>
    </row>
    <row r="69" spans="1:4" x14ac:dyDescent="0.35">
      <c r="A69" t="s">
        <v>634</v>
      </c>
      <c r="B69" t="s">
        <v>205</v>
      </c>
      <c r="C69" t="s">
        <v>278</v>
      </c>
      <c r="D69" s="30">
        <v>22</v>
      </c>
    </row>
    <row r="70" spans="1:4" x14ac:dyDescent="0.35">
      <c r="A70" t="s">
        <v>528</v>
      </c>
      <c r="B70" t="s">
        <v>205</v>
      </c>
      <c r="C70" t="s">
        <v>529</v>
      </c>
      <c r="D70" s="30">
        <v>51.38</v>
      </c>
    </row>
    <row r="71" spans="1:4" x14ac:dyDescent="0.35">
      <c r="A71" t="s">
        <v>248</v>
      </c>
      <c r="B71" t="s">
        <v>205</v>
      </c>
      <c r="C71" t="s">
        <v>249</v>
      </c>
      <c r="D71" s="30">
        <v>49.24</v>
      </c>
    </row>
    <row r="72" spans="1:4" x14ac:dyDescent="0.35">
      <c r="A72" t="s">
        <v>440</v>
      </c>
      <c r="B72" t="s">
        <v>205</v>
      </c>
      <c r="C72" t="s">
        <v>441</v>
      </c>
      <c r="D72" s="30">
        <v>35.049999999999997</v>
      </c>
    </row>
    <row r="73" spans="1:4" x14ac:dyDescent="0.35">
      <c r="A73" t="s">
        <v>590</v>
      </c>
      <c r="B73" t="s">
        <v>205</v>
      </c>
      <c r="C73" t="s">
        <v>467</v>
      </c>
      <c r="D73" s="30">
        <v>24.32</v>
      </c>
    </row>
    <row r="74" spans="1:4" x14ac:dyDescent="0.35">
      <c r="A74" t="s">
        <v>293</v>
      </c>
      <c r="B74" t="s">
        <v>205</v>
      </c>
      <c r="C74" t="s">
        <v>294</v>
      </c>
      <c r="D74" s="30">
        <v>23.53</v>
      </c>
    </row>
    <row r="75" spans="1:4" x14ac:dyDescent="0.35">
      <c r="A75" t="s">
        <v>515</v>
      </c>
      <c r="B75" t="s">
        <v>205</v>
      </c>
      <c r="C75" t="s">
        <v>516</v>
      </c>
      <c r="D75" s="30">
        <v>23.53</v>
      </c>
    </row>
    <row r="76" spans="1:4" x14ac:dyDescent="0.35">
      <c r="A76" t="s">
        <v>477</v>
      </c>
      <c r="B76" t="s">
        <v>205</v>
      </c>
      <c r="C76" t="s">
        <v>478</v>
      </c>
      <c r="D76" s="30">
        <v>21.63</v>
      </c>
    </row>
    <row r="77" spans="1:4" x14ac:dyDescent="0.35">
      <c r="A77" t="s">
        <v>739</v>
      </c>
      <c r="B77" t="s">
        <v>205</v>
      </c>
      <c r="C77" t="s">
        <v>294</v>
      </c>
      <c r="D77" s="30">
        <v>21.28</v>
      </c>
    </row>
    <row r="78" spans="1:4" x14ac:dyDescent="0.35">
      <c r="A78" t="s">
        <v>740</v>
      </c>
      <c r="B78" t="s">
        <v>205</v>
      </c>
      <c r="C78" t="s">
        <v>294</v>
      </c>
      <c r="D78" s="30">
        <v>21.28</v>
      </c>
    </row>
    <row r="79" spans="1:4" x14ac:dyDescent="0.35">
      <c r="A79" t="s">
        <v>741</v>
      </c>
      <c r="B79" t="s">
        <v>205</v>
      </c>
      <c r="C79" t="s">
        <v>294</v>
      </c>
      <c r="D79" s="30">
        <v>21.28</v>
      </c>
    </row>
    <row r="80" spans="1:4" x14ac:dyDescent="0.35">
      <c r="A80" t="s">
        <v>742</v>
      </c>
      <c r="B80" t="s">
        <v>205</v>
      </c>
      <c r="C80" t="s">
        <v>294</v>
      </c>
      <c r="D80" s="30">
        <v>21.28</v>
      </c>
    </row>
    <row r="81" spans="1:4" x14ac:dyDescent="0.35">
      <c r="A81" t="s">
        <v>743</v>
      </c>
      <c r="B81" t="s">
        <v>205</v>
      </c>
      <c r="C81" t="s">
        <v>294</v>
      </c>
      <c r="D81" s="30">
        <v>21.28</v>
      </c>
    </row>
    <row r="82" spans="1:4" x14ac:dyDescent="0.35">
      <c r="A82" t="s">
        <v>744</v>
      </c>
      <c r="B82" t="s">
        <v>205</v>
      </c>
      <c r="C82" t="s">
        <v>294</v>
      </c>
      <c r="D82" s="30">
        <v>21.28</v>
      </c>
    </row>
    <row r="83" spans="1:4" x14ac:dyDescent="0.35">
      <c r="A83" t="s">
        <v>745</v>
      </c>
      <c r="B83" t="s">
        <v>205</v>
      </c>
      <c r="C83" t="s">
        <v>294</v>
      </c>
      <c r="D83" s="30">
        <v>21.28</v>
      </c>
    </row>
    <row r="84" spans="1:4" x14ac:dyDescent="0.35">
      <c r="A84" t="s">
        <v>746</v>
      </c>
      <c r="B84" t="s">
        <v>205</v>
      </c>
      <c r="C84" t="s">
        <v>294</v>
      </c>
      <c r="D84" s="30">
        <v>21.28</v>
      </c>
    </row>
    <row r="85" spans="1:4" x14ac:dyDescent="0.35">
      <c r="A85" t="s">
        <v>747</v>
      </c>
      <c r="B85" t="s">
        <v>205</v>
      </c>
      <c r="C85" t="s">
        <v>294</v>
      </c>
      <c r="D85" s="30">
        <v>21.28</v>
      </c>
    </row>
    <row r="86" spans="1:4" x14ac:dyDescent="0.35">
      <c r="A86" t="s">
        <v>748</v>
      </c>
      <c r="B86" t="s">
        <v>205</v>
      </c>
      <c r="C86" t="s">
        <v>478</v>
      </c>
      <c r="D86" s="30">
        <v>21.63</v>
      </c>
    </row>
    <row r="87" spans="1:4" x14ac:dyDescent="0.35">
      <c r="A87" t="s">
        <v>749</v>
      </c>
      <c r="B87" t="s">
        <v>205</v>
      </c>
      <c r="C87" t="s">
        <v>263</v>
      </c>
      <c r="D87" s="30">
        <v>21.28</v>
      </c>
    </row>
    <row r="88" spans="1:4" x14ac:dyDescent="0.35">
      <c r="A88" t="s">
        <v>750</v>
      </c>
      <c r="B88" t="s">
        <v>205</v>
      </c>
      <c r="C88" t="s">
        <v>263</v>
      </c>
      <c r="D88" s="30">
        <v>21.28</v>
      </c>
    </row>
    <row r="89" spans="1:4" x14ac:dyDescent="0.35">
      <c r="A89" t="s">
        <v>751</v>
      </c>
      <c r="B89" t="s">
        <v>205</v>
      </c>
      <c r="C89" t="s">
        <v>263</v>
      </c>
      <c r="D89" s="30">
        <v>21.28</v>
      </c>
    </row>
    <row r="90" spans="1:4" x14ac:dyDescent="0.35">
      <c r="A90" t="s">
        <v>752</v>
      </c>
      <c r="B90" t="s">
        <v>205</v>
      </c>
      <c r="C90" t="s">
        <v>441</v>
      </c>
      <c r="D90" s="30">
        <v>35.049999999999997</v>
      </c>
    </row>
    <row r="91" spans="1:4" x14ac:dyDescent="0.35">
      <c r="A91" t="s">
        <v>753</v>
      </c>
      <c r="B91" t="s">
        <v>205</v>
      </c>
      <c r="C91" t="s">
        <v>441</v>
      </c>
      <c r="D91" s="30">
        <v>35.049999999999997</v>
      </c>
    </row>
    <row r="92" spans="1:4" x14ac:dyDescent="0.35">
      <c r="A92" t="s">
        <v>754</v>
      </c>
      <c r="B92" t="s">
        <v>205</v>
      </c>
      <c r="C92" t="s">
        <v>441</v>
      </c>
      <c r="D92" s="30">
        <v>35.049999999999997</v>
      </c>
    </row>
    <row r="93" spans="1:4" x14ac:dyDescent="0.35">
      <c r="A93" t="s">
        <v>755</v>
      </c>
      <c r="B93" t="s">
        <v>205</v>
      </c>
      <c r="C93" t="s">
        <v>516</v>
      </c>
      <c r="D93" s="30">
        <v>21.28</v>
      </c>
    </row>
    <row r="94" spans="1:4" x14ac:dyDescent="0.35">
      <c r="A94" t="s">
        <v>756</v>
      </c>
      <c r="B94" t="s">
        <v>205</v>
      </c>
      <c r="C94" t="s">
        <v>439</v>
      </c>
      <c r="D94" s="30">
        <v>32.83</v>
      </c>
    </row>
    <row r="95" spans="1:4" x14ac:dyDescent="0.35">
      <c r="A95" t="s">
        <v>438</v>
      </c>
      <c r="B95" t="s">
        <v>205</v>
      </c>
      <c r="C95" t="s">
        <v>439</v>
      </c>
      <c r="D95" s="30">
        <v>32.83</v>
      </c>
    </row>
    <row r="96" spans="1:4" x14ac:dyDescent="0.35">
      <c r="A96" t="s">
        <v>757</v>
      </c>
      <c r="B96" t="s">
        <v>205</v>
      </c>
      <c r="C96" t="s">
        <v>439</v>
      </c>
      <c r="D96" s="30">
        <v>32.83</v>
      </c>
    </row>
    <row r="97" spans="1:4" x14ac:dyDescent="0.35">
      <c r="A97" t="s">
        <v>758</v>
      </c>
      <c r="B97" t="s">
        <v>205</v>
      </c>
      <c r="C97" t="s">
        <v>439</v>
      </c>
      <c r="D97" s="30">
        <v>32.83</v>
      </c>
    </row>
    <row r="98" spans="1:4" x14ac:dyDescent="0.35">
      <c r="A98" t="s">
        <v>759</v>
      </c>
      <c r="B98" t="s">
        <v>205</v>
      </c>
      <c r="C98" t="s">
        <v>439</v>
      </c>
      <c r="D98" s="30">
        <v>32.83</v>
      </c>
    </row>
    <row r="99" spans="1:4" x14ac:dyDescent="0.35">
      <c r="A99" t="s">
        <v>683</v>
      </c>
      <c r="B99" t="s">
        <v>205</v>
      </c>
      <c r="C99" t="s">
        <v>684</v>
      </c>
      <c r="D99" s="30">
        <v>20.91</v>
      </c>
    </row>
    <row r="100" spans="1:4" x14ac:dyDescent="0.35">
      <c r="A100" t="s">
        <v>685</v>
      </c>
      <c r="B100" t="s">
        <v>205</v>
      </c>
      <c r="C100" t="s">
        <v>686</v>
      </c>
      <c r="D100" s="30">
        <v>19.48</v>
      </c>
    </row>
    <row r="101" spans="1:4" x14ac:dyDescent="0.35">
      <c r="A101" t="s">
        <v>452</v>
      </c>
      <c r="B101" t="s">
        <v>205</v>
      </c>
      <c r="C101" t="s">
        <v>453</v>
      </c>
      <c r="D101" s="30">
        <v>21.61</v>
      </c>
    </row>
    <row r="102" spans="1:4" x14ac:dyDescent="0.35">
      <c r="A102" t="s">
        <v>450</v>
      </c>
      <c r="B102" t="s">
        <v>205</v>
      </c>
      <c r="C102" t="s">
        <v>451</v>
      </c>
      <c r="D102" s="30">
        <v>19.45</v>
      </c>
    </row>
    <row r="103" spans="1:4" x14ac:dyDescent="0.35">
      <c r="A103" s="23" t="s">
        <v>211</v>
      </c>
    </row>
    <row r="104" spans="1:4" x14ac:dyDescent="0.35">
      <c r="A104" t="s">
        <v>760</v>
      </c>
      <c r="B104" t="s">
        <v>205</v>
      </c>
      <c r="C104" t="s">
        <v>290</v>
      </c>
      <c r="D104" s="30">
        <v>18.079999999999998</v>
      </c>
    </row>
    <row r="105" spans="1:4" x14ac:dyDescent="0.35">
      <c r="A105" t="s">
        <v>289</v>
      </c>
      <c r="B105" t="s">
        <v>205</v>
      </c>
      <c r="C105" t="s">
        <v>290</v>
      </c>
      <c r="D105" s="30">
        <v>16.309999999999999</v>
      </c>
    </row>
    <row r="106" spans="1:4" x14ac:dyDescent="0.35">
      <c r="A106" t="s">
        <v>761</v>
      </c>
      <c r="B106" t="s">
        <v>205</v>
      </c>
      <c r="C106" t="s">
        <v>290</v>
      </c>
      <c r="D106" s="30">
        <v>18.079999999999998</v>
      </c>
    </row>
    <row r="107" spans="1:4" x14ac:dyDescent="0.35">
      <c r="A107" t="s">
        <v>762</v>
      </c>
      <c r="B107" t="s">
        <v>205</v>
      </c>
      <c r="C107" t="s">
        <v>290</v>
      </c>
      <c r="D107" s="30">
        <v>18.079999999999998</v>
      </c>
    </row>
    <row r="108" spans="1:4" x14ac:dyDescent="0.35">
      <c r="A108" t="s">
        <v>763</v>
      </c>
      <c r="B108" t="s">
        <v>205</v>
      </c>
      <c r="C108" t="s">
        <v>290</v>
      </c>
      <c r="D108" s="30">
        <v>18.079999999999998</v>
      </c>
    </row>
    <row r="109" spans="1:4" x14ac:dyDescent="0.35">
      <c r="A109" t="s">
        <v>764</v>
      </c>
      <c r="B109" t="s">
        <v>205</v>
      </c>
      <c r="C109" t="s">
        <v>290</v>
      </c>
      <c r="D109" s="30">
        <v>18.079999999999998</v>
      </c>
    </row>
    <row r="110" spans="1:4" x14ac:dyDescent="0.35">
      <c r="A110" t="s">
        <v>765</v>
      </c>
      <c r="B110" t="s">
        <v>205</v>
      </c>
      <c r="C110" t="s">
        <v>290</v>
      </c>
      <c r="D110" s="30">
        <v>18.079999999999998</v>
      </c>
    </row>
    <row r="111" spans="1:4" x14ac:dyDescent="0.35">
      <c r="A111" t="s">
        <v>298</v>
      </c>
      <c r="B111" t="s">
        <v>205</v>
      </c>
      <c r="C111" t="s">
        <v>299</v>
      </c>
      <c r="D111" s="30">
        <v>115.44</v>
      </c>
    </row>
    <row r="112" spans="1:4" x14ac:dyDescent="0.35">
      <c r="A112" t="s">
        <v>766</v>
      </c>
      <c r="B112" t="s">
        <v>205</v>
      </c>
      <c r="C112" t="s">
        <v>286</v>
      </c>
      <c r="D112" s="30">
        <v>74.5</v>
      </c>
    </row>
    <row r="113" spans="1:4" x14ac:dyDescent="0.35">
      <c r="A113" t="s">
        <v>285</v>
      </c>
      <c r="B113" t="s">
        <v>205</v>
      </c>
      <c r="C113" t="s">
        <v>286</v>
      </c>
      <c r="D113" s="30">
        <v>67.2</v>
      </c>
    </row>
    <row r="114" spans="1:4" x14ac:dyDescent="0.35">
      <c r="A114" t="s">
        <v>767</v>
      </c>
      <c r="B114" t="s">
        <v>205</v>
      </c>
      <c r="C114" t="s">
        <v>286</v>
      </c>
      <c r="D114" s="30">
        <v>74.5</v>
      </c>
    </row>
    <row r="115" spans="1:4" x14ac:dyDescent="0.35">
      <c r="A115" t="s">
        <v>551</v>
      </c>
      <c r="B115" t="s">
        <v>205</v>
      </c>
      <c r="C115" t="s">
        <v>552</v>
      </c>
      <c r="D115" s="30">
        <v>87.52</v>
      </c>
    </row>
    <row r="116" spans="1:4" x14ac:dyDescent="0.35">
      <c r="A116" t="s">
        <v>553</v>
      </c>
      <c r="B116" t="s">
        <v>205</v>
      </c>
      <c r="C116" t="s">
        <v>554</v>
      </c>
      <c r="D116" s="30">
        <v>90.27</v>
      </c>
    </row>
    <row r="117" spans="1:4" x14ac:dyDescent="0.35">
      <c r="A117" t="s">
        <v>483</v>
      </c>
      <c r="B117" t="s">
        <v>205</v>
      </c>
      <c r="C117" t="s">
        <v>484</v>
      </c>
      <c r="D117" s="30">
        <v>112.41</v>
      </c>
    </row>
    <row r="118" spans="1:4" x14ac:dyDescent="0.35">
      <c r="A118" t="s">
        <v>499</v>
      </c>
      <c r="B118" t="s">
        <v>205</v>
      </c>
      <c r="C118" t="s">
        <v>500</v>
      </c>
      <c r="D118" s="30">
        <v>116.98</v>
      </c>
    </row>
    <row r="119" spans="1:4" x14ac:dyDescent="0.35">
      <c r="A119" t="s">
        <v>615</v>
      </c>
      <c r="B119" t="s">
        <v>205</v>
      </c>
      <c r="C119" t="s">
        <v>616</v>
      </c>
      <c r="D119" s="30">
        <v>6.34</v>
      </c>
    </row>
    <row r="120" spans="1:4" x14ac:dyDescent="0.35">
      <c r="A120" t="s">
        <v>503</v>
      </c>
      <c r="B120" t="s">
        <v>205</v>
      </c>
      <c r="C120" t="s">
        <v>504</v>
      </c>
      <c r="D120" s="30">
        <v>6.25</v>
      </c>
    </row>
    <row r="121" spans="1:4" x14ac:dyDescent="0.35">
      <c r="A121" t="s">
        <v>768</v>
      </c>
      <c r="B121" t="s">
        <v>205</v>
      </c>
      <c r="C121" t="s">
        <v>284</v>
      </c>
      <c r="D121" s="30">
        <v>67.13</v>
      </c>
    </row>
    <row r="122" spans="1:4" x14ac:dyDescent="0.35">
      <c r="A122" t="s">
        <v>283</v>
      </c>
      <c r="B122" t="s">
        <v>205</v>
      </c>
      <c r="C122" t="s">
        <v>284</v>
      </c>
      <c r="D122" s="30">
        <v>61.89</v>
      </c>
    </row>
    <row r="123" spans="1:4" x14ac:dyDescent="0.35">
      <c r="A123" t="s">
        <v>769</v>
      </c>
      <c r="B123" t="s">
        <v>205</v>
      </c>
      <c r="C123" t="s">
        <v>284</v>
      </c>
      <c r="D123" s="30">
        <v>67.13</v>
      </c>
    </row>
    <row r="124" spans="1:4" x14ac:dyDescent="0.35">
      <c r="A124" t="s">
        <v>770</v>
      </c>
      <c r="B124" t="s">
        <v>205</v>
      </c>
      <c r="C124" t="s">
        <v>284</v>
      </c>
      <c r="D124" s="30">
        <v>67.13</v>
      </c>
    </row>
    <row r="125" spans="1:4" x14ac:dyDescent="0.35">
      <c r="A125" t="s">
        <v>771</v>
      </c>
      <c r="B125" t="s">
        <v>205</v>
      </c>
      <c r="C125" t="s">
        <v>284</v>
      </c>
      <c r="D125" s="30">
        <v>67.13</v>
      </c>
    </row>
    <row r="126" spans="1:4" x14ac:dyDescent="0.35">
      <c r="A126" t="s">
        <v>772</v>
      </c>
      <c r="B126" t="s">
        <v>205</v>
      </c>
      <c r="C126" t="s">
        <v>284</v>
      </c>
      <c r="D126" s="30">
        <v>67.13</v>
      </c>
    </row>
    <row r="127" spans="1:4" x14ac:dyDescent="0.35">
      <c r="A127" t="s">
        <v>773</v>
      </c>
      <c r="B127" t="s">
        <v>205</v>
      </c>
      <c r="C127" t="s">
        <v>284</v>
      </c>
      <c r="D127" s="30">
        <v>67.13</v>
      </c>
    </row>
    <row r="128" spans="1:4" x14ac:dyDescent="0.35">
      <c r="A128" t="s">
        <v>774</v>
      </c>
      <c r="B128" t="s">
        <v>205</v>
      </c>
      <c r="C128" t="s">
        <v>284</v>
      </c>
      <c r="D128" s="30">
        <v>67.13</v>
      </c>
    </row>
    <row r="129" spans="1:4" x14ac:dyDescent="0.35">
      <c r="A129" t="s">
        <v>775</v>
      </c>
      <c r="B129" t="s">
        <v>205</v>
      </c>
      <c r="C129" t="s">
        <v>284</v>
      </c>
      <c r="D129" s="30">
        <v>67.13</v>
      </c>
    </row>
    <row r="130" spans="1:4" x14ac:dyDescent="0.35">
      <c r="A130" t="s">
        <v>470</v>
      </c>
      <c r="B130" t="s">
        <v>205</v>
      </c>
      <c r="C130" t="s">
        <v>471</v>
      </c>
      <c r="D130" s="30">
        <v>50.82</v>
      </c>
    </row>
    <row r="131" spans="1:4" x14ac:dyDescent="0.35">
      <c r="A131" t="s">
        <v>776</v>
      </c>
      <c r="B131" t="s">
        <v>205</v>
      </c>
      <c r="C131" t="s">
        <v>443</v>
      </c>
      <c r="D131" s="30">
        <v>71.22</v>
      </c>
    </row>
    <row r="132" spans="1:4" x14ac:dyDescent="0.35">
      <c r="A132" t="s">
        <v>442</v>
      </c>
      <c r="B132" t="s">
        <v>205</v>
      </c>
      <c r="C132" t="s">
        <v>443</v>
      </c>
      <c r="D132" s="30">
        <v>64.38</v>
      </c>
    </row>
    <row r="133" spans="1:4" x14ac:dyDescent="0.35">
      <c r="A133" t="s">
        <v>777</v>
      </c>
      <c r="B133" t="s">
        <v>205</v>
      </c>
      <c r="C133" t="s">
        <v>443</v>
      </c>
      <c r="D133" s="30">
        <v>71.22</v>
      </c>
    </row>
    <row r="134" spans="1:4" x14ac:dyDescent="0.35">
      <c r="A134" t="s">
        <v>778</v>
      </c>
      <c r="B134" t="s">
        <v>205</v>
      </c>
      <c r="C134" t="s">
        <v>443</v>
      </c>
      <c r="D134" s="30">
        <v>71.22</v>
      </c>
    </row>
    <row r="135" spans="1:4" x14ac:dyDescent="0.35">
      <c r="A135" t="s">
        <v>779</v>
      </c>
      <c r="B135" t="s">
        <v>205</v>
      </c>
      <c r="C135" t="s">
        <v>443</v>
      </c>
      <c r="D135" s="30">
        <v>71.22</v>
      </c>
    </row>
    <row r="136" spans="1:4" x14ac:dyDescent="0.35">
      <c r="A136" t="s">
        <v>780</v>
      </c>
      <c r="B136" t="s">
        <v>205</v>
      </c>
      <c r="C136" t="s">
        <v>471</v>
      </c>
      <c r="D136" s="30">
        <v>73.790000000000006</v>
      </c>
    </row>
    <row r="137" spans="1:4" x14ac:dyDescent="0.35">
      <c r="A137" t="s">
        <v>497</v>
      </c>
      <c r="B137" t="s">
        <v>205</v>
      </c>
      <c r="C137" t="s">
        <v>471</v>
      </c>
      <c r="D137" s="30">
        <v>65.900000000000006</v>
      </c>
    </row>
    <row r="138" spans="1:4" x14ac:dyDescent="0.35">
      <c r="A138" t="s">
        <v>781</v>
      </c>
      <c r="B138" t="s">
        <v>205</v>
      </c>
      <c r="C138" t="s">
        <v>471</v>
      </c>
      <c r="D138" s="30">
        <v>73.790000000000006</v>
      </c>
    </row>
    <row r="139" spans="1:4" x14ac:dyDescent="0.35">
      <c r="A139" t="s">
        <v>508</v>
      </c>
      <c r="B139" t="s">
        <v>205</v>
      </c>
      <c r="C139" t="s">
        <v>509</v>
      </c>
      <c r="D139" s="30">
        <v>58.18</v>
      </c>
    </row>
    <row r="140" spans="1:4" x14ac:dyDescent="0.35">
      <c r="A140" t="s">
        <v>520</v>
      </c>
      <c r="B140" t="s">
        <v>205</v>
      </c>
      <c r="C140" t="s">
        <v>521</v>
      </c>
      <c r="D140" s="30">
        <v>187.65</v>
      </c>
    </row>
    <row r="141" spans="1:4" x14ac:dyDescent="0.35">
      <c r="A141" t="s">
        <v>296</v>
      </c>
      <c r="B141" t="s">
        <v>205</v>
      </c>
      <c r="C141" t="s">
        <v>297</v>
      </c>
      <c r="D141" s="30">
        <v>48.36</v>
      </c>
    </row>
    <row r="142" spans="1:4" x14ac:dyDescent="0.35">
      <c r="A142" t="s">
        <v>782</v>
      </c>
      <c r="B142" t="s">
        <v>205</v>
      </c>
      <c r="C142" t="s">
        <v>341</v>
      </c>
      <c r="D142" s="30">
        <v>99.35</v>
      </c>
    </row>
    <row r="143" spans="1:4" x14ac:dyDescent="0.35">
      <c r="A143" t="s">
        <v>340</v>
      </c>
      <c r="B143" t="s">
        <v>205</v>
      </c>
      <c r="C143" t="s">
        <v>341</v>
      </c>
      <c r="D143" s="30">
        <v>99.35</v>
      </c>
    </row>
    <row r="144" spans="1:4" x14ac:dyDescent="0.35">
      <c r="A144" t="s">
        <v>783</v>
      </c>
      <c r="B144" t="s">
        <v>205</v>
      </c>
      <c r="C144" t="s">
        <v>341</v>
      </c>
      <c r="D144" s="30">
        <v>99.35</v>
      </c>
    </row>
    <row r="145" spans="1:4" x14ac:dyDescent="0.35">
      <c r="A145" t="s">
        <v>784</v>
      </c>
      <c r="B145" t="s">
        <v>205</v>
      </c>
      <c r="C145" t="s">
        <v>341</v>
      </c>
      <c r="D145" s="30">
        <v>99.35</v>
      </c>
    </row>
    <row r="146" spans="1:4" x14ac:dyDescent="0.35">
      <c r="A146" t="s">
        <v>785</v>
      </c>
      <c r="B146" t="s">
        <v>205</v>
      </c>
      <c r="C146" t="s">
        <v>341</v>
      </c>
      <c r="D146" s="30">
        <v>99.35</v>
      </c>
    </row>
    <row r="147" spans="1:4" x14ac:dyDescent="0.35">
      <c r="A147" t="s">
        <v>786</v>
      </c>
      <c r="B147" t="s">
        <v>205</v>
      </c>
      <c r="C147" t="s">
        <v>213</v>
      </c>
      <c r="D147" s="30">
        <v>2.44</v>
      </c>
    </row>
    <row r="148" spans="1:4" x14ac:dyDescent="0.35">
      <c r="A148" t="s">
        <v>212</v>
      </c>
      <c r="B148" t="s">
        <v>205</v>
      </c>
      <c r="C148" t="s">
        <v>213</v>
      </c>
      <c r="D148" s="30">
        <v>2.39</v>
      </c>
    </row>
    <row r="149" spans="1:4" x14ac:dyDescent="0.35">
      <c r="A149" t="s">
        <v>787</v>
      </c>
      <c r="B149" t="s">
        <v>205</v>
      </c>
      <c r="C149" t="s">
        <v>213</v>
      </c>
      <c r="D149" s="30">
        <v>2.44</v>
      </c>
    </row>
    <row r="150" spans="1:4" x14ac:dyDescent="0.35">
      <c r="A150" t="s">
        <v>788</v>
      </c>
      <c r="B150" t="s">
        <v>205</v>
      </c>
      <c r="C150" t="s">
        <v>213</v>
      </c>
      <c r="D150" s="30">
        <v>2.44</v>
      </c>
    </row>
    <row r="151" spans="1:4" x14ac:dyDescent="0.35">
      <c r="A151" t="s">
        <v>492</v>
      </c>
      <c r="B151" t="s">
        <v>205</v>
      </c>
      <c r="C151" t="s">
        <v>493</v>
      </c>
      <c r="D151" s="30">
        <v>9.64</v>
      </c>
    </row>
    <row r="152" spans="1:4" x14ac:dyDescent="0.35">
      <c r="A152" t="s">
        <v>789</v>
      </c>
      <c r="B152" t="s">
        <v>205</v>
      </c>
      <c r="C152" t="s">
        <v>313</v>
      </c>
      <c r="D152" s="30">
        <v>2.2599999999999998</v>
      </c>
    </row>
    <row r="153" spans="1:4" x14ac:dyDescent="0.35">
      <c r="A153" t="s">
        <v>312</v>
      </c>
      <c r="B153" t="s">
        <v>205</v>
      </c>
      <c r="C153" t="s">
        <v>313</v>
      </c>
      <c r="D153" s="30">
        <v>1.62</v>
      </c>
    </row>
    <row r="154" spans="1:4" x14ac:dyDescent="0.35">
      <c r="A154" t="s">
        <v>790</v>
      </c>
      <c r="B154" t="s">
        <v>205</v>
      </c>
      <c r="C154" t="s">
        <v>313</v>
      </c>
      <c r="D154" s="30">
        <v>2.2599999999999998</v>
      </c>
    </row>
    <row r="155" spans="1:4" x14ac:dyDescent="0.35">
      <c r="A155" t="s">
        <v>355</v>
      </c>
      <c r="B155" t="s">
        <v>205</v>
      </c>
      <c r="C155" t="s">
        <v>356</v>
      </c>
      <c r="D155" s="30">
        <v>32</v>
      </c>
    </row>
    <row r="156" spans="1:4" x14ac:dyDescent="0.35">
      <c r="A156" t="s">
        <v>791</v>
      </c>
      <c r="B156" t="s">
        <v>205</v>
      </c>
      <c r="C156" t="s">
        <v>480</v>
      </c>
      <c r="D156" s="30">
        <v>9.9700000000000006</v>
      </c>
    </row>
    <row r="157" spans="1:4" x14ac:dyDescent="0.35">
      <c r="A157" t="s">
        <v>479</v>
      </c>
      <c r="B157" t="s">
        <v>205</v>
      </c>
      <c r="C157" t="s">
        <v>480</v>
      </c>
      <c r="D157" s="30">
        <v>9.56</v>
      </c>
    </row>
    <row r="158" spans="1:4" x14ac:dyDescent="0.35">
      <c r="A158" t="s">
        <v>792</v>
      </c>
      <c r="B158" t="s">
        <v>205</v>
      </c>
      <c r="C158" t="s">
        <v>480</v>
      </c>
      <c r="D158" s="30">
        <v>9.9700000000000006</v>
      </c>
    </row>
    <row r="159" spans="1:4" x14ac:dyDescent="0.35">
      <c r="A159" t="s">
        <v>489</v>
      </c>
      <c r="B159" t="s">
        <v>205</v>
      </c>
      <c r="C159" t="s">
        <v>490</v>
      </c>
      <c r="D159" s="30">
        <v>4.91</v>
      </c>
    </row>
    <row r="160" spans="1:4" x14ac:dyDescent="0.35">
      <c r="A160" t="s">
        <v>328</v>
      </c>
      <c r="B160" t="s">
        <v>205</v>
      </c>
      <c r="C160" t="s">
        <v>329</v>
      </c>
      <c r="D160" s="30">
        <v>5.88</v>
      </c>
    </row>
    <row r="161" spans="1:4" x14ac:dyDescent="0.35">
      <c r="A161" t="s">
        <v>793</v>
      </c>
      <c r="B161" t="s">
        <v>205</v>
      </c>
      <c r="C161" t="s">
        <v>331</v>
      </c>
      <c r="D161" s="30">
        <v>7.22</v>
      </c>
    </row>
    <row r="162" spans="1:4" x14ac:dyDescent="0.35">
      <c r="A162" t="s">
        <v>330</v>
      </c>
      <c r="B162" t="s">
        <v>205</v>
      </c>
      <c r="C162" t="s">
        <v>331</v>
      </c>
      <c r="D162" s="30">
        <v>7.22</v>
      </c>
    </row>
    <row r="163" spans="1:4" x14ac:dyDescent="0.35">
      <c r="A163" t="s">
        <v>794</v>
      </c>
      <c r="B163" t="s">
        <v>205</v>
      </c>
      <c r="C163" t="s">
        <v>331</v>
      </c>
      <c r="D163" s="30">
        <v>7.22</v>
      </c>
    </row>
    <row r="164" spans="1:4" x14ac:dyDescent="0.35">
      <c r="A164" t="s">
        <v>795</v>
      </c>
      <c r="B164" t="s">
        <v>205</v>
      </c>
      <c r="C164" t="s">
        <v>331</v>
      </c>
      <c r="D164" s="30">
        <v>7.22</v>
      </c>
    </row>
    <row r="165" spans="1:4" x14ac:dyDescent="0.35">
      <c r="A165" t="s">
        <v>796</v>
      </c>
      <c r="B165" t="s">
        <v>205</v>
      </c>
      <c r="C165" t="s">
        <v>331</v>
      </c>
      <c r="D165" s="30">
        <v>7.22</v>
      </c>
    </row>
    <row r="166" spans="1:4" x14ac:dyDescent="0.35">
      <c r="A166" t="s">
        <v>454</v>
      </c>
      <c r="B166" t="s">
        <v>205</v>
      </c>
      <c r="C166" t="s">
        <v>455</v>
      </c>
      <c r="D166" s="30">
        <v>49.93</v>
      </c>
    </row>
    <row r="167" spans="1:4" x14ac:dyDescent="0.35">
      <c r="A167" s="23" t="s">
        <v>215</v>
      </c>
    </row>
    <row r="168" spans="1:4" x14ac:dyDescent="0.35">
      <c r="A168" t="s">
        <v>797</v>
      </c>
      <c r="B168" t="s">
        <v>38</v>
      </c>
      <c r="C168" t="s">
        <v>224</v>
      </c>
      <c r="D168" s="30">
        <v>2.42</v>
      </c>
    </row>
    <row r="169" spans="1:4" x14ac:dyDescent="0.35">
      <c r="A169" t="s">
        <v>223</v>
      </c>
      <c r="B169" t="s">
        <v>38</v>
      </c>
      <c r="C169" t="s">
        <v>224</v>
      </c>
      <c r="D169" s="30">
        <v>2.3199999999999998</v>
      </c>
    </row>
    <row r="170" spans="1:4" x14ac:dyDescent="0.35">
      <c r="A170" t="s">
        <v>798</v>
      </c>
      <c r="B170" t="s">
        <v>38</v>
      </c>
      <c r="C170" t="s">
        <v>224</v>
      </c>
      <c r="D170" s="30">
        <v>2.42</v>
      </c>
    </row>
    <row r="171" spans="1:4" x14ac:dyDescent="0.35">
      <c r="A171" t="s">
        <v>799</v>
      </c>
      <c r="B171" t="s">
        <v>38</v>
      </c>
      <c r="C171" t="s">
        <v>224</v>
      </c>
      <c r="D171" s="30">
        <v>2.42</v>
      </c>
    </row>
    <row r="172" spans="1:4" x14ac:dyDescent="0.35">
      <c r="A172" t="s">
        <v>800</v>
      </c>
      <c r="B172" t="s">
        <v>38</v>
      </c>
      <c r="C172" t="s">
        <v>224</v>
      </c>
      <c r="D172" s="30">
        <v>2.42</v>
      </c>
    </row>
    <row r="173" spans="1:4" x14ac:dyDescent="0.35">
      <c r="A173" t="s">
        <v>801</v>
      </c>
      <c r="B173" t="s">
        <v>38</v>
      </c>
      <c r="C173" t="s">
        <v>224</v>
      </c>
      <c r="D173" s="30">
        <v>2.42</v>
      </c>
    </row>
    <row r="174" spans="1:4" x14ac:dyDescent="0.35">
      <c r="A174" t="s">
        <v>802</v>
      </c>
      <c r="B174" t="s">
        <v>38</v>
      </c>
      <c r="C174" t="s">
        <v>224</v>
      </c>
      <c r="D174" s="30">
        <v>2.42</v>
      </c>
    </row>
    <row r="175" spans="1:4" x14ac:dyDescent="0.35">
      <c r="A175" t="s">
        <v>803</v>
      </c>
      <c r="B175" t="s">
        <v>38</v>
      </c>
      <c r="C175" t="s">
        <v>224</v>
      </c>
      <c r="D175" s="30">
        <v>2.42</v>
      </c>
    </row>
    <row r="176" spans="1:4" x14ac:dyDescent="0.35">
      <c r="A176" t="s">
        <v>804</v>
      </c>
      <c r="B176" t="s">
        <v>38</v>
      </c>
      <c r="C176" t="s">
        <v>224</v>
      </c>
      <c r="D176" s="30">
        <v>2.42</v>
      </c>
    </row>
    <row r="177" spans="1:4" x14ac:dyDescent="0.35">
      <c r="A177" t="s">
        <v>805</v>
      </c>
      <c r="B177" t="s">
        <v>38</v>
      </c>
      <c r="C177" t="s">
        <v>224</v>
      </c>
      <c r="D177" s="30">
        <v>2.42</v>
      </c>
    </row>
    <row r="178" spans="1:4" x14ac:dyDescent="0.35">
      <c r="A178" t="s">
        <v>806</v>
      </c>
      <c r="B178" t="s">
        <v>38</v>
      </c>
      <c r="C178" t="s">
        <v>224</v>
      </c>
      <c r="D178" s="30">
        <v>2.42</v>
      </c>
    </row>
    <row r="179" spans="1:4" x14ac:dyDescent="0.35">
      <c r="A179" t="s">
        <v>566</v>
      </c>
      <c r="B179" t="s">
        <v>38</v>
      </c>
      <c r="C179" t="s">
        <v>567</v>
      </c>
      <c r="D179" s="30">
        <v>20.04</v>
      </c>
    </row>
    <row r="180" spans="1:4" x14ac:dyDescent="0.35">
      <c r="A180" t="s">
        <v>505</v>
      </c>
      <c r="B180" t="s">
        <v>217</v>
      </c>
      <c r="C180" t="s">
        <v>506</v>
      </c>
      <c r="D180" s="30">
        <v>12.7</v>
      </c>
    </row>
    <row r="181" spans="1:4" x14ac:dyDescent="0.35">
      <c r="A181" t="s">
        <v>555</v>
      </c>
      <c r="B181" t="s">
        <v>38</v>
      </c>
      <c r="C181" t="s">
        <v>556</v>
      </c>
      <c r="D181" s="30">
        <v>23.19</v>
      </c>
    </row>
    <row r="182" spans="1:4" x14ac:dyDescent="0.35">
      <c r="A182" t="s">
        <v>607</v>
      </c>
      <c r="B182" t="s">
        <v>217</v>
      </c>
      <c r="C182" t="s">
        <v>608</v>
      </c>
      <c r="D182" s="30">
        <v>23.84</v>
      </c>
    </row>
    <row r="183" spans="1:4" x14ac:dyDescent="0.35">
      <c r="A183" t="s">
        <v>446</v>
      </c>
      <c r="B183" t="s">
        <v>217</v>
      </c>
      <c r="C183" t="s">
        <v>447</v>
      </c>
      <c r="D183" s="30">
        <v>55.88</v>
      </c>
    </row>
    <row r="184" spans="1:4" x14ac:dyDescent="0.35">
      <c r="A184" t="s">
        <v>807</v>
      </c>
      <c r="B184" t="s">
        <v>217</v>
      </c>
      <c r="C184" t="s">
        <v>222</v>
      </c>
      <c r="D184" s="30">
        <v>24.77</v>
      </c>
    </row>
    <row r="185" spans="1:4" x14ac:dyDescent="0.35">
      <c r="A185" t="s">
        <v>619</v>
      </c>
      <c r="B185" t="s">
        <v>217</v>
      </c>
      <c r="C185" t="s">
        <v>620</v>
      </c>
      <c r="D185" s="30">
        <v>23.43</v>
      </c>
    </row>
    <row r="186" spans="1:4" x14ac:dyDescent="0.35">
      <c r="A186" t="s">
        <v>221</v>
      </c>
      <c r="B186" t="s">
        <v>217</v>
      </c>
      <c r="C186" t="s">
        <v>222</v>
      </c>
      <c r="D186" s="30">
        <v>23.93</v>
      </c>
    </row>
    <row r="187" spans="1:4" x14ac:dyDescent="0.35">
      <c r="A187" t="s">
        <v>808</v>
      </c>
      <c r="B187" t="s">
        <v>217</v>
      </c>
      <c r="C187" t="s">
        <v>222</v>
      </c>
      <c r="D187" s="30">
        <v>24.77</v>
      </c>
    </row>
    <row r="188" spans="1:4" x14ac:dyDescent="0.35">
      <c r="A188" t="s">
        <v>809</v>
      </c>
      <c r="B188" t="s">
        <v>217</v>
      </c>
      <c r="C188" t="s">
        <v>222</v>
      </c>
      <c r="D188" s="30">
        <v>24.77</v>
      </c>
    </row>
    <row r="189" spans="1:4" x14ac:dyDescent="0.35">
      <c r="A189" t="s">
        <v>810</v>
      </c>
      <c r="B189" t="s">
        <v>90</v>
      </c>
      <c r="C189" t="s">
        <v>220</v>
      </c>
      <c r="D189" s="30">
        <v>0.39</v>
      </c>
    </row>
    <row r="190" spans="1:4" x14ac:dyDescent="0.35">
      <c r="A190" t="s">
        <v>219</v>
      </c>
      <c r="B190" t="s">
        <v>90</v>
      </c>
      <c r="C190" t="s">
        <v>220</v>
      </c>
      <c r="D190" s="30">
        <v>0.36</v>
      </c>
    </row>
    <row r="191" spans="1:4" x14ac:dyDescent="0.35">
      <c r="A191" t="s">
        <v>811</v>
      </c>
      <c r="B191" t="s">
        <v>90</v>
      </c>
      <c r="C191" t="s">
        <v>220</v>
      </c>
      <c r="D191" s="30">
        <v>0.39</v>
      </c>
    </row>
    <row r="192" spans="1:4" x14ac:dyDescent="0.35">
      <c r="A192" t="s">
        <v>318</v>
      </c>
      <c r="B192" t="s">
        <v>217</v>
      </c>
      <c r="C192" t="s">
        <v>319</v>
      </c>
      <c r="D192" s="30">
        <v>256.98</v>
      </c>
    </row>
    <row r="193" spans="1:4" x14ac:dyDescent="0.35">
      <c r="A193" t="s">
        <v>240</v>
      </c>
      <c r="B193" t="s">
        <v>217</v>
      </c>
      <c r="C193" t="s">
        <v>241</v>
      </c>
      <c r="D193" s="30">
        <v>170.95</v>
      </c>
    </row>
    <row r="194" spans="1:4" x14ac:dyDescent="0.35">
      <c r="A194" t="s">
        <v>812</v>
      </c>
      <c r="B194" t="s">
        <v>217</v>
      </c>
      <c r="C194" t="s">
        <v>218</v>
      </c>
      <c r="D194" s="30">
        <v>164.18</v>
      </c>
    </row>
    <row r="195" spans="1:4" x14ac:dyDescent="0.35">
      <c r="A195" t="s">
        <v>216</v>
      </c>
      <c r="B195" t="s">
        <v>217</v>
      </c>
      <c r="C195" t="s">
        <v>218</v>
      </c>
      <c r="D195" s="30">
        <v>165.63</v>
      </c>
    </row>
    <row r="196" spans="1:4" x14ac:dyDescent="0.35">
      <c r="A196" t="s">
        <v>813</v>
      </c>
      <c r="B196" t="s">
        <v>217</v>
      </c>
      <c r="C196" t="s">
        <v>218</v>
      </c>
      <c r="D196" s="30">
        <v>164.18</v>
      </c>
    </row>
    <row r="197" spans="1:4" x14ac:dyDescent="0.35">
      <c r="A197" t="s">
        <v>814</v>
      </c>
      <c r="B197" t="s">
        <v>217</v>
      </c>
      <c r="C197" t="s">
        <v>218</v>
      </c>
      <c r="D197" s="30">
        <v>164.18</v>
      </c>
    </row>
    <row r="198" spans="1:4" x14ac:dyDescent="0.35">
      <c r="A198" t="s">
        <v>815</v>
      </c>
      <c r="B198" t="s">
        <v>217</v>
      </c>
      <c r="C198" t="s">
        <v>218</v>
      </c>
      <c r="D198" s="30">
        <v>164.18</v>
      </c>
    </row>
    <row r="199" spans="1:4" x14ac:dyDescent="0.35">
      <c r="A199" t="s">
        <v>816</v>
      </c>
      <c r="B199" t="s">
        <v>217</v>
      </c>
      <c r="C199" t="s">
        <v>218</v>
      </c>
      <c r="D199" s="30">
        <v>164.18</v>
      </c>
    </row>
    <row r="200" spans="1:4" x14ac:dyDescent="0.35">
      <c r="A200" t="s">
        <v>817</v>
      </c>
      <c r="B200" t="s">
        <v>217</v>
      </c>
      <c r="C200" t="s">
        <v>218</v>
      </c>
      <c r="D200" s="30">
        <v>164.18</v>
      </c>
    </row>
    <row r="201" spans="1:4" x14ac:dyDescent="0.35">
      <c r="A201" t="s">
        <v>266</v>
      </c>
      <c r="B201" t="s">
        <v>267</v>
      </c>
      <c r="C201" t="s">
        <v>268</v>
      </c>
      <c r="D201" s="30">
        <v>70</v>
      </c>
    </row>
    <row r="202" spans="1:4" x14ac:dyDescent="0.35">
      <c r="A202" t="s">
        <v>596</v>
      </c>
      <c r="B202" t="s">
        <v>38</v>
      </c>
      <c r="C202" t="s">
        <v>597</v>
      </c>
      <c r="D202" s="30">
        <v>120.53</v>
      </c>
    </row>
    <row r="203" spans="1:4" x14ac:dyDescent="0.35">
      <c r="A203" t="s">
        <v>558</v>
      </c>
      <c r="B203" t="s">
        <v>38</v>
      </c>
      <c r="C203" t="s">
        <v>559</v>
      </c>
      <c r="D203" s="30">
        <v>66.95</v>
      </c>
    </row>
    <row r="204" spans="1:4" x14ac:dyDescent="0.35">
      <c r="A204" t="s">
        <v>818</v>
      </c>
      <c r="B204" t="s">
        <v>38</v>
      </c>
      <c r="C204" t="s">
        <v>321</v>
      </c>
      <c r="D204" s="30">
        <v>109.56</v>
      </c>
    </row>
    <row r="205" spans="1:4" x14ac:dyDescent="0.35">
      <c r="A205" t="s">
        <v>320</v>
      </c>
      <c r="B205" t="s">
        <v>38</v>
      </c>
      <c r="C205" t="s">
        <v>321</v>
      </c>
      <c r="D205" s="30">
        <v>93.99</v>
      </c>
    </row>
    <row r="206" spans="1:4" x14ac:dyDescent="0.35">
      <c r="A206" t="s">
        <v>630</v>
      </c>
      <c r="B206" t="s">
        <v>38</v>
      </c>
      <c r="C206" t="s">
        <v>631</v>
      </c>
      <c r="D206" s="30">
        <v>92.21</v>
      </c>
    </row>
    <row r="207" spans="1:4" x14ac:dyDescent="0.35">
      <c r="A207" t="s">
        <v>819</v>
      </c>
      <c r="B207" t="s">
        <v>38</v>
      </c>
      <c r="C207" t="s">
        <v>321</v>
      </c>
      <c r="D207" s="30">
        <v>109.56</v>
      </c>
    </row>
    <row r="208" spans="1:4" x14ac:dyDescent="0.35">
      <c r="A208" t="s">
        <v>548</v>
      </c>
      <c r="B208" t="s">
        <v>38</v>
      </c>
      <c r="C208" t="s">
        <v>549</v>
      </c>
      <c r="D208" s="30">
        <v>108.97</v>
      </c>
    </row>
    <row r="209" spans="1:4" x14ac:dyDescent="0.35">
      <c r="A209" t="s">
        <v>610</v>
      </c>
      <c r="B209" t="s">
        <v>38</v>
      </c>
      <c r="C209" t="s">
        <v>611</v>
      </c>
      <c r="D209" s="30">
        <v>114.13</v>
      </c>
    </row>
    <row r="210" spans="1:4" x14ac:dyDescent="0.35">
      <c r="A210" t="s">
        <v>308</v>
      </c>
      <c r="B210" t="s">
        <v>38</v>
      </c>
      <c r="C210" t="s">
        <v>309</v>
      </c>
      <c r="D210" s="30">
        <v>129.51</v>
      </c>
    </row>
    <row r="211" spans="1:4" x14ac:dyDescent="0.35">
      <c r="A211" t="s">
        <v>334</v>
      </c>
      <c r="B211" t="s">
        <v>38</v>
      </c>
      <c r="C211" t="s">
        <v>335</v>
      </c>
      <c r="D211" s="30">
        <v>134.69</v>
      </c>
    </row>
    <row r="212" spans="1:4" x14ac:dyDescent="0.35">
      <c r="A212" t="s">
        <v>517</v>
      </c>
      <c r="B212" t="s">
        <v>38</v>
      </c>
      <c r="C212" t="s">
        <v>518</v>
      </c>
      <c r="D212" s="30">
        <v>121.82</v>
      </c>
    </row>
    <row r="213" spans="1:4" x14ac:dyDescent="0.35">
      <c r="A213" t="s">
        <v>522</v>
      </c>
      <c r="B213" t="s">
        <v>38</v>
      </c>
      <c r="C213" t="s">
        <v>523</v>
      </c>
      <c r="D213" s="30">
        <v>124.83</v>
      </c>
    </row>
    <row r="214" spans="1:4" x14ac:dyDescent="0.35">
      <c r="A214" t="s">
        <v>580</v>
      </c>
      <c r="B214" t="s">
        <v>38</v>
      </c>
      <c r="C214" t="s">
        <v>581</v>
      </c>
      <c r="D214" s="30">
        <v>126.39</v>
      </c>
    </row>
    <row r="215" spans="1:4" x14ac:dyDescent="0.35">
      <c r="A215" t="s">
        <v>342</v>
      </c>
      <c r="B215" t="s">
        <v>38</v>
      </c>
      <c r="C215" t="s">
        <v>343</v>
      </c>
      <c r="D215" s="30">
        <v>142.56</v>
      </c>
    </row>
    <row r="216" spans="1:4" x14ac:dyDescent="0.35">
      <c r="A216" t="s">
        <v>348</v>
      </c>
      <c r="B216" t="s">
        <v>38</v>
      </c>
      <c r="C216" t="s">
        <v>349</v>
      </c>
      <c r="D216" s="30">
        <v>137.08000000000001</v>
      </c>
    </row>
    <row r="217" spans="1:4" x14ac:dyDescent="0.35">
      <c r="A217" t="s">
        <v>820</v>
      </c>
      <c r="B217" t="s">
        <v>217</v>
      </c>
      <c r="C217" t="s">
        <v>317</v>
      </c>
      <c r="D217" s="30">
        <v>66.430000000000007</v>
      </c>
    </row>
    <row r="218" spans="1:4" x14ac:dyDescent="0.35">
      <c r="A218" t="s">
        <v>316</v>
      </c>
      <c r="B218" t="s">
        <v>217</v>
      </c>
      <c r="C218" t="s">
        <v>317</v>
      </c>
      <c r="D218" s="30">
        <v>62.46</v>
      </c>
    </row>
    <row r="219" spans="1:4" x14ac:dyDescent="0.35">
      <c r="A219" t="s">
        <v>386</v>
      </c>
      <c r="B219" t="s">
        <v>217</v>
      </c>
      <c r="C219" t="s">
        <v>387</v>
      </c>
      <c r="D219" s="30">
        <v>35.549999999999997</v>
      </c>
    </row>
    <row r="220" spans="1:4" x14ac:dyDescent="0.35">
      <c r="A220" t="s">
        <v>821</v>
      </c>
      <c r="B220" t="s">
        <v>217</v>
      </c>
      <c r="C220" t="s">
        <v>317</v>
      </c>
      <c r="D220" s="30">
        <v>66.430000000000007</v>
      </c>
    </row>
    <row r="221" spans="1:4" x14ac:dyDescent="0.35">
      <c r="A221" t="s">
        <v>242</v>
      </c>
      <c r="B221" t="s">
        <v>90</v>
      </c>
      <c r="C221" t="s">
        <v>243</v>
      </c>
      <c r="D221" s="30">
        <v>1.91</v>
      </c>
    </row>
    <row r="222" spans="1:4" x14ac:dyDescent="0.35">
      <c r="A222" t="s">
        <v>571</v>
      </c>
      <c r="B222" t="s">
        <v>90</v>
      </c>
      <c r="C222" t="s">
        <v>572</v>
      </c>
      <c r="D222" s="30">
        <v>4.2300000000000004</v>
      </c>
    </row>
    <row r="223" spans="1:4" x14ac:dyDescent="0.35">
      <c r="A223" t="s">
        <v>332</v>
      </c>
      <c r="B223" t="s">
        <v>90</v>
      </c>
      <c r="C223" t="s">
        <v>333</v>
      </c>
      <c r="D223" s="30">
        <v>1.35</v>
      </c>
    </row>
    <row r="224" spans="1:4" x14ac:dyDescent="0.35">
      <c r="A224" t="s">
        <v>537</v>
      </c>
      <c r="B224" t="s">
        <v>90</v>
      </c>
      <c r="C224" t="s">
        <v>538</v>
      </c>
      <c r="D224" s="30">
        <v>1.96</v>
      </c>
    </row>
    <row r="225" spans="1:4" x14ac:dyDescent="0.35">
      <c r="A225" t="s">
        <v>252</v>
      </c>
      <c r="B225" t="s">
        <v>90</v>
      </c>
      <c r="C225" t="s">
        <v>253</v>
      </c>
      <c r="D225" s="30">
        <v>2.2999999999999998</v>
      </c>
    </row>
    <row r="226" spans="1:4" x14ac:dyDescent="0.35">
      <c r="A226" t="s">
        <v>369</v>
      </c>
      <c r="B226" t="s">
        <v>25</v>
      </c>
      <c r="C226" t="s">
        <v>370</v>
      </c>
      <c r="D226" s="30">
        <v>0.19</v>
      </c>
    </row>
    <row r="227" spans="1:4" x14ac:dyDescent="0.35">
      <c r="A227" t="s">
        <v>250</v>
      </c>
      <c r="B227" t="s">
        <v>90</v>
      </c>
      <c r="C227" t="s">
        <v>251</v>
      </c>
      <c r="D227" s="30">
        <v>1.23</v>
      </c>
    </row>
    <row r="228" spans="1:4" x14ac:dyDescent="0.35">
      <c r="A228" t="s">
        <v>256</v>
      </c>
      <c r="B228" t="s">
        <v>90</v>
      </c>
      <c r="C228" t="s">
        <v>257</v>
      </c>
      <c r="D228" s="30">
        <v>1.24</v>
      </c>
    </row>
    <row r="229" spans="1:4" x14ac:dyDescent="0.35">
      <c r="A229" t="s">
        <v>535</v>
      </c>
      <c r="B229" t="s">
        <v>13</v>
      </c>
      <c r="C229" t="s">
        <v>536</v>
      </c>
      <c r="D229" s="30">
        <v>0.49</v>
      </c>
    </row>
    <row r="230" spans="1:4" x14ac:dyDescent="0.35">
      <c r="A230" t="s">
        <v>532</v>
      </c>
      <c r="B230" t="s">
        <v>533</v>
      </c>
      <c r="C230" t="s">
        <v>534</v>
      </c>
      <c r="D230" s="30">
        <v>13.39</v>
      </c>
    </row>
    <row r="231" spans="1:4" x14ac:dyDescent="0.35">
      <c r="A231" t="s">
        <v>530</v>
      </c>
      <c r="B231" t="s">
        <v>18</v>
      </c>
      <c r="C231" t="s">
        <v>531</v>
      </c>
      <c r="D231" s="30">
        <v>3.93</v>
      </c>
    </row>
    <row r="232" spans="1:4" x14ac:dyDescent="0.35">
      <c r="A232" t="s">
        <v>602</v>
      </c>
      <c r="B232" t="s">
        <v>25</v>
      </c>
      <c r="C232" t="s">
        <v>603</v>
      </c>
      <c r="D232" s="30">
        <v>1.32</v>
      </c>
    </row>
    <row r="233" spans="1:4" x14ac:dyDescent="0.35">
      <c r="A233" t="s">
        <v>539</v>
      </c>
      <c r="B233" t="s">
        <v>540</v>
      </c>
      <c r="C233" t="s">
        <v>541</v>
      </c>
      <c r="D233" s="30">
        <v>2.98</v>
      </c>
    </row>
    <row r="234" spans="1:4" x14ac:dyDescent="0.35">
      <c r="A234" t="s">
        <v>542</v>
      </c>
      <c r="B234" t="s">
        <v>25</v>
      </c>
      <c r="C234" t="s">
        <v>543</v>
      </c>
      <c r="D234" s="30">
        <v>0.59</v>
      </c>
    </row>
    <row r="235" spans="1:4" x14ac:dyDescent="0.35">
      <c r="A235" t="s">
        <v>583</v>
      </c>
      <c r="B235" t="s">
        <v>18</v>
      </c>
      <c r="C235" t="s">
        <v>584</v>
      </c>
      <c r="D235" s="30">
        <v>126.5</v>
      </c>
    </row>
    <row r="236" spans="1:4" x14ac:dyDescent="0.35">
      <c r="A236" t="s">
        <v>512</v>
      </c>
      <c r="B236" t="s">
        <v>217</v>
      </c>
      <c r="C236" t="s">
        <v>41</v>
      </c>
      <c r="D236" s="30">
        <v>117.32</v>
      </c>
    </row>
    <row r="237" spans="1:4" x14ac:dyDescent="0.35">
      <c r="A237" t="s">
        <v>545</v>
      </c>
      <c r="B237" t="s">
        <v>18</v>
      </c>
      <c r="C237" t="s">
        <v>546</v>
      </c>
      <c r="D237" s="30">
        <v>0.84</v>
      </c>
    </row>
    <row r="238" spans="1:4" x14ac:dyDescent="0.35">
      <c r="A238" t="s">
        <v>304</v>
      </c>
      <c r="B238" t="s">
        <v>90</v>
      </c>
      <c r="C238" t="s">
        <v>305</v>
      </c>
      <c r="D238" s="30">
        <v>0.86</v>
      </c>
    </row>
    <row r="239" spans="1:4" x14ac:dyDescent="0.35">
      <c r="A239" t="s">
        <v>560</v>
      </c>
      <c r="B239" t="s">
        <v>13</v>
      </c>
      <c r="C239" t="s">
        <v>561</v>
      </c>
      <c r="D239" s="30">
        <v>4.7</v>
      </c>
    </row>
    <row r="240" spans="1:4" x14ac:dyDescent="0.35">
      <c r="A240" t="s">
        <v>314</v>
      </c>
      <c r="B240" t="s">
        <v>25</v>
      </c>
      <c r="C240" t="s">
        <v>315</v>
      </c>
      <c r="D240" s="30">
        <v>1.22</v>
      </c>
    </row>
    <row r="241" spans="1:4" x14ac:dyDescent="0.35">
      <c r="A241" t="s">
        <v>324</v>
      </c>
      <c r="B241" t="s">
        <v>25</v>
      </c>
      <c r="C241" t="s">
        <v>325</v>
      </c>
      <c r="D241" s="30">
        <v>1.01</v>
      </c>
    </row>
    <row r="242" spans="1:4" x14ac:dyDescent="0.35">
      <c r="A242" t="s">
        <v>563</v>
      </c>
      <c r="B242" t="s">
        <v>13</v>
      </c>
      <c r="C242" t="s">
        <v>564</v>
      </c>
      <c r="D242" s="30">
        <v>24.58</v>
      </c>
    </row>
    <row r="243" spans="1:4" x14ac:dyDescent="0.35">
      <c r="A243" t="s">
        <v>569</v>
      </c>
      <c r="B243" t="s">
        <v>18</v>
      </c>
      <c r="C243" t="s">
        <v>570</v>
      </c>
      <c r="D243" s="30">
        <v>13.12</v>
      </c>
    </row>
    <row r="244" spans="1:4" x14ac:dyDescent="0.35">
      <c r="A244" t="s">
        <v>574</v>
      </c>
      <c r="B244" t="s">
        <v>18</v>
      </c>
      <c r="C244" t="s">
        <v>575</v>
      </c>
      <c r="D244" s="30">
        <v>19.72</v>
      </c>
    </row>
    <row r="245" spans="1:4" x14ac:dyDescent="0.35">
      <c r="A245" t="s">
        <v>577</v>
      </c>
      <c r="B245" t="s">
        <v>18</v>
      </c>
      <c r="C245" t="s">
        <v>578</v>
      </c>
      <c r="D245" s="30">
        <v>16.7</v>
      </c>
    </row>
    <row r="246" spans="1:4" x14ac:dyDescent="0.35">
      <c r="A246" t="s">
        <v>822</v>
      </c>
      <c r="B246" t="s">
        <v>217</v>
      </c>
      <c r="C246" t="s">
        <v>337</v>
      </c>
      <c r="D246" s="30">
        <v>987.48</v>
      </c>
    </row>
    <row r="247" spans="1:4" x14ac:dyDescent="0.35">
      <c r="A247" t="s">
        <v>336</v>
      </c>
      <c r="B247" t="s">
        <v>217</v>
      </c>
      <c r="C247" t="s">
        <v>337</v>
      </c>
      <c r="D247" s="30">
        <v>987.48</v>
      </c>
    </row>
    <row r="248" spans="1:4" x14ac:dyDescent="0.35">
      <c r="A248" t="s">
        <v>344</v>
      </c>
      <c r="B248" t="s">
        <v>217</v>
      </c>
      <c r="C248" t="s">
        <v>345</v>
      </c>
      <c r="D248" s="30">
        <v>705.33</v>
      </c>
    </row>
    <row r="249" spans="1:4" x14ac:dyDescent="0.35">
      <c r="A249" t="s">
        <v>823</v>
      </c>
      <c r="B249" t="s">
        <v>217</v>
      </c>
      <c r="C249" t="s">
        <v>337</v>
      </c>
      <c r="D249" s="30">
        <v>987.48</v>
      </c>
    </row>
    <row r="250" spans="1:4" x14ac:dyDescent="0.35">
      <c r="A250" t="s">
        <v>357</v>
      </c>
      <c r="B250" t="s">
        <v>90</v>
      </c>
      <c r="C250" t="s">
        <v>358</v>
      </c>
      <c r="D250" s="30">
        <v>1.44</v>
      </c>
    </row>
    <row r="251" spans="1:4" x14ac:dyDescent="0.35">
      <c r="A251" t="s">
        <v>363</v>
      </c>
      <c r="B251" t="s">
        <v>90</v>
      </c>
      <c r="C251" t="s">
        <v>364</v>
      </c>
      <c r="D251" s="30">
        <v>1.81</v>
      </c>
    </row>
    <row r="252" spans="1:4" x14ac:dyDescent="0.35">
      <c r="A252" t="s">
        <v>359</v>
      </c>
      <c r="B252" t="s">
        <v>90</v>
      </c>
      <c r="C252" t="s">
        <v>360</v>
      </c>
      <c r="D252" s="30">
        <v>2.92</v>
      </c>
    </row>
    <row r="253" spans="1:4" x14ac:dyDescent="0.35">
      <c r="A253" t="s">
        <v>472</v>
      </c>
      <c r="B253" t="s">
        <v>25</v>
      </c>
      <c r="C253" t="s">
        <v>473</v>
      </c>
      <c r="D253" s="30">
        <v>72.459999999999994</v>
      </c>
    </row>
    <row r="254" spans="1:4" x14ac:dyDescent="0.35">
      <c r="A254" t="s">
        <v>591</v>
      </c>
      <c r="B254" t="s">
        <v>25</v>
      </c>
      <c r="C254" t="s">
        <v>592</v>
      </c>
      <c r="D254" s="30">
        <v>83.77</v>
      </c>
    </row>
    <row r="255" spans="1:4" x14ac:dyDescent="0.35">
      <c r="A255" t="s">
        <v>594</v>
      </c>
      <c r="B255" t="s">
        <v>13</v>
      </c>
      <c r="C255" t="s">
        <v>595</v>
      </c>
      <c r="D255" s="30">
        <v>8.14</v>
      </c>
    </row>
    <row r="256" spans="1:4" x14ac:dyDescent="0.35">
      <c r="A256" t="s">
        <v>599</v>
      </c>
      <c r="B256" t="s">
        <v>25</v>
      </c>
      <c r="C256" t="s">
        <v>600</v>
      </c>
      <c r="D256" s="30">
        <v>77.11</v>
      </c>
    </row>
    <row r="257" spans="1:4" x14ac:dyDescent="0.35">
      <c r="A257" t="s">
        <v>612</v>
      </c>
      <c r="B257" t="s">
        <v>25</v>
      </c>
      <c r="C257" t="s">
        <v>613</v>
      </c>
      <c r="D257" s="30">
        <v>152.66</v>
      </c>
    </row>
    <row r="258" spans="1:4" x14ac:dyDescent="0.35">
      <c r="A258" t="s">
        <v>371</v>
      </c>
      <c r="B258" t="s">
        <v>18</v>
      </c>
      <c r="C258" t="s">
        <v>372</v>
      </c>
      <c r="D258" s="30">
        <v>3.75</v>
      </c>
    </row>
    <row r="259" spans="1:4" x14ac:dyDescent="0.35">
      <c r="A259" t="s">
        <v>605</v>
      </c>
      <c r="B259" t="s">
        <v>13</v>
      </c>
      <c r="C259" t="s">
        <v>606</v>
      </c>
      <c r="D259" s="30">
        <v>3.5</v>
      </c>
    </row>
    <row r="260" spans="1:4" x14ac:dyDescent="0.35">
      <c r="A260" t="s">
        <v>622</v>
      </c>
      <c r="B260" t="s">
        <v>13</v>
      </c>
      <c r="C260" t="s">
        <v>623</v>
      </c>
      <c r="D260" s="30">
        <v>5.1100000000000003</v>
      </c>
    </row>
    <row r="261" spans="1:4" x14ac:dyDescent="0.35">
      <c r="A261" t="s">
        <v>617</v>
      </c>
      <c r="B261" t="s">
        <v>13</v>
      </c>
      <c r="C261" t="s">
        <v>618</v>
      </c>
      <c r="D261" s="30">
        <v>19.68</v>
      </c>
    </row>
    <row r="262" spans="1:4" x14ac:dyDescent="0.35">
      <c r="A262" t="s">
        <v>382</v>
      </c>
      <c r="B262" t="s">
        <v>25</v>
      </c>
      <c r="C262" t="s">
        <v>383</v>
      </c>
      <c r="D262" s="30">
        <v>4.03</v>
      </c>
    </row>
    <row r="263" spans="1:4" x14ac:dyDescent="0.35">
      <c r="A263" t="s">
        <v>377</v>
      </c>
      <c r="B263" t="s">
        <v>13</v>
      </c>
      <c r="C263" t="s">
        <v>378</v>
      </c>
      <c r="D263" s="30">
        <v>50.37</v>
      </c>
    </row>
    <row r="264" spans="1:4" x14ac:dyDescent="0.35">
      <c r="A264" t="s">
        <v>628</v>
      </c>
      <c r="B264" t="s">
        <v>25</v>
      </c>
      <c r="C264" t="s">
        <v>629</v>
      </c>
      <c r="D264" s="30">
        <v>27.08</v>
      </c>
    </row>
    <row r="265" spans="1:4" x14ac:dyDescent="0.35">
      <c r="A265" t="s">
        <v>625</v>
      </c>
      <c r="B265" t="s">
        <v>25</v>
      </c>
      <c r="C265" t="s">
        <v>626</v>
      </c>
      <c r="D265" s="30">
        <v>40.61</v>
      </c>
    </row>
    <row r="266" spans="1:4" x14ac:dyDescent="0.35">
      <c r="A266" t="s">
        <v>388</v>
      </c>
      <c r="B266" t="s">
        <v>25</v>
      </c>
      <c r="C266" t="s">
        <v>389</v>
      </c>
      <c r="D266" s="30">
        <v>227.26</v>
      </c>
    </row>
    <row r="267" spans="1:4" x14ac:dyDescent="0.35">
      <c r="A267" t="s">
        <v>269</v>
      </c>
      <c r="B267" t="s">
        <v>141</v>
      </c>
      <c r="C267" t="s">
        <v>270</v>
      </c>
      <c r="D267" s="30">
        <v>158</v>
      </c>
    </row>
    <row r="268" spans="1:4" x14ac:dyDescent="0.35">
      <c r="A268" t="s">
        <v>635</v>
      </c>
      <c r="B268" t="s">
        <v>13</v>
      </c>
      <c r="C268" t="s">
        <v>636</v>
      </c>
      <c r="D268" s="30">
        <v>2.5</v>
      </c>
    </row>
    <row r="269" spans="1:4" x14ac:dyDescent="0.35">
      <c r="A269" t="s">
        <v>643</v>
      </c>
      <c r="B269" t="s">
        <v>13</v>
      </c>
      <c r="C269" t="s">
        <v>644</v>
      </c>
      <c r="D269" s="30">
        <v>2.77</v>
      </c>
    </row>
    <row r="270" spans="1:4" x14ac:dyDescent="0.35">
      <c r="A270" t="s">
        <v>640</v>
      </c>
      <c r="B270" t="s">
        <v>13</v>
      </c>
      <c r="C270" t="s">
        <v>641</v>
      </c>
      <c r="D270" s="30">
        <v>9.4700000000000006</v>
      </c>
    </row>
    <row r="271" spans="1:4" x14ac:dyDescent="0.35">
      <c r="A271" t="s">
        <v>638</v>
      </c>
      <c r="B271" t="s">
        <v>13</v>
      </c>
      <c r="C271" t="s">
        <v>166</v>
      </c>
      <c r="D271" s="30">
        <v>2.06</v>
      </c>
    </row>
    <row r="272" spans="1:4" x14ac:dyDescent="0.35">
      <c r="A272" t="s">
        <v>646</v>
      </c>
      <c r="B272" t="s">
        <v>25</v>
      </c>
      <c r="C272" t="s">
        <v>647</v>
      </c>
      <c r="D272" s="30">
        <v>15.87</v>
      </c>
    </row>
    <row r="273" spans="1:4" x14ac:dyDescent="0.35">
      <c r="A273" t="s">
        <v>648</v>
      </c>
      <c r="B273" t="s">
        <v>25</v>
      </c>
      <c r="C273" t="s">
        <v>649</v>
      </c>
      <c r="D273" s="30">
        <v>5.77</v>
      </c>
    </row>
    <row r="274" spans="1:4" x14ac:dyDescent="0.35">
      <c r="A274" t="s">
        <v>281</v>
      </c>
      <c r="B274" t="s">
        <v>25</v>
      </c>
      <c r="C274" t="s">
        <v>276</v>
      </c>
      <c r="D274" s="30">
        <v>2430</v>
      </c>
    </row>
    <row r="275" spans="1:4" x14ac:dyDescent="0.35">
      <c r="A275" t="s">
        <v>392</v>
      </c>
      <c r="B275" t="s">
        <v>25</v>
      </c>
      <c r="C275" t="s">
        <v>393</v>
      </c>
      <c r="D275" s="30">
        <v>430.25</v>
      </c>
    </row>
    <row r="276" spans="1:4" x14ac:dyDescent="0.35">
      <c r="A276" t="s">
        <v>396</v>
      </c>
      <c r="B276" t="s">
        <v>25</v>
      </c>
      <c r="C276" t="s">
        <v>397</v>
      </c>
      <c r="D276" s="30">
        <v>165.04</v>
      </c>
    </row>
    <row r="277" spans="1:4" x14ac:dyDescent="0.35">
      <c r="A277" t="s">
        <v>679</v>
      </c>
      <c r="B277" t="s">
        <v>38</v>
      </c>
      <c r="C277" t="s">
        <v>680</v>
      </c>
      <c r="D277" s="30">
        <v>60.62</v>
      </c>
    </row>
    <row r="278" spans="1:4" x14ac:dyDescent="0.35">
      <c r="A278" t="s">
        <v>444</v>
      </c>
      <c r="B278" t="s">
        <v>38</v>
      </c>
      <c r="C278" t="s">
        <v>445</v>
      </c>
      <c r="D278" s="30">
        <v>44.17</v>
      </c>
    </row>
    <row r="279" spans="1:4" x14ac:dyDescent="0.35">
      <c r="A279" t="s">
        <v>654</v>
      </c>
      <c r="B279" t="s">
        <v>38</v>
      </c>
      <c r="C279" t="s">
        <v>655</v>
      </c>
      <c r="D279" s="30">
        <v>60.41</v>
      </c>
    </row>
    <row r="280" spans="1:4" x14ac:dyDescent="0.35">
      <c r="A280" t="s">
        <v>824</v>
      </c>
      <c r="B280" t="s">
        <v>38</v>
      </c>
      <c r="C280" t="s">
        <v>403</v>
      </c>
      <c r="D280" s="30">
        <v>40.98</v>
      </c>
    </row>
    <row r="281" spans="1:4" x14ac:dyDescent="0.35">
      <c r="A281" t="s">
        <v>402</v>
      </c>
      <c r="B281" t="s">
        <v>38</v>
      </c>
      <c r="C281" t="s">
        <v>403</v>
      </c>
      <c r="D281" s="30">
        <v>40.98</v>
      </c>
    </row>
    <row r="282" spans="1:4" x14ac:dyDescent="0.35">
      <c r="A282" t="s">
        <v>657</v>
      </c>
      <c r="B282" t="s">
        <v>38</v>
      </c>
      <c r="C282" t="s">
        <v>658</v>
      </c>
      <c r="D282" s="30">
        <v>22.02</v>
      </c>
    </row>
    <row r="283" spans="1:4" x14ac:dyDescent="0.35">
      <c r="A283" t="s">
        <v>825</v>
      </c>
      <c r="B283" t="s">
        <v>38</v>
      </c>
      <c r="C283" t="s">
        <v>403</v>
      </c>
      <c r="D283" s="30">
        <v>40.98</v>
      </c>
    </row>
    <row r="284" spans="1:4" x14ac:dyDescent="0.35">
      <c r="A284" t="s">
        <v>406</v>
      </c>
      <c r="B284" t="s">
        <v>25</v>
      </c>
      <c r="C284" t="s">
        <v>407</v>
      </c>
      <c r="D284" s="30">
        <v>167.15</v>
      </c>
    </row>
    <row r="285" spans="1:4" x14ac:dyDescent="0.35">
      <c r="A285" t="s">
        <v>660</v>
      </c>
      <c r="B285" t="s">
        <v>25</v>
      </c>
      <c r="C285" t="s">
        <v>661</v>
      </c>
      <c r="D285" s="30">
        <v>135.33000000000001</v>
      </c>
    </row>
    <row r="286" spans="1:4" x14ac:dyDescent="0.35">
      <c r="A286" t="s">
        <v>663</v>
      </c>
      <c r="B286" t="s">
        <v>25</v>
      </c>
      <c r="C286" t="s">
        <v>664</v>
      </c>
      <c r="D286" s="30">
        <v>110.6</v>
      </c>
    </row>
    <row r="287" spans="1:4" x14ac:dyDescent="0.35">
      <c r="A287" t="s">
        <v>410</v>
      </c>
      <c r="B287" t="s">
        <v>25</v>
      </c>
      <c r="C287" t="s">
        <v>411</v>
      </c>
      <c r="D287" s="30">
        <v>162.43</v>
      </c>
    </row>
    <row r="288" spans="1:4" x14ac:dyDescent="0.35">
      <c r="A288" t="s">
        <v>414</v>
      </c>
      <c r="B288" t="s">
        <v>25</v>
      </c>
      <c r="C288" t="s">
        <v>415</v>
      </c>
      <c r="D288" s="30">
        <v>78.7</v>
      </c>
    </row>
    <row r="289" spans="1:4" x14ac:dyDescent="0.35">
      <c r="A289" t="s">
        <v>418</v>
      </c>
      <c r="B289" t="s">
        <v>25</v>
      </c>
      <c r="C289" t="s">
        <v>419</v>
      </c>
      <c r="D289" s="30">
        <v>201.14</v>
      </c>
    </row>
    <row r="290" spans="1:4" x14ac:dyDescent="0.35">
      <c r="A290" t="s">
        <v>422</v>
      </c>
      <c r="B290" t="s">
        <v>25</v>
      </c>
      <c r="C290" t="s">
        <v>423</v>
      </c>
      <c r="D290" s="30">
        <v>51.05</v>
      </c>
    </row>
    <row r="291" spans="1:4" x14ac:dyDescent="0.35">
      <c r="A291" t="s">
        <v>426</v>
      </c>
      <c r="B291" t="s">
        <v>25</v>
      </c>
      <c r="C291" t="s">
        <v>427</v>
      </c>
      <c r="D291" s="30">
        <v>240.83</v>
      </c>
    </row>
    <row r="292" spans="1:4" x14ac:dyDescent="0.35">
      <c r="A292" t="s">
        <v>666</v>
      </c>
      <c r="B292" t="s">
        <v>25</v>
      </c>
      <c r="C292" t="s">
        <v>667</v>
      </c>
      <c r="D292" s="30">
        <v>173.5</v>
      </c>
    </row>
    <row r="293" spans="1:4" x14ac:dyDescent="0.35">
      <c r="A293" t="s">
        <v>669</v>
      </c>
      <c r="B293" t="s">
        <v>25</v>
      </c>
      <c r="C293" t="s">
        <v>670</v>
      </c>
      <c r="D293" s="30">
        <v>2.66</v>
      </c>
    </row>
    <row r="294" spans="1:4" x14ac:dyDescent="0.35">
      <c r="A294" t="s">
        <v>672</v>
      </c>
      <c r="B294" t="s">
        <v>25</v>
      </c>
      <c r="C294" t="s">
        <v>673</v>
      </c>
      <c r="D294" s="30">
        <v>1.87</v>
      </c>
    </row>
    <row r="295" spans="1:4" x14ac:dyDescent="0.35">
      <c r="A295" t="s">
        <v>430</v>
      </c>
      <c r="B295" t="s">
        <v>25</v>
      </c>
      <c r="C295" t="s">
        <v>431</v>
      </c>
      <c r="D295" s="30">
        <v>1.87</v>
      </c>
    </row>
    <row r="296" spans="1:4" x14ac:dyDescent="0.35">
      <c r="A296" t="s">
        <v>675</v>
      </c>
      <c r="B296" t="s">
        <v>25</v>
      </c>
      <c r="C296" t="s">
        <v>676</v>
      </c>
      <c r="D296" s="30">
        <v>1.87</v>
      </c>
    </row>
    <row r="297" spans="1:4" x14ac:dyDescent="0.35">
      <c r="A297" t="s">
        <v>434</v>
      </c>
      <c r="B297" t="s">
        <v>25</v>
      </c>
      <c r="C297" t="s">
        <v>435</v>
      </c>
      <c r="D297" s="30">
        <v>1.87</v>
      </c>
    </row>
    <row r="298" spans="1:4" x14ac:dyDescent="0.35">
      <c r="A298" t="s">
        <v>456</v>
      </c>
      <c r="B298" t="s">
        <v>25</v>
      </c>
      <c r="C298" t="s">
        <v>457</v>
      </c>
      <c r="D298" s="30">
        <v>1350</v>
      </c>
    </row>
    <row r="299" spans="1:4" x14ac:dyDescent="0.35">
      <c r="A299" t="s">
        <v>687</v>
      </c>
      <c r="B299" t="s">
        <v>25</v>
      </c>
      <c r="C299" t="s">
        <v>688</v>
      </c>
      <c r="D299" s="30">
        <v>264.7</v>
      </c>
    </row>
    <row r="300" spans="1:4" x14ac:dyDescent="0.35">
      <c r="A300" t="s">
        <v>691</v>
      </c>
      <c r="B300" t="s">
        <v>25</v>
      </c>
      <c r="C300" t="s">
        <v>692</v>
      </c>
      <c r="D300" s="30">
        <v>540.1</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35"/>
  <sheetViews>
    <sheetView workbookViewId="0"/>
  </sheetViews>
  <sheetFormatPr baseColWidth="10" defaultColWidth="8.7265625" defaultRowHeight="14.5" x14ac:dyDescent="0.35"/>
  <cols>
    <col min="1" max="1" width="25.7265625" customWidth="1"/>
    <col min="2" max="2" width="3.36328125" customWidth="1"/>
    <col min="3" max="7" width="13.7265625" customWidth="1"/>
    <col min="8" max="8" width="25.7265625" customWidth="1"/>
  </cols>
  <sheetData>
    <row r="1" spans="1:8" x14ac:dyDescent="0.35">
      <c r="E1" s="3" t="s">
        <v>0</v>
      </c>
      <c r="F1" s="3" t="s">
        <v>0</v>
      </c>
      <c r="G1" s="3" t="s">
        <v>0</v>
      </c>
      <c r="H1" s="3" t="s">
        <v>0</v>
      </c>
    </row>
    <row r="2" spans="1:8" x14ac:dyDescent="0.35">
      <c r="E2" s="3" t="s">
        <v>1</v>
      </c>
      <c r="F2" s="3" t="s">
        <v>1</v>
      </c>
      <c r="G2" s="3" t="s">
        <v>1</v>
      </c>
      <c r="H2" s="3" t="s">
        <v>1</v>
      </c>
    </row>
    <row r="3" spans="1:8" x14ac:dyDescent="0.35">
      <c r="E3" s="3"/>
      <c r="F3" s="3"/>
      <c r="G3" s="3"/>
      <c r="H3" s="3"/>
    </row>
    <row r="4" spans="1:8" x14ac:dyDescent="0.35">
      <c r="E4" s="3"/>
      <c r="F4" s="3"/>
      <c r="G4" s="3"/>
      <c r="H4" s="3"/>
    </row>
    <row r="6" spans="1:8" ht="18.5" x14ac:dyDescent="0.45">
      <c r="C6" s="2" t="s">
        <v>826</v>
      </c>
      <c r="D6" s="2" t="s">
        <v>826</v>
      </c>
      <c r="E6" s="2" t="s">
        <v>826</v>
      </c>
      <c r="F6" s="2" t="s">
        <v>826</v>
      </c>
      <c r="G6" s="2" t="s">
        <v>826</v>
      </c>
    </row>
    <row r="10" spans="1:8" x14ac:dyDescent="0.35">
      <c r="B10" t="s">
        <v>827</v>
      </c>
      <c r="C10" s="33" t="s">
        <v>6</v>
      </c>
      <c r="D10" s="34" t="s">
        <v>7</v>
      </c>
      <c r="E10" s="33" t="s">
        <v>8</v>
      </c>
    </row>
    <row r="11" spans="1:8" x14ac:dyDescent="0.35">
      <c r="B11" t="s">
        <v>827</v>
      </c>
      <c r="C11" s="33" t="s">
        <v>9</v>
      </c>
      <c r="D11" s="34" t="s">
        <v>7</v>
      </c>
      <c r="E11" s="33" t="s">
        <v>10</v>
      </c>
    </row>
    <row r="13" spans="1:8" ht="45" customHeight="1" x14ac:dyDescent="0.35">
      <c r="A13" s="35" t="s">
        <v>828</v>
      </c>
      <c r="B13" s="36" t="s">
        <v>829</v>
      </c>
      <c r="C13" s="35" t="s">
        <v>12</v>
      </c>
      <c r="D13" s="35" t="s">
        <v>13</v>
      </c>
      <c r="E13" s="1" t="s">
        <v>14</v>
      </c>
      <c r="F13" s="1" t="s">
        <v>14</v>
      </c>
      <c r="G13" s="37">
        <f>SUM(G14:G21)</f>
        <v>132.04999999999998</v>
      </c>
    </row>
    <row r="14" spans="1:8" x14ac:dyDescent="0.35">
      <c r="A14" s="38" t="s">
        <v>830</v>
      </c>
      <c r="B14" s="38"/>
      <c r="C14" s="39">
        <v>13.4</v>
      </c>
      <c r="D14" s="39"/>
      <c r="E14" s="39"/>
      <c r="F14" s="39"/>
      <c r="G14" s="39">
        <f t="shared" ref="G14:G21" si="0">PRODUCT(C14:F14)</f>
        <v>13.4</v>
      </c>
    </row>
    <row r="15" spans="1:8" x14ac:dyDescent="0.35">
      <c r="A15" s="38"/>
      <c r="B15" s="38"/>
      <c r="C15" s="39">
        <v>3.15</v>
      </c>
      <c r="D15" s="39">
        <v>2</v>
      </c>
      <c r="E15" s="39"/>
      <c r="F15" s="39"/>
      <c r="G15" s="39">
        <f t="shared" si="0"/>
        <v>6.3</v>
      </c>
    </row>
    <row r="16" spans="1:8" x14ac:dyDescent="0.35">
      <c r="A16" s="38" t="s">
        <v>831</v>
      </c>
      <c r="B16" s="38"/>
      <c r="C16" s="39">
        <v>12.35</v>
      </c>
      <c r="D16" s="39"/>
      <c r="E16" s="39"/>
      <c r="F16" s="39"/>
      <c r="G16" s="39">
        <f t="shared" si="0"/>
        <v>12.35</v>
      </c>
    </row>
    <row r="17" spans="1:7" x14ac:dyDescent="0.35">
      <c r="A17" s="38" t="s">
        <v>832</v>
      </c>
      <c r="B17" s="38"/>
      <c r="C17" s="39">
        <v>1</v>
      </c>
      <c r="D17" s="39">
        <v>4</v>
      </c>
      <c r="E17" s="39">
        <v>2</v>
      </c>
      <c r="F17" s="39"/>
      <c r="G17" s="39">
        <f t="shared" si="0"/>
        <v>8</v>
      </c>
    </row>
    <row r="18" spans="1:7" x14ac:dyDescent="0.35">
      <c r="A18" s="38" t="s">
        <v>833</v>
      </c>
      <c r="B18" s="38"/>
      <c r="C18" s="39">
        <v>10.65</v>
      </c>
      <c r="D18" s="39"/>
      <c r="E18" s="39"/>
      <c r="F18" s="39"/>
      <c r="G18" s="39">
        <f t="shared" si="0"/>
        <v>10.65</v>
      </c>
    </row>
    <row r="19" spans="1:7" x14ac:dyDescent="0.35">
      <c r="A19" s="38" t="s">
        <v>832</v>
      </c>
      <c r="B19" s="38"/>
      <c r="C19" s="39">
        <v>22.5</v>
      </c>
      <c r="D19" s="39">
        <v>2</v>
      </c>
      <c r="E19" s="39"/>
      <c r="F19" s="39"/>
      <c r="G19" s="39">
        <f t="shared" si="0"/>
        <v>45</v>
      </c>
    </row>
    <row r="20" spans="1:7" x14ac:dyDescent="0.35">
      <c r="A20" s="38"/>
      <c r="B20" s="38"/>
      <c r="C20" s="39">
        <v>1</v>
      </c>
      <c r="D20" s="39">
        <v>4</v>
      </c>
      <c r="E20" s="39"/>
      <c r="F20" s="39"/>
      <c r="G20" s="39">
        <f t="shared" si="0"/>
        <v>4</v>
      </c>
    </row>
    <row r="21" spans="1:7" x14ac:dyDescent="0.35">
      <c r="A21" s="38" t="s">
        <v>834</v>
      </c>
      <c r="B21" s="38"/>
      <c r="C21" s="39">
        <v>32.35</v>
      </c>
      <c r="D21" s="39"/>
      <c r="E21" s="39"/>
      <c r="F21" s="39"/>
      <c r="G21" s="39">
        <f t="shared" si="0"/>
        <v>32.35</v>
      </c>
    </row>
    <row r="23" spans="1:7" ht="45" customHeight="1" x14ac:dyDescent="0.35">
      <c r="A23" s="35" t="s">
        <v>835</v>
      </c>
      <c r="B23" s="36" t="s">
        <v>829</v>
      </c>
      <c r="C23" s="35" t="s">
        <v>15</v>
      </c>
      <c r="D23" s="35" t="s">
        <v>13</v>
      </c>
      <c r="E23" s="1" t="s">
        <v>16</v>
      </c>
      <c r="F23" s="1" t="s">
        <v>16</v>
      </c>
      <c r="G23" s="37">
        <f>SUM(G24:G30)</f>
        <v>98.8</v>
      </c>
    </row>
    <row r="24" spans="1:7" x14ac:dyDescent="0.35">
      <c r="A24" s="38" t="s">
        <v>836</v>
      </c>
      <c r="B24" s="38"/>
      <c r="C24" s="39"/>
      <c r="D24" s="39"/>
      <c r="E24" s="39"/>
      <c r="F24" s="39"/>
      <c r="G24" s="39"/>
    </row>
    <row r="25" spans="1:7" x14ac:dyDescent="0.35">
      <c r="A25" s="38" t="s">
        <v>837</v>
      </c>
      <c r="B25" s="38"/>
      <c r="C25" s="39">
        <v>4</v>
      </c>
      <c r="D25" s="39"/>
      <c r="E25" s="39"/>
      <c r="F25" s="39"/>
      <c r="G25" s="39">
        <f>PRODUCT(C25:F25)</f>
        <v>4</v>
      </c>
    </row>
    <row r="26" spans="1:7" x14ac:dyDescent="0.35">
      <c r="A26" s="38" t="s">
        <v>838</v>
      </c>
      <c r="B26" s="38"/>
      <c r="C26" s="39">
        <v>8</v>
      </c>
      <c r="D26" s="39"/>
      <c r="E26" s="39"/>
      <c r="F26" s="39"/>
      <c r="G26" s="39">
        <f>PRODUCT(C26:F26)</f>
        <v>8</v>
      </c>
    </row>
    <row r="27" spans="1:7" x14ac:dyDescent="0.35">
      <c r="A27" s="38" t="s">
        <v>839</v>
      </c>
      <c r="B27" s="38"/>
      <c r="C27" s="39"/>
      <c r="D27" s="39"/>
      <c r="E27" s="39"/>
      <c r="F27" s="39"/>
      <c r="G27" s="39"/>
    </row>
    <row r="28" spans="1:7" x14ac:dyDescent="0.35">
      <c r="A28" s="38" t="s">
        <v>840</v>
      </c>
      <c r="B28" s="38"/>
      <c r="C28" s="39">
        <v>55</v>
      </c>
      <c r="D28" s="39"/>
      <c r="E28" s="39"/>
      <c r="F28" s="39"/>
      <c r="G28" s="39">
        <f>PRODUCT(C28:F28)</f>
        <v>55</v>
      </c>
    </row>
    <row r="29" spans="1:7" x14ac:dyDescent="0.35">
      <c r="A29" s="38" t="s">
        <v>841</v>
      </c>
      <c r="B29" s="38"/>
      <c r="C29" s="39"/>
      <c r="D29" s="39"/>
      <c r="E29" s="39"/>
      <c r="F29" s="39"/>
      <c r="G29" s="39"/>
    </row>
    <row r="30" spans="1:7" x14ac:dyDescent="0.35">
      <c r="A30" s="38" t="s">
        <v>842</v>
      </c>
      <c r="B30" s="38"/>
      <c r="C30" s="39">
        <v>31.8</v>
      </c>
      <c r="D30" s="39"/>
      <c r="E30" s="39"/>
      <c r="F30" s="39"/>
      <c r="G30" s="39">
        <f>PRODUCT(C30:F30)</f>
        <v>31.8</v>
      </c>
    </row>
    <row r="32" spans="1:7" ht="45" customHeight="1" x14ac:dyDescent="0.35">
      <c r="A32" s="35" t="s">
        <v>843</v>
      </c>
      <c r="B32" s="36" t="s">
        <v>829</v>
      </c>
      <c r="C32" s="35" t="s">
        <v>17</v>
      </c>
      <c r="D32" s="35" t="s">
        <v>18</v>
      </c>
      <c r="E32" s="1" t="s">
        <v>19</v>
      </c>
      <c r="F32" s="1" t="s">
        <v>19</v>
      </c>
      <c r="G32" s="37">
        <f>SUM(G33:G41)</f>
        <v>825.09</v>
      </c>
    </row>
    <row r="33" spans="1:7" x14ac:dyDescent="0.35">
      <c r="A33" s="38" t="s">
        <v>836</v>
      </c>
      <c r="B33" s="38"/>
      <c r="C33" s="39"/>
      <c r="D33" s="39"/>
      <c r="E33" s="39"/>
      <c r="F33" s="39"/>
      <c r="G33" s="39"/>
    </row>
    <row r="34" spans="1:7" x14ac:dyDescent="0.35">
      <c r="A34" s="38" t="s">
        <v>844</v>
      </c>
      <c r="B34" s="38"/>
      <c r="C34" s="39">
        <v>13.79</v>
      </c>
      <c r="D34" s="39"/>
      <c r="E34" s="39"/>
      <c r="F34" s="39"/>
      <c r="G34" s="39">
        <f>PRODUCT(C34:F34)</f>
        <v>13.79</v>
      </c>
    </row>
    <row r="35" spans="1:7" x14ac:dyDescent="0.35">
      <c r="A35" s="38" t="s">
        <v>845</v>
      </c>
      <c r="B35" s="38"/>
      <c r="C35" s="39">
        <v>21.45</v>
      </c>
      <c r="D35" s="39"/>
      <c r="E35" s="39"/>
      <c r="F35" s="39"/>
      <c r="G35" s="39">
        <f>PRODUCT(C35:F35)</f>
        <v>21.45</v>
      </c>
    </row>
    <row r="36" spans="1:7" x14ac:dyDescent="0.35">
      <c r="A36" s="38" t="s">
        <v>846</v>
      </c>
      <c r="B36" s="38"/>
      <c r="C36" s="39">
        <v>689.85</v>
      </c>
      <c r="D36" s="39"/>
      <c r="E36" s="39"/>
      <c r="F36" s="39"/>
      <c r="G36" s="39">
        <f>PRODUCT(C36:F36)</f>
        <v>689.85</v>
      </c>
    </row>
    <row r="37" spans="1:7" x14ac:dyDescent="0.35">
      <c r="A37" s="38"/>
      <c r="B37" s="38"/>
      <c r="C37" s="39">
        <v>15</v>
      </c>
      <c r="D37" s="39"/>
      <c r="E37" s="39"/>
      <c r="F37" s="39"/>
      <c r="G37" s="39">
        <f>PRODUCT(C37:F37)</f>
        <v>15</v>
      </c>
    </row>
    <row r="38" spans="1:7" x14ac:dyDescent="0.35">
      <c r="A38" s="38" t="s">
        <v>847</v>
      </c>
      <c r="B38" s="38"/>
      <c r="C38" s="39">
        <v>9</v>
      </c>
      <c r="D38" s="39">
        <v>9</v>
      </c>
      <c r="E38" s="39"/>
      <c r="F38" s="39"/>
      <c r="G38" s="39">
        <f>PRODUCT(C38:F38)</f>
        <v>81</v>
      </c>
    </row>
    <row r="39" spans="1:7" x14ac:dyDescent="0.35">
      <c r="A39" s="38" t="s">
        <v>848</v>
      </c>
      <c r="B39" s="38"/>
      <c r="C39" s="39"/>
      <c r="D39" s="39"/>
      <c r="E39" s="39"/>
      <c r="F39" s="39"/>
      <c r="G39" s="39"/>
    </row>
    <row r="40" spans="1:7" x14ac:dyDescent="0.35">
      <c r="A40" s="38" t="s">
        <v>838</v>
      </c>
      <c r="B40" s="38"/>
      <c r="C40" s="39">
        <v>1</v>
      </c>
      <c r="D40" s="39">
        <v>1</v>
      </c>
      <c r="E40" s="39">
        <v>2</v>
      </c>
      <c r="F40" s="39"/>
      <c r="G40" s="39">
        <f>PRODUCT(C40:F40)</f>
        <v>2</v>
      </c>
    </row>
    <row r="41" spans="1:7" x14ac:dyDescent="0.35">
      <c r="A41" s="38" t="s">
        <v>849</v>
      </c>
      <c r="B41" s="38"/>
      <c r="C41" s="39">
        <v>1</v>
      </c>
      <c r="D41" s="39">
        <v>1</v>
      </c>
      <c r="E41" s="39">
        <v>2</v>
      </c>
      <c r="F41" s="39"/>
      <c r="G41" s="39">
        <f>PRODUCT(C41:F41)</f>
        <v>2</v>
      </c>
    </row>
    <row r="43" spans="1:7" ht="45" customHeight="1" x14ac:dyDescent="0.35">
      <c r="A43" s="35" t="s">
        <v>850</v>
      </c>
      <c r="B43" s="36" t="s">
        <v>829</v>
      </c>
      <c r="C43" s="35" t="s">
        <v>20</v>
      </c>
      <c r="D43" s="35" t="s">
        <v>13</v>
      </c>
      <c r="E43" s="1" t="s">
        <v>21</v>
      </c>
      <c r="F43" s="1" t="s">
        <v>21</v>
      </c>
      <c r="G43" s="37">
        <f>SUM(G44:G45)</f>
        <v>41.36</v>
      </c>
    </row>
    <row r="44" spans="1:7" x14ac:dyDescent="0.35">
      <c r="A44" s="38" t="s">
        <v>836</v>
      </c>
      <c r="B44" s="38"/>
      <c r="C44" s="39"/>
      <c r="D44" s="39"/>
      <c r="E44" s="39"/>
      <c r="F44" s="39"/>
      <c r="G44" s="39"/>
    </row>
    <row r="45" spans="1:7" x14ac:dyDescent="0.35">
      <c r="A45" s="38"/>
      <c r="B45" s="38"/>
      <c r="C45" s="39">
        <v>41.36</v>
      </c>
      <c r="D45" s="39"/>
      <c r="E45" s="39"/>
      <c r="F45" s="39"/>
      <c r="G45" s="39">
        <f>PRODUCT(C45:F45)</f>
        <v>41.36</v>
      </c>
    </row>
    <row r="47" spans="1:7" ht="45" customHeight="1" x14ac:dyDescent="0.35">
      <c r="A47" s="35" t="s">
        <v>851</v>
      </c>
      <c r="B47" s="36" t="s">
        <v>829</v>
      </c>
      <c r="C47" s="35" t="s">
        <v>22</v>
      </c>
      <c r="D47" s="35" t="s">
        <v>18</v>
      </c>
      <c r="E47" s="1" t="s">
        <v>23</v>
      </c>
      <c r="F47" s="1" t="s">
        <v>23</v>
      </c>
      <c r="G47" s="37">
        <f>SUM(G48:G54)</f>
        <v>208.63</v>
      </c>
    </row>
    <row r="48" spans="1:7" x14ac:dyDescent="0.35">
      <c r="A48" s="38" t="s">
        <v>836</v>
      </c>
      <c r="B48" s="38"/>
      <c r="C48" s="39"/>
      <c r="D48" s="39"/>
      <c r="E48" s="39"/>
      <c r="F48" s="39"/>
      <c r="G48" s="39"/>
    </row>
    <row r="49" spans="1:7" x14ac:dyDescent="0.35">
      <c r="A49" s="38" t="s">
        <v>837</v>
      </c>
      <c r="B49" s="38"/>
      <c r="C49" s="39">
        <v>8.06</v>
      </c>
      <c r="D49" s="39"/>
      <c r="E49" s="39"/>
      <c r="F49" s="39"/>
      <c r="G49" s="39">
        <f>PRODUCT(C49:F49)</f>
        <v>8.06</v>
      </c>
    </row>
    <row r="50" spans="1:7" x14ac:dyDescent="0.35">
      <c r="A50" s="38" t="s">
        <v>838</v>
      </c>
      <c r="B50" s="38"/>
      <c r="C50" s="39">
        <v>12.55</v>
      </c>
      <c r="D50" s="39"/>
      <c r="E50" s="39"/>
      <c r="F50" s="39"/>
      <c r="G50" s="39">
        <f>PRODUCT(C50:F50)</f>
        <v>12.55</v>
      </c>
    </row>
    <row r="51" spans="1:7" x14ac:dyDescent="0.35">
      <c r="A51" s="38" t="s">
        <v>839</v>
      </c>
      <c r="B51" s="38"/>
      <c r="C51" s="39"/>
      <c r="D51" s="39"/>
      <c r="E51" s="39"/>
      <c r="F51" s="39"/>
      <c r="G51" s="39"/>
    </row>
    <row r="52" spans="1:7" x14ac:dyDescent="0.35">
      <c r="A52" s="38" t="s">
        <v>852</v>
      </c>
      <c r="B52" s="38"/>
      <c r="C52" s="39">
        <v>61.57</v>
      </c>
      <c r="D52" s="39"/>
      <c r="E52" s="39"/>
      <c r="F52" s="39"/>
      <c r="G52" s="39">
        <f>PRODUCT(C52:F52)</f>
        <v>61.57</v>
      </c>
    </row>
    <row r="53" spans="1:7" x14ac:dyDescent="0.35">
      <c r="A53" s="38" t="s">
        <v>853</v>
      </c>
      <c r="B53" s="38"/>
      <c r="C53" s="39"/>
      <c r="D53" s="39"/>
      <c r="E53" s="39"/>
      <c r="F53" s="39"/>
      <c r="G53" s="39"/>
    </row>
    <row r="54" spans="1:7" x14ac:dyDescent="0.35">
      <c r="A54" s="38" t="s">
        <v>854</v>
      </c>
      <c r="B54" s="38"/>
      <c r="C54" s="39">
        <v>126.45</v>
      </c>
      <c r="D54" s="39"/>
      <c r="E54" s="39"/>
      <c r="F54" s="39"/>
      <c r="G54" s="39">
        <f>PRODUCT(C54:F54)</f>
        <v>126.45</v>
      </c>
    </row>
    <row r="56" spans="1:7" ht="45" customHeight="1" x14ac:dyDescent="0.35">
      <c r="A56" s="35" t="s">
        <v>855</v>
      </c>
      <c r="B56" s="36" t="s">
        <v>829</v>
      </c>
      <c r="C56" s="35" t="s">
        <v>24</v>
      </c>
      <c r="D56" s="35" t="s">
        <v>25</v>
      </c>
      <c r="E56" s="1" t="s">
        <v>26</v>
      </c>
      <c r="F56" s="1" t="s">
        <v>26</v>
      </c>
      <c r="G56" s="37">
        <f>SUM(G57:G57)</f>
        <v>4</v>
      </c>
    </row>
    <row r="57" spans="1:7" x14ac:dyDescent="0.35">
      <c r="A57" s="38" t="s">
        <v>856</v>
      </c>
      <c r="B57" s="38"/>
      <c r="C57" s="39">
        <v>4</v>
      </c>
      <c r="D57" s="39"/>
      <c r="E57" s="39"/>
      <c r="F57" s="39"/>
      <c r="G57" s="39">
        <f>PRODUCT(C57:F57)</f>
        <v>4</v>
      </c>
    </row>
    <row r="59" spans="1:7" ht="45" customHeight="1" x14ac:dyDescent="0.35">
      <c r="A59" s="35" t="s">
        <v>857</v>
      </c>
      <c r="B59" s="36" t="s">
        <v>829</v>
      </c>
      <c r="C59" s="35" t="s">
        <v>27</v>
      </c>
      <c r="D59" s="35" t="s">
        <v>13</v>
      </c>
      <c r="E59" s="1" t="s">
        <v>28</v>
      </c>
      <c r="F59" s="1" t="s">
        <v>28</v>
      </c>
      <c r="G59" s="37">
        <f>SUM(G60:G60)</f>
        <v>18</v>
      </c>
    </row>
    <row r="60" spans="1:7" x14ac:dyDescent="0.35">
      <c r="A60" s="38"/>
      <c r="B60" s="38"/>
      <c r="C60" s="39">
        <v>9</v>
      </c>
      <c r="D60" s="39">
        <v>2</v>
      </c>
      <c r="E60" s="39"/>
      <c r="F60" s="39"/>
      <c r="G60" s="39">
        <f>PRODUCT(C60:F60)</f>
        <v>18</v>
      </c>
    </row>
    <row r="62" spans="1:7" ht="45" customHeight="1" x14ac:dyDescent="0.35">
      <c r="A62" s="35" t="s">
        <v>858</v>
      </c>
      <c r="B62" s="36" t="s">
        <v>829</v>
      </c>
      <c r="C62" s="35" t="s">
        <v>29</v>
      </c>
      <c r="D62" s="35" t="s">
        <v>25</v>
      </c>
      <c r="E62" s="1" t="s">
        <v>30</v>
      </c>
      <c r="F62" s="1" t="s">
        <v>30</v>
      </c>
      <c r="G62" s="37">
        <f>SUM(G63:G63)</f>
        <v>2</v>
      </c>
    </row>
    <row r="63" spans="1:7" x14ac:dyDescent="0.35">
      <c r="A63" s="38"/>
      <c r="B63" s="38"/>
      <c r="C63" s="39">
        <v>2</v>
      </c>
      <c r="D63" s="39"/>
      <c r="E63" s="39"/>
      <c r="F63" s="39"/>
      <c r="G63" s="39">
        <f>PRODUCT(C63:F63)</f>
        <v>2</v>
      </c>
    </row>
    <row r="65" spans="1:7" ht="45" customHeight="1" x14ac:dyDescent="0.35">
      <c r="A65" s="35" t="s">
        <v>859</v>
      </c>
      <c r="B65" s="36" t="s">
        <v>829</v>
      </c>
      <c r="C65" s="35" t="s">
        <v>31</v>
      </c>
      <c r="D65" s="35" t="s">
        <v>13</v>
      </c>
      <c r="E65" s="1" t="s">
        <v>32</v>
      </c>
      <c r="F65" s="1" t="s">
        <v>32</v>
      </c>
      <c r="G65" s="37">
        <f>SUM(G66:G69)</f>
        <v>5.8100000000000005</v>
      </c>
    </row>
    <row r="66" spans="1:7" x14ac:dyDescent="0.35">
      <c r="A66" s="38" t="s">
        <v>860</v>
      </c>
      <c r="B66" s="38"/>
      <c r="C66" s="39">
        <v>0.95</v>
      </c>
      <c r="D66" s="39">
        <v>2</v>
      </c>
      <c r="E66" s="39"/>
      <c r="F66" s="39"/>
      <c r="G66" s="39">
        <f>PRODUCT(C66:F66)</f>
        <v>1.9</v>
      </c>
    </row>
    <row r="67" spans="1:7" x14ac:dyDescent="0.35">
      <c r="A67" s="38"/>
      <c r="B67" s="38"/>
      <c r="C67" s="39">
        <v>0.35</v>
      </c>
      <c r="D67" s="39">
        <v>5</v>
      </c>
      <c r="E67" s="39"/>
      <c r="F67" s="39"/>
      <c r="G67" s="39">
        <f>PRODUCT(C67:F67)</f>
        <v>1.75</v>
      </c>
    </row>
    <row r="68" spans="1:7" x14ac:dyDescent="0.35">
      <c r="A68" s="38"/>
      <c r="B68" s="38"/>
      <c r="C68" s="39">
        <v>0.85</v>
      </c>
      <c r="D68" s="39"/>
      <c r="E68" s="39"/>
      <c r="F68" s="39"/>
      <c r="G68" s="39">
        <f>PRODUCT(C68:F68)</f>
        <v>0.85</v>
      </c>
    </row>
    <row r="69" spans="1:7" x14ac:dyDescent="0.35">
      <c r="A69" s="38"/>
      <c r="B69" s="38"/>
      <c r="C69" s="39">
        <v>1.31</v>
      </c>
      <c r="D69" s="39"/>
      <c r="E69" s="39"/>
      <c r="F69" s="39"/>
      <c r="G69" s="39">
        <f>PRODUCT(C69:F69)</f>
        <v>1.31</v>
      </c>
    </row>
    <row r="71" spans="1:7" ht="45" customHeight="1" x14ac:dyDescent="0.35">
      <c r="A71" s="35" t="s">
        <v>861</v>
      </c>
      <c r="B71" s="36" t="s">
        <v>829</v>
      </c>
      <c r="C71" s="35" t="s">
        <v>33</v>
      </c>
      <c r="D71" s="35" t="s">
        <v>18</v>
      </c>
      <c r="E71" s="1" t="s">
        <v>34</v>
      </c>
      <c r="F71" s="1" t="s">
        <v>34</v>
      </c>
      <c r="G71" s="37">
        <f>SUM(G72:G74)</f>
        <v>22.125</v>
      </c>
    </row>
    <row r="72" spans="1:7" x14ac:dyDescent="0.35">
      <c r="A72" s="38" t="s">
        <v>862</v>
      </c>
      <c r="B72" s="38"/>
      <c r="C72" s="39">
        <v>7.7</v>
      </c>
      <c r="D72" s="39">
        <v>1</v>
      </c>
      <c r="E72" s="39"/>
      <c r="F72" s="39"/>
      <c r="G72" s="39">
        <f>PRODUCT(C72:F72)</f>
        <v>7.7</v>
      </c>
    </row>
    <row r="73" spans="1:7" x14ac:dyDescent="0.35">
      <c r="A73" s="38"/>
      <c r="B73" s="38"/>
      <c r="C73" s="39">
        <v>9</v>
      </c>
      <c r="D73" s="39">
        <v>1</v>
      </c>
      <c r="E73" s="39"/>
      <c r="F73" s="39"/>
      <c r="G73" s="39">
        <f>PRODUCT(C73:F73)</f>
        <v>9</v>
      </c>
    </row>
    <row r="74" spans="1:7" x14ac:dyDescent="0.35">
      <c r="A74" s="38"/>
      <c r="B74" s="38"/>
      <c r="C74" s="39">
        <v>10.85</v>
      </c>
      <c r="D74" s="39">
        <v>0.5</v>
      </c>
      <c r="E74" s="39"/>
      <c r="F74" s="39"/>
      <c r="G74" s="39">
        <f>PRODUCT(C74:F74)</f>
        <v>5.4249999999999998</v>
      </c>
    </row>
    <row r="76" spans="1:7" ht="45" customHeight="1" x14ac:dyDescent="0.35">
      <c r="A76" s="35" t="s">
        <v>863</v>
      </c>
      <c r="B76" s="36" t="s">
        <v>829</v>
      </c>
      <c r="C76" s="35" t="s">
        <v>35</v>
      </c>
      <c r="D76" s="35" t="s">
        <v>25</v>
      </c>
      <c r="E76" s="1" t="s">
        <v>36</v>
      </c>
      <c r="F76" s="1" t="s">
        <v>36</v>
      </c>
      <c r="G76" s="37">
        <f>SUM(G77:G78)</f>
        <v>18</v>
      </c>
    </row>
    <row r="77" spans="1:7" x14ac:dyDescent="0.35">
      <c r="A77" s="38" t="s">
        <v>864</v>
      </c>
      <c r="B77" s="38"/>
      <c r="C77" s="39">
        <v>12</v>
      </c>
      <c r="D77" s="39"/>
      <c r="E77" s="39"/>
      <c r="F77" s="39"/>
      <c r="G77" s="39">
        <f>PRODUCT(C77:F77)</f>
        <v>12</v>
      </c>
    </row>
    <row r="78" spans="1:7" x14ac:dyDescent="0.35">
      <c r="A78" s="38"/>
      <c r="B78" s="38"/>
      <c r="C78" s="39">
        <v>6</v>
      </c>
      <c r="D78" s="39"/>
      <c r="E78" s="39"/>
      <c r="F78" s="39"/>
      <c r="G78" s="39">
        <f>PRODUCT(C78:F78)</f>
        <v>6</v>
      </c>
    </row>
    <row r="80" spans="1:7" ht="45" customHeight="1" x14ac:dyDescent="0.35">
      <c r="A80" s="35" t="s">
        <v>865</v>
      </c>
      <c r="B80" s="36" t="s">
        <v>829</v>
      </c>
      <c r="C80" s="35" t="s">
        <v>37</v>
      </c>
      <c r="D80" s="35" t="s">
        <v>38</v>
      </c>
      <c r="E80" s="1" t="s">
        <v>39</v>
      </c>
      <c r="F80" s="1" t="s">
        <v>39</v>
      </c>
      <c r="G80" s="37">
        <f>SUM(G81:G90)</f>
        <v>222.94202000000001</v>
      </c>
    </row>
    <row r="81" spans="1:7" x14ac:dyDescent="0.35">
      <c r="A81" s="38" t="s">
        <v>866</v>
      </c>
      <c r="B81" s="38"/>
      <c r="C81" s="39">
        <v>98.8</v>
      </c>
      <c r="D81" s="39">
        <v>0.2</v>
      </c>
      <c r="E81" s="39">
        <v>0.2</v>
      </c>
      <c r="F81" s="39"/>
      <c r="G81" s="39">
        <f t="shared" ref="G81:G90" si="1">PRODUCT(C81:F81)</f>
        <v>3.9520000000000004</v>
      </c>
    </row>
    <row r="82" spans="1:7" x14ac:dyDescent="0.35">
      <c r="A82" s="38"/>
      <c r="B82" s="38"/>
      <c r="C82" s="39">
        <v>41.36</v>
      </c>
      <c r="D82" s="39">
        <v>0.2</v>
      </c>
      <c r="E82" s="39">
        <v>0.01</v>
      </c>
      <c r="F82" s="39"/>
      <c r="G82" s="39">
        <f t="shared" si="1"/>
        <v>8.2720000000000002E-2</v>
      </c>
    </row>
    <row r="83" spans="1:7" x14ac:dyDescent="0.35">
      <c r="A83" s="38" t="s">
        <v>867</v>
      </c>
      <c r="B83" s="38"/>
      <c r="C83" s="39">
        <v>825.09</v>
      </c>
      <c r="D83" s="39">
        <v>0.2</v>
      </c>
      <c r="E83" s="39"/>
      <c r="F83" s="39"/>
      <c r="G83" s="39">
        <f t="shared" si="1"/>
        <v>165.01800000000003</v>
      </c>
    </row>
    <row r="84" spans="1:7" x14ac:dyDescent="0.35">
      <c r="A84" s="38" t="s">
        <v>868</v>
      </c>
      <c r="B84" s="38"/>
      <c r="C84" s="39">
        <v>208.63</v>
      </c>
      <c r="D84" s="39">
        <v>0.2</v>
      </c>
      <c r="E84" s="39"/>
      <c r="F84" s="39"/>
      <c r="G84" s="39">
        <f t="shared" si="1"/>
        <v>41.725999999999999</v>
      </c>
    </row>
    <row r="85" spans="1:7" x14ac:dyDescent="0.35">
      <c r="A85" s="38" t="s">
        <v>869</v>
      </c>
      <c r="B85" s="38"/>
      <c r="C85" s="39">
        <v>18</v>
      </c>
      <c r="D85" s="39">
        <v>0.2</v>
      </c>
      <c r="E85" s="39">
        <v>0.1</v>
      </c>
      <c r="F85" s="39"/>
      <c r="G85" s="39">
        <f t="shared" si="1"/>
        <v>0.36000000000000004</v>
      </c>
    </row>
    <row r="86" spans="1:7" x14ac:dyDescent="0.35">
      <c r="A86" s="38" t="s">
        <v>870</v>
      </c>
      <c r="B86" s="38"/>
      <c r="C86" s="39">
        <v>2</v>
      </c>
      <c r="D86" s="39">
        <v>0.7</v>
      </c>
      <c r="E86" s="39">
        <v>0.85</v>
      </c>
      <c r="F86" s="39">
        <v>0.3</v>
      </c>
      <c r="G86" s="39">
        <f t="shared" si="1"/>
        <v>0.35699999999999998</v>
      </c>
    </row>
    <row r="87" spans="1:7" x14ac:dyDescent="0.35">
      <c r="A87" s="38" t="s">
        <v>871</v>
      </c>
      <c r="B87" s="38"/>
      <c r="C87" s="39">
        <v>22.125</v>
      </c>
      <c r="D87" s="39">
        <v>0.3</v>
      </c>
      <c r="E87" s="39"/>
      <c r="F87" s="39"/>
      <c r="G87" s="39">
        <f t="shared" si="1"/>
        <v>6.6375000000000002</v>
      </c>
    </row>
    <row r="88" spans="1:7" x14ac:dyDescent="0.35">
      <c r="A88" s="38" t="s">
        <v>872</v>
      </c>
      <c r="B88" s="38"/>
      <c r="C88" s="39">
        <v>5.81</v>
      </c>
      <c r="D88" s="39">
        <v>0.4</v>
      </c>
      <c r="E88" s="39">
        <v>0.2</v>
      </c>
      <c r="F88" s="39"/>
      <c r="G88" s="39">
        <f t="shared" si="1"/>
        <v>0.46479999999999999</v>
      </c>
    </row>
    <row r="89" spans="1:7" x14ac:dyDescent="0.35">
      <c r="A89" s="38" t="s">
        <v>873</v>
      </c>
      <c r="B89" s="38"/>
      <c r="C89" s="39">
        <v>18</v>
      </c>
      <c r="D89" s="39">
        <v>1</v>
      </c>
      <c r="E89" s="39">
        <v>8.0000000000000002E-3</v>
      </c>
      <c r="F89" s="39"/>
      <c r="G89" s="39">
        <f t="shared" si="1"/>
        <v>0.14400000000000002</v>
      </c>
    </row>
    <row r="90" spans="1:7" x14ac:dyDescent="0.35">
      <c r="A90" s="38" t="s">
        <v>874</v>
      </c>
      <c r="B90" s="38"/>
      <c r="C90" s="39">
        <v>4</v>
      </c>
      <c r="D90" s="39">
        <v>1.75</v>
      </c>
      <c r="E90" s="39">
        <v>0.6</v>
      </c>
      <c r="F90" s="39"/>
      <c r="G90" s="39">
        <f t="shared" si="1"/>
        <v>4.2</v>
      </c>
    </row>
    <row r="92" spans="1:7" ht="45" customHeight="1" x14ac:dyDescent="0.35">
      <c r="A92" s="35" t="s">
        <v>875</v>
      </c>
      <c r="B92" s="36" t="s">
        <v>829</v>
      </c>
      <c r="C92" s="35" t="s">
        <v>40</v>
      </c>
      <c r="D92" s="35" t="s">
        <v>38</v>
      </c>
      <c r="E92" s="1" t="s">
        <v>41</v>
      </c>
      <c r="F92" s="1" t="s">
        <v>41</v>
      </c>
      <c r="G92" s="37">
        <f>SUM(G93:G102)</f>
        <v>222.94202000000001</v>
      </c>
    </row>
    <row r="93" spans="1:7" x14ac:dyDescent="0.35">
      <c r="A93" s="38" t="s">
        <v>866</v>
      </c>
      <c r="B93" s="38"/>
      <c r="C93" s="39">
        <v>98.8</v>
      </c>
      <c r="D93" s="39">
        <v>0.2</v>
      </c>
      <c r="E93" s="39">
        <v>0.2</v>
      </c>
      <c r="F93" s="39"/>
      <c r="G93" s="39">
        <f t="shared" ref="G93:G102" si="2">PRODUCT(C93:F93)</f>
        <v>3.9520000000000004</v>
      </c>
    </row>
    <row r="94" spans="1:7" x14ac:dyDescent="0.35">
      <c r="A94" s="38"/>
      <c r="B94" s="38"/>
      <c r="C94" s="39">
        <v>41.36</v>
      </c>
      <c r="D94" s="39">
        <v>0.2</v>
      </c>
      <c r="E94" s="39">
        <v>0.01</v>
      </c>
      <c r="F94" s="39"/>
      <c r="G94" s="39">
        <f t="shared" si="2"/>
        <v>8.2720000000000002E-2</v>
      </c>
    </row>
    <row r="95" spans="1:7" x14ac:dyDescent="0.35">
      <c r="A95" s="38" t="s">
        <v>867</v>
      </c>
      <c r="B95" s="38"/>
      <c r="C95" s="39">
        <v>825.09</v>
      </c>
      <c r="D95" s="39">
        <v>0.2</v>
      </c>
      <c r="E95" s="39"/>
      <c r="F95" s="39"/>
      <c r="G95" s="39">
        <f t="shared" si="2"/>
        <v>165.01800000000003</v>
      </c>
    </row>
    <row r="96" spans="1:7" x14ac:dyDescent="0.35">
      <c r="A96" s="38" t="s">
        <v>868</v>
      </c>
      <c r="B96" s="38"/>
      <c r="C96" s="39">
        <v>208.63</v>
      </c>
      <c r="D96" s="39">
        <v>0.2</v>
      </c>
      <c r="E96" s="39"/>
      <c r="F96" s="39"/>
      <c r="G96" s="39">
        <f t="shared" si="2"/>
        <v>41.725999999999999</v>
      </c>
    </row>
    <row r="97" spans="1:7" x14ac:dyDescent="0.35">
      <c r="A97" s="38" t="s">
        <v>869</v>
      </c>
      <c r="B97" s="38"/>
      <c r="C97" s="39">
        <v>18</v>
      </c>
      <c r="D97" s="39">
        <v>0.2</v>
      </c>
      <c r="E97" s="39">
        <v>0.1</v>
      </c>
      <c r="F97" s="39"/>
      <c r="G97" s="39">
        <f t="shared" si="2"/>
        <v>0.36000000000000004</v>
      </c>
    </row>
    <row r="98" spans="1:7" x14ac:dyDescent="0.35">
      <c r="A98" s="38" t="s">
        <v>870</v>
      </c>
      <c r="B98" s="38"/>
      <c r="C98" s="39">
        <v>2</v>
      </c>
      <c r="D98" s="39">
        <v>0.7</v>
      </c>
      <c r="E98" s="39">
        <v>0.85</v>
      </c>
      <c r="F98" s="39">
        <v>0.3</v>
      </c>
      <c r="G98" s="39">
        <f t="shared" si="2"/>
        <v>0.35699999999999998</v>
      </c>
    </row>
    <row r="99" spans="1:7" x14ac:dyDescent="0.35">
      <c r="A99" s="38" t="s">
        <v>871</v>
      </c>
      <c r="B99" s="38"/>
      <c r="C99" s="39">
        <v>22.125</v>
      </c>
      <c r="D99" s="39">
        <v>0.3</v>
      </c>
      <c r="E99" s="39"/>
      <c r="F99" s="39"/>
      <c r="G99" s="39">
        <f t="shared" si="2"/>
        <v>6.6375000000000002</v>
      </c>
    </row>
    <row r="100" spans="1:7" x14ac:dyDescent="0.35">
      <c r="A100" s="38" t="s">
        <v>872</v>
      </c>
      <c r="B100" s="38"/>
      <c r="C100" s="39">
        <v>5.81</v>
      </c>
      <c r="D100" s="39">
        <v>0.4</v>
      </c>
      <c r="E100" s="39">
        <v>0.2</v>
      </c>
      <c r="F100" s="39"/>
      <c r="G100" s="39">
        <f t="shared" si="2"/>
        <v>0.46479999999999999</v>
      </c>
    </row>
    <row r="101" spans="1:7" x14ac:dyDescent="0.35">
      <c r="A101" s="38" t="s">
        <v>873</v>
      </c>
      <c r="B101" s="38"/>
      <c r="C101" s="39">
        <v>18</v>
      </c>
      <c r="D101" s="39">
        <v>1</v>
      </c>
      <c r="E101" s="39">
        <v>8.0000000000000002E-3</v>
      </c>
      <c r="F101" s="39"/>
      <c r="G101" s="39">
        <f t="shared" si="2"/>
        <v>0.14400000000000002</v>
      </c>
    </row>
    <row r="102" spans="1:7" x14ac:dyDescent="0.35">
      <c r="A102" s="38" t="s">
        <v>874</v>
      </c>
      <c r="B102" s="38"/>
      <c r="C102" s="39">
        <v>4</v>
      </c>
      <c r="D102" s="39">
        <v>1.75</v>
      </c>
      <c r="E102" s="39">
        <v>0.6</v>
      </c>
      <c r="F102" s="39"/>
      <c r="G102" s="39">
        <f t="shared" si="2"/>
        <v>4.2</v>
      </c>
    </row>
    <row r="104" spans="1:7" x14ac:dyDescent="0.35">
      <c r="B104" t="s">
        <v>827</v>
      </c>
      <c r="C104" s="33" t="s">
        <v>6</v>
      </c>
      <c r="D104" s="34" t="s">
        <v>7</v>
      </c>
      <c r="E104" s="33" t="s">
        <v>8</v>
      </c>
    </row>
    <row r="105" spans="1:7" x14ac:dyDescent="0.35">
      <c r="B105" t="s">
        <v>827</v>
      </c>
      <c r="C105" s="33" t="s">
        <v>9</v>
      </c>
      <c r="D105" s="34" t="s">
        <v>43</v>
      </c>
      <c r="E105" s="33" t="s">
        <v>44</v>
      </c>
    </row>
    <row r="107" spans="1:7" ht="45" customHeight="1" x14ac:dyDescent="0.35">
      <c r="A107" s="35" t="s">
        <v>876</v>
      </c>
      <c r="B107" s="36" t="s">
        <v>829</v>
      </c>
      <c r="C107" s="35" t="s">
        <v>46</v>
      </c>
      <c r="D107" s="35" t="s">
        <v>38</v>
      </c>
      <c r="E107" s="1" t="s">
        <v>47</v>
      </c>
      <c r="F107" s="1" t="s">
        <v>47</v>
      </c>
      <c r="G107" s="37">
        <f>SUM(G108:G121)</f>
        <v>49.73640000000001</v>
      </c>
    </row>
    <row r="108" spans="1:7" x14ac:dyDescent="0.35">
      <c r="A108" s="38" t="s">
        <v>877</v>
      </c>
      <c r="B108" s="38"/>
      <c r="C108" s="39"/>
      <c r="D108" s="39"/>
      <c r="E108" s="39"/>
      <c r="F108" s="39"/>
      <c r="G108" s="39"/>
    </row>
    <row r="109" spans="1:7" x14ac:dyDescent="0.35">
      <c r="A109" s="38" t="s">
        <v>878</v>
      </c>
      <c r="B109" s="38"/>
      <c r="C109" s="39"/>
      <c r="D109" s="39"/>
      <c r="E109" s="39"/>
      <c r="F109" s="39"/>
      <c r="G109" s="39"/>
    </row>
    <row r="110" spans="1:7" x14ac:dyDescent="0.35">
      <c r="A110" s="38" t="s">
        <v>879</v>
      </c>
      <c r="B110" s="38"/>
      <c r="C110" s="39">
        <v>47.5</v>
      </c>
      <c r="D110" s="39">
        <v>0.4</v>
      </c>
      <c r="E110" s="39">
        <v>1</v>
      </c>
      <c r="F110" s="39"/>
      <c r="G110" s="39">
        <f>PRODUCT(C110:F110)</f>
        <v>19</v>
      </c>
    </row>
    <row r="111" spans="1:7" x14ac:dyDescent="0.35">
      <c r="A111" s="38" t="s">
        <v>849</v>
      </c>
      <c r="B111" s="38"/>
      <c r="C111" s="39">
        <v>22.5</v>
      </c>
      <c r="D111" s="39">
        <v>0.4</v>
      </c>
      <c r="E111" s="39">
        <v>1</v>
      </c>
      <c r="F111" s="39"/>
      <c r="G111" s="39">
        <f>PRODUCT(C111:F111)</f>
        <v>9</v>
      </c>
    </row>
    <row r="112" spans="1:7" x14ac:dyDescent="0.35">
      <c r="A112" s="38" t="s">
        <v>880</v>
      </c>
      <c r="B112" s="38"/>
      <c r="C112" s="39"/>
      <c r="D112" s="39"/>
      <c r="E112" s="39"/>
      <c r="F112" s="39"/>
      <c r="G112" s="39"/>
    </row>
    <row r="113" spans="1:7" x14ac:dyDescent="0.35">
      <c r="A113" s="38" t="s">
        <v>881</v>
      </c>
      <c r="B113" s="38"/>
      <c r="C113" s="39">
        <v>1.3</v>
      </c>
      <c r="D113" s="39">
        <v>0.4</v>
      </c>
      <c r="E113" s="39">
        <v>1</v>
      </c>
      <c r="F113" s="39">
        <v>4</v>
      </c>
      <c r="G113" s="39">
        <f t="shared" ref="G113:G120" si="3">PRODUCT(C113:F113)</f>
        <v>2.08</v>
      </c>
    </row>
    <row r="114" spans="1:7" x14ac:dyDescent="0.35">
      <c r="A114" s="38" t="s">
        <v>849</v>
      </c>
      <c r="B114" s="38"/>
      <c r="C114" s="39">
        <v>1.2</v>
      </c>
      <c r="D114" s="39">
        <v>0.4</v>
      </c>
      <c r="E114" s="39">
        <v>1</v>
      </c>
      <c r="F114" s="39"/>
      <c r="G114" s="39">
        <f t="shared" si="3"/>
        <v>0.48</v>
      </c>
    </row>
    <row r="115" spans="1:7" x14ac:dyDescent="0.35">
      <c r="A115" s="38" t="s">
        <v>882</v>
      </c>
      <c r="B115" s="38"/>
      <c r="C115" s="39">
        <v>7.87</v>
      </c>
      <c r="D115" s="39">
        <v>0.45</v>
      </c>
      <c r="E115" s="39">
        <v>0.5</v>
      </c>
      <c r="F115" s="39"/>
      <c r="G115" s="39">
        <f t="shared" si="3"/>
        <v>1.77075</v>
      </c>
    </row>
    <row r="116" spans="1:7" x14ac:dyDescent="0.35">
      <c r="A116" s="38"/>
      <c r="B116" s="38"/>
      <c r="C116" s="39">
        <v>2.41</v>
      </c>
      <c r="D116" s="39">
        <v>0.45</v>
      </c>
      <c r="E116" s="39">
        <v>0.5</v>
      </c>
      <c r="F116" s="39"/>
      <c r="G116" s="39">
        <f t="shared" si="3"/>
        <v>0.54225000000000001</v>
      </c>
    </row>
    <row r="117" spans="1:7" x14ac:dyDescent="0.35">
      <c r="A117" s="38" t="s">
        <v>883</v>
      </c>
      <c r="B117" s="38"/>
      <c r="C117" s="39">
        <v>3</v>
      </c>
      <c r="D117" s="39">
        <v>1</v>
      </c>
      <c r="E117" s="39">
        <v>1</v>
      </c>
      <c r="F117" s="39"/>
      <c r="G117" s="39">
        <f t="shared" si="3"/>
        <v>3</v>
      </c>
    </row>
    <row r="118" spans="1:7" x14ac:dyDescent="0.35">
      <c r="A118" s="38" t="s">
        <v>884</v>
      </c>
      <c r="B118" s="38"/>
      <c r="C118" s="39">
        <v>6.15</v>
      </c>
      <c r="D118" s="39">
        <v>0.8</v>
      </c>
      <c r="E118" s="39">
        <v>0.4</v>
      </c>
      <c r="F118" s="39"/>
      <c r="G118" s="39">
        <f t="shared" si="3"/>
        <v>1.9680000000000004</v>
      </c>
    </row>
    <row r="119" spans="1:7" x14ac:dyDescent="0.35">
      <c r="A119" s="38"/>
      <c r="B119" s="38"/>
      <c r="C119" s="39">
        <v>8.27</v>
      </c>
      <c r="D119" s="39">
        <v>0.8</v>
      </c>
      <c r="E119" s="39">
        <v>0.4</v>
      </c>
      <c r="F119" s="39"/>
      <c r="G119" s="39">
        <f t="shared" si="3"/>
        <v>2.6463999999999999</v>
      </c>
    </row>
    <row r="120" spans="1:7" x14ac:dyDescent="0.35">
      <c r="A120" s="38" t="s">
        <v>885</v>
      </c>
      <c r="B120" s="38"/>
      <c r="C120" s="39">
        <v>3</v>
      </c>
      <c r="D120" s="39">
        <v>0.8</v>
      </c>
      <c r="E120" s="39">
        <v>0.4</v>
      </c>
      <c r="F120" s="39"/>
      <c r="G120" s="39">
        <f t="shared" si="3"/>
        <v>0.96000000000000019</v>
      </c>
    </row>
    <row r="121" spans="1:7" x14ac:dyDescent="0.35">
      <c r="A121" s="38" t="s">
        <v>886</v>
      </c>
      <c r="B121" s="38"/>
      <c r="C121" s="39">
        <v>20</v>
      </c>
      <c r="D121" s="39">
        <v>41.445</v>
      </c>
      <c r="E121" s="39"/>
      <c r="F121" s="39"/>
      <c r="G121" s="39">
        <f>C121 * D121/100</f>
        <v>8.2889999999999997</v>
      </c>
    </row>
    <row r="123" spans="1:7" ht="45" customHeight="1" x14ac:dyDescent="0.35">
      <c r="A123" s="35" t="s">
        <v>887</v>
      </c>
      <c r="B123" s="36" t="s">
        <v>829</v>
      </c>
      <c r="C123" s="35" t="s">
        <v>48</v>
      </c>
      <c r="D123" s="35" t="s">
        <v>38</v>
      </c>
      <c r="E123" s="1" t="s">
        <v>49</v>
      </c>
      <c r="F123" s="1" t="s">
        <v>49</v>
      </c>
      <c r="G123" s="37">
        <f>SUM(G124:G125)</f>
        <v>493.24799999999999</v>
      </c>
    </row>
    <row r="124" spans="1:7" x14ac:dyDescent="0.35">
      <c r="A124" s="38"/>
      <c r="B124" s="38"/>
      <c r="C124" s="39">
        <v>1027.5999999999999</v>
      </c>
      <c r="D124" s="39">
        <v>0.4</v>
      </c>
      <c r="E124" s="39"/>
      <c r="F124" s="39"/>
      <c r="G124" s="39">
        <f>PRODUCT(C124:F124)</f>
        <v>411.03999999999996</v>
      </c>
    </row>
    <row r="125" spans="1:7" x14ac:dyDescent="0.35">
      <c r="A125" s="38" t="s">
        <v>886</v>
      </c>
      <c r="B125" s="38"/>
      <c r="C125" s="39">
        <v>20</v>
      </c>
      <c r="D125" s="39">
        <v>411.04</v>
      </c>
      <c r="E125" s="39"/>
      <c r="F125" s="39"/>
      <c r="G125" s="39">
        <f>C125 * D125/100</f>
        <v>82.208000000000013</v>
      </c>
    </row>
    <row r="127" spans="1:7" ht="45" customHeight="1" x14ac:dyDescent="0.35">
      <c r="A127" s="35" t="s">
        <v>888</v>
      </c>
      <c r="B127" s="36" t="s">
        <v>829</v>
      </c>
      <c r="C127" s="35" t="s">
        <v>50</v>
      </c>
      <c r="D127" s="35" t="s">
        <v>38</v>
      </c>
      <c r="E127" s="1" t="s">
        <v>51</v>
      </c>
      <c r="F127" s="1" t="s">
        <v>51</v>
      </c>
      <c r="G127" s="37">
        <f>SUM(G128:G129)</f>
        <v>542.98400000000004</v>
      </c>
    </row>
    <row r="128" spans="1:7" x14ac:dyDescent="0.35">
      <c r="A128" s="38" t="s">
        <v>889</v>
      </c>
      <c r="B128" s="38"/>
      <c r="C128" s="39">
        <v>49.735999999999997</v>
      </c>
      <c r="D128" s="39"/>
      <c r="E128" s="39"/>
      <c r="F128" s="39"/>
      <c r="G128" s="39">
        <f>PRODUCT(C128:F128)</f>
        <v>49.735999999999997</v>
      </c>
    </row>
    <row r="129" spans="1:7" x14ac:dyDescent="0.35">
      <c r="A129" s="38" t="s">
        <v>890</v>
      </c>
      <c r="B129" s="38"/>
      <c r="C129" s="39">
        <v>493.24799999999999</v>
      </c>
      <c r="D129" s="39"/>
      <c r="E129" s="39"/>
      <c r="F129" s="39"/>
      <c r="G129" s="39">
        <f>PRODUCT(C129:F129)</f>
        <v>493.24799999999999</v>
      </c>
    </row>
    <row r="131" spans="1:7" x14ac:dyDescent="0.35">
      <c r="B131" t="s">
        <v>827</v>
      </c>
      <c r="C131" s="33" t="s">
        <v>6</v>
      </c>
      <c r="D131" s="34" t="s">
        <v>7</v>
      </c>
      <c r="E131" s="33" t="s">
        <v>8</v>
      </c>
    </row>
    <row r="132" spans="1:7" x14ac:dyDescent="0.35">
      <c r="B132" t="s">
        <v>827</v>
      </c>
      <c r="C132" s="33" t="s">
        <v>9</v>
      </c>
      <c r="D132" s="34" t="s">
        <v>52</v>
      </c>
      <c r="E132" s="33" t="s">
        <v>53</v>
      </c>
    </row>
    <row r="134" spans="1:7" ht="45" customHeight="1" x14ac:dyDescent="0.35">
      <c r="A134" s="35" t="s">
        <v>891</v>
      </c>
      <c r="B134" s="36" t="s">
        <v>829</v>
      </c>
      <c r="C134" s="35" t="s">
        <v>55</v>
      </c>
      <c r="D134" s="35" t="s">
        <v>38</v>
      </c>
      <c r="E134" s="1" t="s">
        <v>56</v>
      </c>
      <c r="F134" s="1" t="s">
        <v>56</v>
      </c>
      <c r="G134" s="37">
        <f>SUM(G135:G136)</f>
        <v>207.32</v>
      </c>
    </row>
    <row r="135" spans="1:7" x14ac:dyDescent="0.35">
      <c r="A135" s="38" t="s">
        <v>892</v>
      </c>
      <c r="B135" s="38"/>
      <c r="C135" s="39">
        <v>1027.5999999999999</v>
      </c>
      <c r="D135" s="39">
        <v>0.2</v>
      </c>
      <c r="E135" s="39"/>
      <c r="F135" s="39"/>
      <c r="G135" s="39">
        <f>PRODUCT(C135:F135)</f>
        <v>205.51999999999998</v>
      </c>
    </row>
    <row r="136" spans="1:7" x14ac:dyDescent="0.35">
      <c r="A136" s="38" t="s">
        <v>893</v>
      </c>
      <c r="B136" s="38"/>
      <c r="C136" s="39">
        <v>22.5</v>
      </c>
      <c r="D136" s="39">
        <v>0.4</v>
      </c>
      <c r="E136" s="39">
        <v>0.2</v>
      </c>
      <c r="F136" s="39"/>
      <c r="G136" s="39">
        <f>PRODUCT(C136:F136)</f>
        <v>1.8</v>
      </c>
    </row>
    <row r="138" spans="1:7" ht="45" customHeight="1" x14ac:dyDescent="0.35">
      <c r="A138" s="35" t="s">
        <v>894</v>
      </c>
      <c r="B138" s="36" t="s">
        <v>829</v>
      </c>
      <c r="C138" s="35" t="s">
        <v>57</v>
      </c>
      <c r="D138" s="35" t="s">
        <v>38</v>
      </c>
      <c r="E138" s="1" t="s">
        <v>58</v>
      </c>
      <c r="F138" s="1" t="s">
        <v>58</v>
      </c>
      <c r="G138" s="37">
        <f>SUM(G139:G145)</f>
        <v>11.213999999999999</v>
      </c>
    </row>
    <row r="139" spans="1:7" x14ac:dyDescent="0.35">
      <c r="A139" s="38" t="s">
        <v>895</v>
      </c>
      <c r="B139" s="38"/>
      <c r="C139" s="39">
        <v>8.1</v>
      </c>
      <c r="D139" s="39">
        <v>0.2</v>
      </c>
      <c r="E139" s="39"/>
      <c r="F139" s="39"/>
      <c r="G139" s="39">
        <f t="shared" ref="G139:G145" si="4">PRODUCT(C139:F139)</f>
        <v>1.62</v>
      </c>
    </row>
    <row r="140" spans="1:7" x14ac:dyDescent="0.35">
      <c r="A140" s="38"/>
      <c r="B140" s="38"/>
      <c r="C140" s="39">
        <v>8.44</v>
      </c>
      <c r="D140" s="39">
        <v>0.2</v>
      </c>
      <c r="E140" s="39"/>
      <c r="F140" s="39"/>
      <c r="G140" s="39">
        <f t="shared" si="4"/>
        <v>1.6879999999999999</v>
      </c>
    </row>
    <row r="141" spans="1:7" x14ac:dyDescent="0.35">
      <c r="A141" s="38"/>
      <c r="B141" s="38"/>
      <c r="C141" s="39">
        <v>6.75</v>
      </c>
      <c r="D141" s="39">
        <v>0.2</v>
      </c>
      <c r="E141" s="39"/>
      <c r="F141" s="39"/>
      <c r="G141" s="39">
        <f t="shared" si="4"/>
        <v>1.35</v>
      </c>
    </row>
    <row r="142" spans="1:7" x14ac:dyDescent="0.35">
      <c r="A142" s="38"/>
      <c r="B142" s="38"/>
      <c r="C142" s="39">
        <v>5.91</v>
      </c>
      <c r="D142" s="39">
        <v>0.2</v>
      </c>
      <c r="E142" s="39"/>
      <c r="F142" s="39"/>
      <c r="G142" s="39">
        <f t="shared" si="4"/>
        <v>1.1820000000000002</v>
      </c>
    </row>
    <row r="143" spans="1:7" x14ac:dyDescent="0.35">
      <c r="A143" s="38"/>
      <c r="B143" s="38"/>
      <c r="C143" s="39">
        <v>7.6</v>
      </c>
      <c r="D143" s="39">
        <v>0.2</v>
      </c>
      <c r="E143" s="39"/>
      <c r="F143" s="39"/>
      <c r="G143" s="39">
        <f t="shared" si="4"/>
        <v>1.52</v>
      </c>
    </row>
    <row r="144" spans="1:7" x14ac:dyDescent="0.35">
      <c r="A144" s="38"/>
      <c r="B144" s="38"/>
      <c r="C144" s="39">
        <v>10.82</v>
      </c>
      <c r="D144" s="39">
        <v>0.2</v>
      </c>
      <c r="E144" s="39"/>
      <c r="F144" s="39"/>
      <c r="G144" s="39">
        <f t="shared" si="4"/>
        <v>2.1640000000000001</v>
      </c>
    </row>
    <row r="145" spans="1:7" x14ac:dyDescent="0.35">
      <c r="A145" s="38"/>
      <c r="B145" s="38"/>
      <c r="C145" s="39">
        <v>8.4499999999999993</v>
      </c>
      <c r="D145" s="39">
        <v>0.2</v>
      </c>
      <c r="E145" s="39"/>
      <c r="F145" s="39"/>
      <c r="G145" s="39">
        <f t="shared" si="4"/>
        <v>1.69</v>
      </c>
    </row>
    <row r="147" spans="1:7" ht="45" customHeight="1" x14ac:dyDescent="0.35">
      <c r="A147" s="35" t="s">
        <v>896</v>
      </c>
      <c r="B147" s="36" t="s">
        <v>829</v>
      </c>
      <c r="C147" s="35" t="s">
        <v>59</v>
      </c>
      <c r="D147" s="35" t="s">
        <v>13</v>
      </c>
      <c r="E147" s="1" t="s">
        <v>60</v>
      </c>
      <c r="F147" s="1" t="s">
        <v>60</v>
      </c>
      <c r="G147" s="37">
        <f>SUM(G148:G150)</f>
        <v>17.45</v>
      </c>
    </row>
    <row r="148" spans="1:7" x14ac:dyDescent="0.35">
      <c r="A148" s="38" t="s">
        <v>831</v>
      </c>
      <c r="B148" s="38"/>
      <c r="C148" s="39">
        <v>6.15</v>
      </c>
      <c r="D148" s="39"/>
      <c r="E148" s="39"/>
      <c r="F148" s="39"/>
      <c r="G148" s="39">
        <f>PRODUCT(C148:F148)</f>
        <v>6.15</v>
      </c>
    </row>
    <row r="149" spans="1:7" x14ac:dyDescent="0.35">
      <c r="A149" s="38" t="s">
        <v>833</v>
      </c>
      <c r="B149" s="38"/>
      <c r="C149" s="39">
        <v>7.3</v>
      </c>
      <c r="D149" s="39"/>
      <c r="E149" s="39"/>
      <c r="F149" s="39"/>
      <c r="G149" s="39">
        <f>PRODUCT(C149:F149)</f>
        <v>7.3</v>
      </c>
    </row>
    <row r="150" spans="1:7" x14ac:dyDescent="0.35">
      <c r="A150" s="38" t="s">
        <v>830</v>
      </c>
      <c r="B150" s="38"/>
      <c r="C150" s="39">
        <v>4</v>
      </c>
      <c r="D150" s="39"/>
      <c r="E150" s="39"/>
      <c r="F150" s="39"/>
      <c r="G150" s="39">
        <f>PRODUCT(C150:F150)</f>
        <v>4</v>
      </c>
    </row>
    <row r="152" spans="1:7" ht="45" customHeight="1" x14ac:dyDescent="0.35">
      <c r="A152" s="35" t="s">
        <v>897</v>
      </c>
      <c r="B152" s="36" t="s">
        <v>829</v>
      </c>
      <c r="C152" s="35" t="s">
        <v>61</v>
      </c>
      <c r="D152" s="35" t="s">
        <v>38</v>
      </c>
      <c r="E152" s="1" t="s">
        <v>62</v>
      </c>
      <c r="F152" s="1" t="s">
        <v>62</v>
      </c>
      <c r="G152" s="37">
        <f>SUM(G153:G155)</f>
        <v>5.7119999999999997</v>
      </c>
    </row>
    <row r="153" spans="1:7" x14ac:dyDescent="0.35">
      <c r="A153" s="38" t="s">
        <v>898</v>
      </c>
      <c r="B153" s="38"/>
      <c r="C153" s="39">
        <v>8.92</v>
      </c>
      <c r="D153" s="39">
        <v>0.15</v>
      </c>
      <c r="E153" s="39"/>
      <c r="F153" s="39"/>
      <c r="G153" s="39">
        <f>PRODUCT(C153:F153)</f>
        <v>1.3379999999999999</v>
      </c>
    </row>
    <row r="154" spans="1:7" x14ac:dyDescent="0.35">
      <c r="A154" s="38"/>
      <c r="B154" s="38"/>
      <c r="C154" s="39">
        <v>17.16</v>
      </c>
      <c r="D154" s="39">
        <v>0.15</v>
      </c>
      <c r="E154" s="39"/>
      <c r="F154" s="39"/>
      <c r="G154" s="39">
        <f>PRODUCT(C154:F154)</f>
        <v>2.5739999999999998</v>
      </c>
    </row>
    <row r="155" spans="1:7" x14ac:dyDescent="0.35">
      <c r="A155" s="38" t="s">
        <v>893</v>
      </c>
      <c r="B155" s="38"/>
      <c r="C155" s="39">
        <v>22.5</v>
      </c>
      <c r="D155" s="39">
        <v>0.4</v>
      </c>
      <c r="E155" s="39">
        <v>0.2</v>
      </c>
      <c r="F155" s="39"/>
      <c r="G155" s="39">
        <f>PRODUCT(C155:F155)</f>
        <v>1.8</v>
      </c>
    </row>
    <row r="157" spans="1:7" ht="45" customHeight="1" x14ac:dyDescent="0.35">
      <c r="A157" s="35" t="s">
        <v>899</v>
      </c>
      <c r="B157" s="36" t="s">
        <v>829</v>
      </c>
      <c r="C157" s="35" t="s">
        <v>63</v>
      </c>
      <c r="D157" s="35" t="s">
        <v>13</v>
      </c>
      <c r="E157" s="1" t="s">
        <v>64</v>
      </c>
      <c r="F157" s="1" t="s">
        <v>64</v>
      </c>
      <c r="G157" s="37">
        <f>SUM(G158:G162)</f>
        <v>16.940000000000001</v>
      </c>
    </row>
    <row r="158" spans="1:7" x14ac:dyDescent="0.35">
      <c r="A158" s="38" t="s">
        <v>898</v>
      </c>
      <c r="B158" s="38"/>
      <c r="C158" s="39">
        <v>3.7</v>
      </c>
      <c r="D158" s="39"/>
      <c r="E158" s="39"/>
      <c r="F158" s="39"/>
      <c r="G158" s="39">
        <f>PRODUCT(C158:F158)</f>
        <v>3.7</v>
      </c>
    </row>
    <row r="159" spans="1:7" x14ac:dyDescent="0.35">
      <c r="A159" s="38"/>
      <c r="B159" s="38"/>
      <c r="C159" s="39">
        <v>6.9</v>
      </c>
      <c r="D159" s="39"/>
      <c r="E159" s="39"/>
      <c r="F159" s="39"/>
      <c r="G159" s="39">
        <f>PRODUCT(C159:F159)</f>
        <v>6.9</v>
      </c>
    </row>
    <row r="160" spans="1:7" x14ac:dyDescent="0.35">
      <c r="A160" s="38" t="s">
        <v>900</v>
      </c>
      <c r="B160" s="38"/>
      <c r="C160" s="39">
        <v>1.53</v>
      </c>
      <c r="D160" s="39"/>
      <c r="E160" s="39"/>
      <c r="F160" s="39"/>
      <c r="G160" s="39">
        <f>PRODUCT(C160:F160)</f>
        <v>1.53</v>
      </c>
    </row>
    <row r="161" spans="1:7" x14ac:dyDescent="0.35">
      <c r="A161" s="38"/>
      <c r="B161" s="38"/>
      <c r="C161" s="39">
        <v>3.25</v>
      </c>
      <c r="D161" s="39"/>
      <c r="E161" s="39"/>
      <c r="F161" s="39"/>
      <c r="G161" s="39">
        <f>PRODUCT(C161:F161)</f>
        <v>3.25</v>
      </c>
    </row>
    <row r="162" spans="1:7" x14ac:dyDescent="0.35">
      <c r="A162" s="38" t="s">
        <v>901</v>
      </c>
      <c r="B162" s="38"/>
      <c r="C162" s="39">
        <v>1.56</v>
      </c>
      <c r="D162" s="39"/>
      <c r="E162" s="39"/>
      <c r="F162" s="39"/>
      <c r="G162" s="39">
        <f>PRODUCT(C162:F162)</f>
        <v>1.56</v>
      </c>
    </row>
    <row r="164" spans="1:7" ht="45" customHeight="1" x14ac:dyDescent="0.35">
      <c r="A164" s="35" t="s">
        <v>902</v>
      </c>
      <c r="B164" s="36" t="s">
        <v>829</v>
      </c>
      <c r="C164" s="35" t="s">
        <v>65</v>
      </c>
      <c r="D164" s="35" t="s">
        <v>18</v>
      </c>
      <c r="E164" s="1" t="s">
        <v>66</v>
      </c>
      <c r="F164" s="1" t="s">
        <v>66</v>
      </c>
      <c r="G164" s="37">
        <f>SUM(G165:G166)</f>
        <v>26.08</v>
      </c>
    </row>
    <row r="165" spans="1:7" x14ac:dyDescent="0.35">
      <c r="A165" s="38" t="s">
        <v>898</v>
      </c>
      <c r="B165" s="38"/>
      <c r="C165" s="39">
        <v>8.92</v>
      </c>
      <c r="D165" s="39"/>
      <c r="E165" s="39"/>
      <c r="F165" s="39"/>
      <c r="G165" s="39">
        <f>PRODUCT(C165:F165)</f>
        <v>8.92</v>
      </c>
    </row>
    <row r="166" spans="1:7" x14ac:dyDescent="0.35">
      <c r="A166" s="38"/>
      <c r="B166" s="38"/>
      <c r="C166" s="39">
        <v>17.16</v>
      </c>
      <c r="D166" s="39"/>
      <c r="E166" s="39"/>
      <c r="F166" s="39"/>
      <c r="G166" s="39">
        <f>PRODUCT(C166:F166)</f>
        <v>17.16</v>
      </c>
    </row>
    <row r="168" spans="1:7" ht="45" customHeight="1" x14ac:dyDescent="0.35">
      <c r="A168" s="35" t="s">
        <v>903</v>
      </c>
      <c r="B168" s="36" t="s">
        <v>829</v>
      </c>
      <c r="C168" s="35" t="s">
        <v>67</v>
      </c>
      <c r="D168" s="35" t="s">
        <v>38</v>
      </c>
      <c r="E168" s="1" t="s">
        <v>68</v>
      </c>
      <c r="F168" s="1" t="s">
        <v>68</v>
      </c>
      <c r="G168" s="37">
        <f>SUM(G169:G169)</f>
        <v>13.200000000000001</v>
      </c>
    </row>
    <row r="169" spans="1:7" x14ac:dyDescent="0.35">
      <c r="A169" s="38" t="s">
        <v>904</v>
      </c>
      <c r="B169" s="38"/>
      <c r="C169" s="39">
        <v>66</v>
      </c>
      <c r="D169" s="39">
        <v>0.2</v>
      </c>
      <c r="E169" s="39"/>
      <c r="F169" s="39"/>
      <c r="G169" s="39">
        <f>PRODUCT(C169:F169)</f>
        <v>13.200000000000001</v>
      </c>
    </row>
    <row r="171" spans="1:7" ht="45" customHeight="1" x14ac:dyDescent="0.35">
      <c r="A171" s="35" t="s">
        <v>905</v>
      </c>
      <c r="B171" s="36" t="s">
        <v>829</v>
      </c>
      <c r="C171" s="35" t="s">
        <v>69</v>
      </c>
      <c r="D171" s="35" t="s">
        <v>38</v>
      </c>
      <c r="E171" s="1" t="s">
        <v>70</v>
      </c>
      <c r="F171" s="1" t="s">
        <v>70</v>
      </c>
      <c r="G171" s="37">
        <f>SUM(G172:G172)</f>
        <v>3.3000000000000003</v>
      </c>
    </row>
    <row r="172" spans="1:7" x14ac:dyDescent="0.35">
      <c r="A172" s="38" t="s">
        <v>904</v>
      </c>
      <c r="B172" s="38"/>
      <c r="C172" s="39">
        <v>66</v>
      </c>
      <c r="D172" s="39">
        <v>0.05</v>
      </c>
      <c r="E172" s="39"/>
      <c r="F172" s="39"/>
      <c r="G172" s="39">
        <f>PRODUCT(C172:F172)</f>
        <v>3.3000000000000003</v>
      </c>
    </row>
    <row r="174" spans="1:7" ht="45" customHeight="1" x14ac:dyDescent="0.35">
      <c r="A174" s="35" t="s">
        <v>906</v>
      </c>
      <c r="B174" s="36" t="s">
        <v>829</v>
      </c>
      <c r="C174" s="35" t="s">
        <v>71</v>
      </c>
      <c r="D174" s="35" t="s">
        <v>72</v>
      </c>
      <c r="E174" s="1" t="s">
        <v>73</v>
      </c>
      <c r="F174" s="1" t="s">
        <v>73</v>
      </c>
      <c r="G174" s="37">
        <f>SUM(G175:G175)</f>
        <v>1</v>
      </c>
    </row>
    <row r="175" spans="1:7" x14ac:dyDescent="0.35">
      <c r="A175" s="38"/>
      <c r="B175" s="38"/>
      <c r="C175" s="39">
        <v>1</v>
      </c>
      <c r="D175" s="39"/>
      <c r="E175" s="39"/>
      <c r="F175" s="39"/>
      <c r="G175" s="39">
        <f>PRODUCT(C175:F175)</f>
        <v>1</v>
      </c>
    </row>
    <row r="177" spans="1:7" ht="45" customHeight="1" x14ac:dyDescent="0.35">
      <c r="A177" s="35" t="s">
        <v>907</v>
      </c>
      <c r="B177" s="36" t="s">
        <v>829</v>
      </c>
      <c r="C177" s="35" t="s">
        <v>74</v>
      </c>
      <c r="D177" s="35" t="s">
        <v>38</v>
      </c>
      <c r="E177" s="1" t="s">
        <v>75</v>
      </c>
      <c r="F177" s="1" t="s">
        <v>75</v>
      </c>
      <c r="G177" s="37">
        <f>SUM(G178:G178)</f>
        <v>136.6</v>
      </c>
    </row>
    <row r="178" spans="1:7" x14ac:dyDescent="0.35">
      <c r="A178" s="38" t="s">
        <v>908</v>
      </c>
      <c r="B178" s="38"/>
      <c r="C178" s="39">
        <v>683</v>
      </c>
      <c r="D178" s="39">
        <v>0.2</v>
      </c>
      <c r="E178" s="39"/>
      <c r="F178" s="39"/>
      <c r="G178" s="39">
        <f>PRODUCT(C178:F178)</f>
        <v>136.6</v>
      </c>
    </row>
    <row r="180" spans="1:7" ht="45" customHeight="1" x14ac:dyDescent="0.35">
      <c r="A180" s="35" t="s">
        <v>909</v>
      </c>
      <c r="B180" s="36" t="s">
        <v>829</v>
      </c>
      <c r="C180" s="35" t="s">
        <v>76</v>
      </c>
      <c r="D180" s="35" t="s">
        <v>18</v>
      </c>
      <c r="E180" s="1" t="s">
        <v>77</v>
      </c>
      <c r="F180" s="1" t="s">
        <v>77</v>
      </c>
      <c r="G180" s="37">
        <f>SUM(G181:G198)</f>
        <v>85.38000000000001</v>
      </c>
    </row>
    <row r="181" spans="1:7" x14ac:dyDescent="0.35">
      <c r="A181" s="38" t="s">
        <v>910</v>
      </c>
      <c r="B181" s="38"/>
      <c r="C181" s="39">
        <v>3.27</v>
      </c>
      <c r="D181" s="39">
        <v>2</v>
      </c>
      <c r="E181" s="39">
        <v>0.4</v>
      </c>
      <c r="F181" s="39"/>
      <c r="G181" s="39">
        <f t="shared" ref="G181:G198" si="5">PRODUCT(C181:F181)</f>
        <v>2.6160000000000001</v>
      </c>
    </row>
    <row r="182" spans="1:7" x14ac:dyDescent="0.35">
      <c r="A182" s="38"/>
      <c r="B182" s="38"/>
      <c r="C182" s="39">
        <v>2.68</v>
      </c>
      <c r="D182" s="39">
        <v>7</v>
      </c>
      <c r="E182" s="39">
        <v>0.4</v>
      </c>
      <c r="F182" s="39"/>
      <c r="G182" s="39">
        <f t="shared" si="5"/>
        <v>7.5040000000000013</v>
      </c>
    </row>
    <row r="183" spans="1:7" x14ac:dyDescent="0.35">
      <c r="A183" s="38"/>
      <c r="B183" s="38"/>
      <c r="C183" s="39">
        <v>2.11</v>
      </c>
      <c r="D183" s="39">
        <v>0.4</v>
      </c>
      <c r="E183" s="39"/>
      <c r="F183" s="39"/>
      <c r="G183" s="39">
        <f t="shared" si="5"/>
        <v>0.84399999999999997</v>
      </c>
    </row>
    <row r="184" spans="1:7" x14ac:dyDescent="0.35">
      <c r="A184" s="38"/>
      <c r="B184" s="38"/>
      <c r="C184" s="39">
        <v>1.63</v>
      </c>
      <c r="D184" s="39">
        <v>0.4</v>
      </c>
      <c r="E184" s="39"/>
      <c r="F184" s="39"/>
      <c r="G184" s="39">
        <f t="shared" si="5"/>
        <v>0.65200000000000002</v>
      </c>
    </row>
    <row r="185" spans="1:7" x14ac:dyDescent="0.35">
      <c r="A185" s="38"/>
      <c r="B185" s="38"/>
      <c r="C185" s="39">
        <v>5.79</v>
      </c>
      <c r="D185" s="39">
        <v>0.4</v>
      </c>
      <c r="E185" s="39"/>
      <c r="F185" s="39"/>
      <c r="G185" s="39">
        <f t="shared" si="5"/>
        <v>2.3160000000000003</v>
      </c>
    </row>
    <row r="186" spans="1:7" x14ac:dyDescent="0.35">
      <c r="A186" s="38"/>
      <c r="B186" s="38"/>
      <c r="C186" s="39">
        <v>7</v>
      </c>
      <c r="D186" s="39">
        <v>0.4</v>
      </c>
      <c r="E186" s="39"/>
      <c r="F186" s="39"/>
      <c r="G186" s="39">
        <f t="shared" si="5"/>
        <v>2.8000000000000003</v>
      </c>
    </row>
    <row r="187" spans="1:7" x14ac:dyDescent="0.35">
      <c r="A187" s="38"/>
      <c r="B187" s="38"/>
      <c r="C187" s="39">
        <v>8.17</v>
      </c>
      <c r="D187" s="39">
        <v>0.4</v>
      </c>
      <c r="E187" s="39"/>
      <c r="F187" s="39"/>
      <c r="G187" s="39">
        <f t="shared" si="5"/>
        <v>3.2680000000000002</v>
      </c>
    </row>
    <row r="188" spans="1:7" x14ac:dyDescent="0.35">
      <c r="A188" s="38"/>
      <c r="B188" s="38"/>
      <c r="C188" s="39">
        <v>9.48</v>
      </c>
      <c r="D188" s="39">
        <v>0.4</v>
      </c>
      <c r="E188" s="39"/>
      <c r="F188" s="39"/>
      <c r="G188" s="39">
        <f t="shared" si="5"/>
        <v>3.7920000000000003</v>
      </c>
    </row>
    <row r="189" spans="1:7" x14ac:dyDescent="0.35">
      <c r="A189" s="38"/>
      <c r="B189" s="38"/>
      <c r="C189" s="39">
        <v>13.2</v>
      </c>
      <c r="D189" s="39">
        <v>0.4</v>
      </c>
      <c r="E189" s="39"/>
      <c r="F189" s="39"/>
      <c r="G189" s="39">
        <f t="shared" si="5"/>
        <v>5.28</v>
      </c>
    </row>
    <row r="190" spans="1:7" x14ac:dyDescent="0.35">
      <c r="A190" s="38"/>
      <c r="B190" s="38"/>
      <c r="C190" s="39">
        <v>18.07</v>
      </c>
      <c r="D190" s="39">
        <v>0.4</v>
      </c>
      <c r="E190" s="39"/>
      <c r="F190" s="39"/>
      <c r="G190" s="39">
        <f t="shared" si="5"/>
        <v>7.2280000000000006</v>
      </c>
    </row>
    <row r="191" spans="1:7" x14ac:dyDescent="0.35">
      <c r="A191" s="38"/>
      <c r="B191" s="38"/>
      <c r="C191" s="39">
        <v>22.8</v>
      </c>
      <c r="D191" s="39">
        <v>0.4</v>
      </c>
      <c r="E191" s="39"/>
      <c r="F191" s="39"/>
      <c r="G191" s="39">
        <f t="shared" si="5"/>
        <v>9.120000000000001</v>
      </c>
    </row>
    <row r="192" spans="1:7" x14ac:dyDescent="0.35">
      <c r="A192" s="38"/>
      <c r="B192" s="38"/>
      <c r="C192" s="39">
        <v>14.1</v>
      </c>
      <c r="D192" s="39">
        <v>0.4</v>
      </c>
      <c r="E192" s="39"/>
      <c r="F192" s="39"/>
      <c r="G192" s="39">
        <f t="shared" si="5"/>
        <v>5.6400000000000006</v>
      </c>
    </row>
    <row r="193" spans="1:7" x14ac:dyDescent="0.35">
      <c r="A193" s="38"/>
      <c r="B193" s="38"/>
      <c r="C193" s="39">
        <v>11.9</v>
      </c>
      <c r="D193" s="39">
        <v>0.4</v>
      </c>
      <c r="E193" s="39"/>
      <c r="F193" s="39"/>
      <c r="G193" s="39">
        <f t="shared" si="5"/>
        <v>4.7600000000000007</v>
      </c>
    </row>
    <row r="194" spans="1:7" x14ac:dyDescent="0.35">
      <c r="A194" s="38"/>
      <c r="B194" s="38"/>
      <c r="C194" s="39">
        <v>18.420000000000002</v>
      </c>
      <c r="D194" s="39">
        <v>0.4</v>
      </c>
      <c r="E194" s="39"/>
      <c r="F194" s="39"/>
      <c r="G194" s="39">
        <f t="shared" si="5"/>
        <v>7.3680000000000012</v>
      </c>
    </row>
    <row r="195" spans="1:7" x14ac:dyDescent="0.35">
      <c r="A195" s="38"/>
      <c r="B195" s="38"/>
      <c r="C195" s="39">
        <v>10.35</v>
      </c>
      <c r="D195" s="39">
        <v>0.4</v>
      </c>
      <c r="E195" s="39"/>
      <c r="F195" s="39"/>
      <c r="G195" s="39">
        <f t="shared" si="5"/>
        <v>4.1399999999999997</v>
      </c>
    </row>
    <row r="196" spans="1:7" x14ac:dyDescent="0.35">
      <c r="A196" s="38"/>
      <c r="B196" s="38"/>
      <c r="C196" s="39">
        <v>21.28</v>
      </c>
      <c r="D196" s="39">
        <v>0.4</v>
      </c>
      <c r="E196" s="39"/>
      <c r="F196" s="39"/>
      <c r="G196" s="39">
        <f t="shared" si="5"/>
        <v>8.5120000000000005</v>
      </c>
    </row>
    <row r="197" spans="1:7" x14ac:dyDescent="0.35">
      <c r="A197" s="38"/>
      <c r="B197" s="38"/>
      <c r="C197" s="39">
        <v>5.35</v>
      </c>
      <c r="D197" s="39">
        <v>0.4</v>
      </c>
      <c r="E197" s="39"/>
      <c r="F197" s="39"/>
      <c r="G197" s="39">
        <f t="shared" si="5"/>
        <v>2.14</v>
      </c>
    </row>
    <row r="198" spans="1:7" x14ac:dyDescent="0.35">
      <c r="A198" s="38"/>
      <c r="B198" s="38"/>
      <c r="C198" s="39">
        <v>18.5</v>
      </c>
      <c r="D198" s="39">
        <v>0.4</v>
      </c>
      <c r="E198" s="39"/>
      <c r="F198" s="39"/>
      <c r="G198" s="39">
        <f t="shared" si="5"/>
        <v>7.4</v>
      </c>
    </row>
    <row r="200" spans="1:7" ht="45" customHeight="1" x14ac:dyDescent="0.35">
      <c r="A200" s="35" t="s">
        <v>911</v>
      </c>
      <c r="B200" s="36" t="s">
        <v>829</v>
      </c>
      <c r="C200" s="35" t="s">
        <v>78</v>
      </c>
      <c r="D200" s="35" t="s">
        <v>13</v>
      </c>
      <c r="E200" s="1" t="s">
        <v>79</v>
      </c>
      <c r="F200" s="1" t="s">
        <v>79</v>
      </c>
      <c r="G200" s="37">
        <f>SUM(G201:G202)</f>
        <v>75.94</v>
      </c>
    </row>
    <row r="201" spans="1:7" x14ac:dyDescent="0.35">
      <c r="A201" s="38" t="s">
        <v>836</v>
      </c>
      <c r="B201" s="38"/>
      <c r="C201" s="39">
        <v>51.04</v>
      </c>
      <c r="D201" s="39"/>
      <c r="E201" s="39"/>
      <c r="F201" s="39"/>
      <c r="G201" s="39">
        <f>PRODUCT(C201:F201)</f>
        <v>51.04</v>
      </c>
    </row>
    <row r="202" spans="1:7" x14ac:dyDescent="0.35">
      <c r="A202" s="38" t="s">
        <v>839</v>
      </c>
      <c r="B202" s="38"/>
      <c r="C202" s="39">
        <v>24.9</v>
      </c>
      <c r="D202" s="39"/>
      <c r="E202" s="39"/>
      <c r="F202" s="39"/>
      <c r="G202" s="39">
        <f>PRODUCT(C202:F202)</f>
        <v>24.9</v>
      </c>
    </row>
    <row r="204" spans="1:7" ht="45" customHeight="1" x14ac:dyDescent="0.35">
      <c r="A204" s="35" t="s">
        <v>912</v>
      </c>
      <c r="B204" s="36" t="s">
        <v>829</v>
      </c>
      <c r="C204" s="35" t="s">
        <v>80</v>
      </c>
      <c r="D204" s="35" t="s">
        <v>81</v>
      </c>
      <c r="E204" s="1" t="s">
        <v>82</v>
      </c>
      <c r="F204" s="1" t="s">
        <v>82</v>
      </c>
      <c r="G204" s="37">
        <f>SUM(G205:G205)</f>
        <v>1</v>
      </c>
    </row>
    <row r="205" spans="1:7" x14ac:dyDescent="0.35">
      <c r="A205" s="38"/>
      <c r="B205" s="38"/>
      <c r="C205" s="39">
        <v>1</v>
      </c>
      <c r="D205" s="39"/>
      <c r="E205" s="39"/>
      <c r="F205" s="39"/>
      <c r="G205" s="39">
        <f>PRODUCT(C205:F205)</f>
        <v>1</v>
      </c>
    </row>
    <row r="207" spans="1:7" ht="45" customHeight="1" x14ac:dyDescent="0.35">
      <c r="A207" s="35" t="s">
        <v>913</v>
      </c>
      <c r="B207" s="36" t="s">
        <v>829</v>
      </c>
      <c r="C207" s="35" t="s">
        <v>83</v>
      </c>
      <c r="D207" s="35" t="s">
        <v>18</v>
      </c>
      <c r="E207" s="1" t="s">
        <v>84</v>
      </c>
      <c r="F207" s="1" t="s">
        <v>84</v>
      </c>
      <c r="G207" s="37">
        <f>SUM(G208:G237)</f>
        <v>318.58</v>
      </c>
    </row>
    <row r="208" spans="1:7" x14ac:dyDescent="0.35">
      <c r="A208" s="38" t="s">
        <v>914</v>
      </c>
      <c r="B208" s="38"/>
      <c r="C208" s="39">
        <v>2.65</v>
      </c>
      <c r="D208" s="39">
        <v>2</v>
      </c>
      <c r="E208" s="39"/>
      <c r="F208" s="39"/>
      <c r="G208" s="39">
        <f t="shared" ref="G208:G237" si="6">PRODUCT(C208:F208)</f>
        <v>5.3</v>
      </c>
    </row>
    <row r="209" spans="1:7" x14ac:dyDescent="0.35">
      <c r="A209" s="38"/>
      <c r="B209" s="38"/>
      <c r="C209" s="39">
        <v>4.22</v>
      </c>
      <c r="D209" s="39">
        <v>10</v>
      </c>
      <c r="E209" s="39">
        <v>2</v>
      </c>
      <c r="F209" s="39"/>
      <c r="G209" s="39">
        <f t="shared" si="6"/>
        <v>84.399999999999991</v>
      </c>
    </row>
    <row r="210" spans="1:7" x14ac:dyDescent="0.35">
      <c r="A210" s="38"/>
      <c r="B210" s="38"/>
      <c r="C210" s="39">
        <v>4.22</v>
      </c>
      <c r="D210" s="39">
        <v>6</v>
      </c>
      <c r="E210" s="39"/>
      <c r="F210" s="39"/>
      <c r="G210" s="39">
        <f t="shared" si="6"/>
        <v>25.32</v>
      </c>
    </row>
    <row r="211" spans="1:7" x14ac:dyDescent="0.35">
      <c r="A211" s="38"/>
      <c r="B211" s="38"/>
      <c r="C211" s="39">
        <v>0.73</v>
      </c>
      <c r="D211" s="39">
        <v>2</v>
      </c>
      <c r="E211" s="39"/>
      <c r="F211" s="39"/>
      <c r="G211" s="39">
        <f t="shared" si="6"/>
        <v>1.46</v>
      </c>
    </row>
    <row r="212" spans="1:7" x14ac:dyDescent="0.35">
      <c r="A212" s="38"/>
      <c r="B212" s="38"/>
      <c r="C212" s="39">
        <v>3.73</v>
      </c>
      <c r="D212" s="39"/>
      <c r="E212" s="39"/>
      <c r="F212" s="39"/>
      <c r="G212" s="39">
        <f t="shared" si="6"/>
        <v>3.73</v>
      </c>
    </row>
    <row r="213" spans="1:7" x14ac:dyDescent="0.35">
      <c r="A213" s="38"/>
      <c r="B213" s="38"/>
      <c r="C213" s="39">
        <v>4.22</v>
      </c>
      <c r="D213" s="39">
        <v>5</v>
      </c>
      <c r="E213" s="39"/>
      <c r="F213" s="39"/>
      <c r="G213" s="39">
        <f t="shared" si="6"/>
        <v>21.099999999999998</v>
      </c>
    </row>
    <row r="214" spans="1:7" x14ac:dyDescent="0.35">
      <c r="A214" s="38"/>
      <c r="B214" s="38"/>
      <c r="C214" s="39">
        <v>3.1</v>
      </c>
      <c r="D214" s="39"/>
      <c r="E214" s="39"/>
      <c r="F214" s="39"/>
      <c r="G214" s="39">
        <f t="shared" si="6"/>
        <v>3.1</v>
      </c>
    </row>
    <row r="215" spans="1:7" x14ac:dyDescent="0.35">
      <c r="A215" s="38"/>
      <c r="B215" s="38"/>
      <c r="C215" s="39">
        <v>3.58</v>
      </c>
      <c r="D215" s="39"/>
      <c r="E215" s="39"/>
      <c r="F215" s="39"/>
      <c r="G215" s="39">
        <f t="shared" si="6"/>
        <v>3.58</v>
      </c>
    </row>
    <row r="216" spans="1:7" x14ac:dyDescent="0.35">
      <c r="A216" s="38"/>
      <c r="B216" s="38"/>
      <c r="C216" s="39">
        <v>4.22</v>
      </c>
      <c r="D216" s="39">
        <v>4</v>
      </c>
      <c r="E216" s="39"/>
      <c r="F216" s="39"/>
      <c r="G216" s="39">
        <f t="shared" si="6"/>
        <v>16.88</v>
      </c>
    </row>
    <row r="217" spans="1:7" x14ac:dyDescent="0.35">
      <c r="A217" s="38"/>
      <c r="B217" s="38"/>
      <c r="C217" s="39">
        <v>4.22</v>
      </c>
      <c r="D217" s="39">
        <v>2</v>
      </c>
      <c r="E217" s="39"/>
      <c r="F217" s="39"/>
      <c r="G217" s="39">
        <f t="shared" si="6"/>
        <v>8.44</v>
      </c>
    </row>
    <row r="218" spans="1:7" x14ac:dyDescent="0.35">
      <c r="A218" s="38" t="s">
        <v>915</v>
      </c>
      <c r="B218" s="38"/>
      <c r="C218" s="39">
        <v>3.62</v>
      </c>
      <c r="D218" s="39">
        <v>2</v>
      </c>
      <c r="E218" s="39"/>
      <c r="F218" s="39"/>
      <c r="G218" s="39">
        <f t="shared" si="6"/>
        <v>7.24</v>
      </c>
    </row>
    <row r="219" spans="1:7" x14ac:dyDescent="0.35">
      <c r="A219" s="38"/>
      <c r="B219" s="38"/>
      <c r="C219" s="39">
        <v>4.22</v>
      </c>
      <c r="D219" s="39">
        <v>15</v>
      </c>
      <c r="E219" s="39"/>
      <c r="F219" s="39"/>
      <c r="G219" s="39">
        <f t="shared" si="6"/>
        <v>63.3</v>
      </c>
    </row>
    <row r="220" spans="1:7" x14ac:dyDescent="0.35">
      <c r="A220" s="38"/>
      <c r="B220" s="38"/>
      <c r="C220" s="39">
        <v>2.02</v>
      </c>
      <c r="D220" s="39"/>
      <c r="E220" s="39"/>
      <c r="F220" s="39"/>
      <c r="G220" s="39">
        <f t="shared" si="6"/>
        <v>2.02</v>
      </c>
    </row>
    <row r="221" spans="1:7" x14ac:dyDescent="0.35">
      <c r="A221" s="38"/>
      <c r="B221" s="38"/>
      <c r="C221" s="39">
        <v>3.81</v>
      </c>
      <c r="D221" s="39"/>
      <c r="E221" s="39"/>
      <c r="F221" s="39"/>
      <c r="G221" s="39">
        <f t="shared" si="6"/>
        <v>3.81</v>
      </c>
    </row>
    <row r="222" spans="1:7" x14ac:dyDescent="0.35">
      <c r="A222" s="38"/>
      <c r="B222" s="38"/>
      <c r="C222" s="39">
        <v>1.72</v>
      </c>
      <c r="D222" s="39"/>
      <c r="E222" s="39"/>
      <c r="F222" s="39"/>
      <c r="G222" s="39">
        <f t="shared" si="6"/>
        <v>1.72</v>
      </c>
    </row>
    <row r="223" spans="1:7" x14ac:dyDescent="0.35">
      <c r="A223" s="38"/>
      <c r="B223" s="38"/>
      <c r="C223" s="39">
        <v>3.62</v>
      </c>
      <c r="D223" s="39"/>
      <c r="E223" s="39"/>
      <c r="F223" s="39"/>
      <c r="G223" s="39">
        <f t="shared" si="6"/>
        <v>3.62</v>
      </c>
    </row>
    <row r="224" spans="1:7" x14ac:dyDescent="0.35">
      <c r="A224" s="38"/>
      <c r="B224" s="38"/>
      <c r="C224" s="39">
        <v>2.38</v>
      </c>
      <c r="D224" s="39"/>
      <c r="E224" s="39"/>
      <c r="F224" s="39"/>
      <c r="G224" s="39">
        <f t="shared" si="6"/>
        <v>2.38</v>
      </c>
    </row>
    <row r="225" spans="1:7" x14ac:dyDescent="0.35">
      <c r="A225" s="38"/>
      <c r="B225" s="38"/>
      <c r="C225" s="39">
        <v>2.0699999999999998</v>
      </c>
      <c r="D225" s="39"/>
      <c r="E225" s="39"/>
      <c r="F225" s="39"/>
      <c r="G225" s="39">
        <f t="shared" si="6"/>
        <v>2.0699999999999998</v>
      </c>
    </row>
    <row r="226" spans="1:7" x14ac:dyDescent="0.35">
      <c r="A226" s="38"/>
      <c r="B226" s="38"/>
      <c r="C226" s="39">
        <v>1.98</v>
      </c>
      <c r="D226" s="39"/>
      <c r="E226" s="39"/>
      <c r="F226" s="39"/>
      <c r="G226" s="39">
        <f t="shared" si="6"/>
        <v>1.98</v>
      </c>
    </row>
    <row r="227" spans="1:7" x14ac:dyDescent="0.35">
      <c r="A227" s="38"/>
      <c r="B227" s="38"/>
      <c r="C227" s="39">
        <v>1.33</v>
      </c>
      <c r="D227" s="39">
        <v>3</v>
      </c>
      <c r="E227" s="39"/>
      <c r="F227" s="39"/>
      <c r="G227" s="39">
        <f t="shared" si="6"/>
        <v>3.99</v>
      </c>
    </row>
    <row r="228" spans="1:7" x14ac:dyDescent="0.35">
      <c r="A228" s="38" t="s">
        <v>849</v>
      </c>
      <c r="B228" s="38"/>
      <c r="C228" s="39">
        <v>2.95</v>
      </c>
      <c r="D228" s="39"/>
      <c r="E228" s="39"/>
      <c r="F228" s="39"/>
      <c r="G228" s="39">
        <f t="shared" si="6"/>
        <v>2.95</v>
      </c>
    </row>
    <row r="229" spans="1:7" x14ac:dyDescent="0.35">
      <c r="A229" s="38"/>
      <c r="B229" s="38"/>
      <c r="C229" s="39">
        <v>4.22</v>
      </c>
      <c r="D229" s="39">
        <v>2</v>
      </c>
      <c r="E229" s="39"/>
      <c r="F229" s="39"/>
      <c r="G229" s="39">
        <f t="shared" si="6"/>
        <v>8.44</v>
      </c>
    </row>
    <row r="230" spans="1:7" x14ac:dyDescent="0.35">
      <c r="A230" s="38"/>
      <c r="B230" s="38"/>
      <c r="C230" s="39">
        <v>2.8</v>
      </c>
      <c r="D230" s="39"/>
      <c r="E230" s="39"/>
      <c r="F230" s="39"/>
      <c r="G230" s="39">
        <f t="shared" si="6"/>
        <v>2.8</v>
      </c>
    </row>
    <row r="231" spans="1:7" x14ac:dyDescent="0.35">
      <c r="A231" s="38"/>
      <c r="B231" s="38"/>
      <c r="C231" s="39">
        <v>4.22</v>
      </c>
      <c r="D231" s="39">
        <v>4</v>
      </c>
      <c r="E231" s="39"/>
      <c r="F231" s="39"/>
      <c r="G231" s="39">
        <f t="shared" si="6"/>
        <v>16.88</v>
      </c>
    </row>
    <row r="232" spans="1:7" x14ac:dyDescent="0.35">
      <c r="A232" s="38"/>
      <c r="B232" s="38"/>
      <c r="C232" s="39">
        <v>2.1</v>
      </c>
      <c r="D232" s="39"/>
      <c r="E232" s="39"/>
      <c r="F232" s="39"/>
      <c r="G232" s="39">
        <f t="shared" si="6"/>
        <v>2.1</v>
      </c>
    </row>
    <row r="233" spans="1:7" x14ac:dyDescent="0.35">
      <c r="A233" s="38"/>
      <c r="B233" s="38"/>
      <c r="C233" s="39">
        <v>0.9</v>
      </c>
      <c r="D233" s="39"/>
      <c r="E233" s="39"/>
      <c r="F233" s="39"/>
      <c r="G233" s="39">
        <f t="shared" si="6"/>
        <v>0.9</v>
      </c>
    </row>
    <row r="234" spans="1:7" x14ac:dyDescent="0.35">
      <c r="A234" s="38"/>
      <c r="B234" s="38"/>
      <c r="C234" s="39">
        <v>6.06</v>
      </c>
      <c r="D234" s="39"/>
      <c r="E234" s="39"/>
      <c r="F234" s="39"/>
      <c r="G234" s="39">
        <f t="shared" si="6"/>
        <v>6.06</v>
      </c>
    </row>
    <row r="235" spans="1:7" x14ac:dyDescent="0.35">
      <c r="A235" s="38"/>
      <c r="B235" s="38"/>
      <c r="C235" s="39">
        <v>5.76</v>
      </c>
      <c r="D235" s="39"/>
      <c r="E235" s="39"/>
      <c r="F235" s="39"/>
      <c r="G235" s="39">
        <f t="shared" si="6"/>
        <v>5.76</v>
      </c>
    </row>
    <row r="236" spans="1:7" x14ac:dyDescent="0.35">
      <c r="A236" s="38"/>
      <c r="B236" s="38"/>
      <c r="C236" s="39">
        <v>4.96</v>
      </c>
      <c r="D236" s="39"/>
      <c r="E236" s="39"/>
      <c r="F236" s="39"/>
      <c r="G236" s="39">
        <f t="shared" si="6"/>
        <v>4.96</v>
      </c>
    </row>
    <row r="237" spans="1:7" x14ac:dyDescent="0.35">
      <c r="A237" s="38"/>
      <c r="B237" s="38"/>
      <c r="C237" s="39">
        <v>2.29</v>
      </c>
      <c r="D237" s="39"/>
      <c r="E237" s="39"/>
      <c r="F237" s="39"/>
      <c r="G237" s="39">
        <f t="shared" si="6"/>
        <v>2.29</v>
      </c>
    </row>
    <row r="239" spans="1:7" ht="45" customHeight="1" x14ac:dyDescent="0.35">
      <c r="A239" s="35" t="s">
        <v>916</v>
      </c>
      <c r="B239" s="36" t="s">
        <v>829</v>
      </c>
      <c r="C239" s="35" t="s">
        <v>85</v>
      </c>
      <c r="D239" s="35" t="s">
        <v>18</v>
      </c>
      <c r="E239" s="1" t="s">
        <v>86</v>
      </c>
      <c r="F239" s="1" t="s">
        <v>86</v>
      </c>
      <c r="G239" s="37">
        <f>SUM(G240:G242)</f>
        <v>5.44</v>
      </c>
    </row>
    <row r="240" spans="1:7" x14ac:dyDescent="0.35">
      <c r="A240" s="38" t="s">
        <v>917</v>
      </c>
      <c r="B240" s="38"/>
      <c r="C240" s="39">
        <v>7.87</v>
      </c>
      <c r="D240" s="39">
        <v>0.5</v>
      </c>
      <c r="E240" s="39"/>
      <c r="F240" s="39"/>
      <c r="G240" s="39">
        <f>PRODUCT(C240:F240)</f>
        <v>3.9350000000000001</v>
      </c>
    </row>
    <row r="241" spans="1:7" x14ac:dyDescent="0.35">
      <c r="A241" s="38"/>
      <c r="B241" s="38"/>
      <c r="C241" s="39">
        <v>2.41</v>
      </c>
      <c r="D241" s="39">
        <v>0.5</v>
      </c>
      <c r="E241" s="39"/>
      <c r="F241" s="39"/>
      <c r="G241" s="39">
        <f>PRODUCT(C241:F241)</f>
        <v>1.2050000000000001</v>
      </c>
    </row>
    <row r="242" spans="1:7" x14ac:dyDescent="0.35">
      <c r="A242" s="38"/>
      <c r="B242" s="38"/>
      <c r="C242" s="39">
        <v>0.3</v>
      </c>
      <c r="D242" s="39">
        <v>0.5</v>
      </c>
      <c r="E242" s="39">
        <v>2</v>
      </c>
      <c r="F242" s="39"/>
      <c r="G242" s="39">
        <f>PRODUCT(C242:F242)</f>
        <v>0.3</v>
      </c>
    </row>
    <row r="244" spans="1:7" ht="45" customHeight="1" x14ac:dyDescent="0.35">
      <c r="A244" s="35" t="s">
        <v>918</v>
      </c>
      <c r="B244" s="36" t="s">
        <v>829</v>
      </c>
      <c r="C244" s="35" t="s">
        <v>87</v>
      </c>
      <c r="D244" s="35" t="s">
        <v>38</v>
      </c>
      <c r="E244" s="1" t="s">
        <v>88</v>
      </c>
      <c r="F244" s="1" t="s">
        <v>88</v>
      </c>
      <c r="G244" s="37">
        <f>SUM(G245:G247)</f>
        <v>1.8419999999999999</v>
      </c>
    </row>
    <row r="245" spans="1:7" x14ac:dyDescent="0.35">
      <c r="A245" s="38" t="s">
        <v>917</v>
      </c>
      <c r="B245" s="38"/>
      <c r="C245" s="39">
        <v>7.87</v>
      </c>
      <c r="D245" s="39">
        <v>0.5</v>
      </c>
      <c r="E245" s="39">
        <v>0.3</v>
      </c>
      <c r="F245" s="39"/>
      <c r="G245" s="39">
        <f>PRODUCT(C245:F245)</f>
        <v>1.1804999999999999</v>
      </c>
    </row>
    <row r="246" spans="1:7" x14ac:dyDescent="0.35">
      <c r="A246" s="38"/>
      <c r="B246" s="38"/>
      <c r="C246" s="39">
        <v>2.41</v>
      </c>
      <c r="D246" s="39">
        <v>0.5</v>
      </c>
      <c r="E246" s="39">
        <v>0.3</v>
      </c>
      <c r="F246" s="39"/>
      <c r="G246" s="39">
        <f>PRODUCT(C246:F246)</f>
        <v>0.36149999999999999</v>
      </c>
    </row>
    <row r="247" spans="1:7" x14ac:dyDescent="0.35">
      <c r="A247" s="38"/>
      <c r="B247" s="38"/>
      <c r="C247" s="39">
        <v>0.3</v>
      </c>
      <c r="D247" s="39">
        <v>0.5</v>
      </c>
      <c r="E247" s="39">
        <v>2</v>
      </c>
      <c r="F247" s="39"/>
      <c r="G247" s="39">
        <f>PRODUCT(C247:F247)</f>
        <v>0.3</v>
      </c>
    </row>
    <row r="249" spans="1:7" ht="45" customHeight="1" x14ac:dyDescent="0.35">
      <c r="A249" s="35" t="s">
        <v>919</v>
      </c>
      <c r="B249" s="36" t="s">
        <v>829</v>
      </c>
      <c r="C249" s="35" t="s">
        <v>89</v>
      </c>
      <c r="D249" s="35" t="s">
        <v>90</v>
      </c>
      <c r="E249" s="1" t="s">
        <v>91</v>
      </c>
      <c r="F249" s="1" t="s">
        <v>91</v>
      </c>
      <c r="G249" s="37">
        <f>SUM(G250:G256)</f>
        <v>216.31050000000002</v>
      </c>
    </row>
    <row r="250" spans="1:7" x14ac:dyDescent="0.35">
      <c r="A250" s="38" t="s">
        <v>920</v>
      </c>
      <c r="B250" s="38"/>
      <c r="C250" s="39">
        <v>50</v>
      </c>
      <c r="D250" s="39">
        <v>1.35</v>
      </c>
      <c r="E250" s="39">
        <v>0.89</v>
      </c>
      <c r="F250" s="39"/>
      <c r="G250" s="39">
        <f t="shared" ref="G250:G255" si="7">PRODUCT(C250:F250)</f>
        <v>60.075000000000003</v>
      </c>
    </row>
    <row r="251" spans="1:7" x14ac:dyDescent="0.35">
      <c r="A251" s="38" t="s">
        <v>921</v>
      </c>
      <c r="B251" s="38"/>
      <c r="C251" s="39">
        <v>3</v>
      </c>
      <c r="D251" s="39">
        <v>9.8800000000000008</v>
      </c>
      <c r="E251" s="39">
        <v>0.89</v>
      </c>
      <c r="F251" s="39"/>
      <c r="G251" s="39">
        <f t="shared" si="7"/>
        <v>26.3796</v>
      </c>
    </row>
    <row r="252" spans="1:7" x14ac:dyDescent="0.35">
      <c r="A252" s="38" t="s">
        <v>922</v>
      </c>
      <c r="B252" s="38"/>
      <c r="C252" s="39">
        <v>50</v>
      </c>
      <c r="D252" s="39">
        <v>2</v>
      </c>
      <c r="E252" s="39">
        <v>0.89</v>
      </c>
      <c r="F252" s="39"/>
      <c r="G252" s="39">
        <f t="shared" si="7"/>
        <v>89</v>
      </c>
    </row>
    <row r="253" spans="1:7" x14ac:dyDescent="0.35">
      <c r="A253" s="38" t="s">
        <v>923</v>
      </c>
      <c r="B253" s="38"/>
      <c r="C253" s="39">
        <v>3</v>
      </c>
      <c r="D253" s="39">
        <v>1.35</v>
      </c>
      <c r="E253" s="39">
        <v>0.89</v>
      </c>
      <c r="F253" s="39"/>
      <c r="G253" s="39">
        <f t="shared" si="7"/>
        <v>3.6045000000000007</v>
      </c>
    </row>
    <row r="254" spans="1:7" x14ac:dyDescent="0.35">
      <c r="A254" s="38" t="s">
        <v>924</v>
      </c>
      <c r="B254" s="38"/>
      <c r="C254" s="39">
        <v>7.47</v>
      </c>
      <c r="D254" s="39">
        <v>2</v>
      </c>
      <c r="E254" s="39">
        <v>0.89</v>
      </c>
      <c r="F254" s="39"/>
      <c r="G254" s="39">
        <f t="shared" si="7"/>
        <v>13.2966</v>
      </c>
    </row>
    <row r="255" spans="1:7" x14ac:dyDescent="0.35">
      <c r="A255" s="38"/>
      <c r="B255" s="38"/>
      <c r="C255" s="39">
        <v>2.41</v>
      </c>
      <c r="D255" s="39">
        <v>2</v>
      </c>
      <c r="E255" s="39">
        <v>0.89</v>
      </c>
      <c r="F255" s="39"/>
      <c r="G255" s="39">
        <f t="shared" si="7"/>
        <v>4.2898000000000005</v>
      </c>
    </row>
    <row r="256" spans="1:7" x14ac:dyDescent="0.35">
      <c r="A256" s="38" t="s">
        <v>925</v>
      </c>
      <c r="B256" s="38"/>
      <c r="C256" s="39">
        <v>10</v>
      </c>
      <c r="D256" s="39">
        <v>196.65</v>
      </c>
      <c r="E256" s="39"/>
      <c r="F256" s="39"/>
      <c r="G256" s="39">
        <f>C256 * D256/100</f>
        <v>19.664999999999999</v>
      </c>
    </row>
    <row r="258" spans="1:7" ht="45" customHeight="1" x14ac:dyDescent="0.35">
      <c r="A258" s="35" t="s">
        <v>926</v>
      </c>
      <c r="B258" s="36" t="s">
        <v>829</v>
      </c>
      <c r="C258" s="35" t="s">
        <v>92</v>
      </c>
      <c r="D258" s="35" t="s">
        <v>90</v>
      </c>
      <c r="E258" s="1" t="s">
        <v>93</v>
      </c>
      <c r="F258" s="1" t="s">
        <v>93</v>
      </c>
      <c r="G258" s="37">
        <f>SUM(G259:G265)</f>
        <v>146.7432</v>
      </c>
    </row>
    <row r="259" spans="1:7" x14ac:dyDescent="0.35">
      <c r="A259" s="38" t="s">
        <v>927</v>
      </c>
      <c r="B259" s="38"/>
      <c r="C259" s="39"/>
      <c r="D259" s="39"/>
      <c r="E259" s="39"/>
      <c r="F259" s="39"/>
      <c r="G259" s="39"/>
    </row>
    <row r="260" spans="1:7" x14ac:dyDescent="0.35">
      <c r="A260" s="38" t="s">
        <v>928</v>
      </c>
      <c r="B260" s="38"/>
      <c r="C260" s="39"/>
      <c r="D260" s="39"/>
      <c r="E260" s="39"/>
      <c r="F260" s="39"/>
      <c r="G260" s="39"/>
    </row>
    <row r="261" spans="1:7" x14ac:dyDescent="0.35">
      <c r="A261" s="38" t="s">
        <v>929</v>
      </c>
      <c r="B261" s="38"/>
      <c r="C261" s="39">
        <v>3</v>
      </c>
      <c r="D261" s="39">
        <v>9.8800000000000008</v>
      </c>
      <c r="E261" s="39">
        <v>0.89</v>
      </c>
      <c r="F261" s="39"/>
      <c r="G261" s="39">
        <f>PRODUCT(C261:F261)</f>
        <v>26.3796</v>
      </c>
    </row>
    <row r="262" spans="1:7" x14ac:dyDescent="0.35">
      <c r="A262" s="38" t="s">
        <v>930</v>
      </c>
      <c r="B262" s="38"/>
      <c r="C262" s="39">
        <v>3</v>
      </c>
      <c r="D262" s="39">
        <v>9.8800000000000008</v>
      </c>
      <c r="E262" s="39">
        <v>0.89</v>
      </c>
      <c r="F262" s="39"/>
      <c r="G262" s="39">
        <f>PRODUCT(C262:F262)</f>
        <v>26.3796</v>
      </c>
    </row>
    <row r="263" spans="1:7" x14ac:dyDescent="0.35">
      <c r="A263" s="38" t="s">
        <v>931</v>
      </c>
      <c r="B263" s="38"/>
      <c r="C263" s="39"/>
      <c r="D263" s="39"/>
      <c r="E263" s="39"/>
      <c r="F263" s="39"/>
      <c r="G263" s="39"/>
    </row>
    <row r="264" spans="1:7" x14ac:dyDescent="0.35">
      <c r="A264" s="38" t="s">
        <v>932</v>
      </c>
      <c r="B264" s="38"/>
      <c r="C264" s="39">
        <v>66</v>
      </c>
      <c r="D264" s="39">
        <v>0.8</v>
      </c>
      <c r="E264" s="39">
        <v>0.89</v>
      </c>
      <c r="F264" s="39"/>
      <c r="G264" s="39">
        <f>PRODUCT(C264:F264)</f>
        <v>46.992000000000004</v>
      </c>
    </row>
    <row r="265" spans="1:7" x14ac:dyDescent="0.35">
      <c r="A265" s="38" t="s">
        <v>933</v>
      </c>
      <c r="B265" s="38"/>
      <c r="C265" s="39">
        <v>66</v>
      </c>
      <c r="D265" s="39">
        <v>0.8</v>
      </c>
      <c r="E265" s="39">
        <v>0.89</v>
      </c>
      <c r="F265" s="39"/>
      <c r="G265" s="39">
        <f>PRODUCT(C265:F265)</f>
        <v>46.992000000000004</v>
      </c>
    </row>
    <row r="267" spans="1:7" ht="45" customHeight="1" x14ac:dyDescent="0.35">
      <c r="A267" s="35" t="s">
        <v>934</v>
      </c>
      <c r="B267" s="36" t="s">
        <v>829</v>
      </c>
      <c r="C267" s="35" t="s">
        <v>94</v>
      </c>
      <c r="D267" s="35" t="s">
        <v>38</v>
      </c>
      <c r="E267" s="1" t="s">
        <v>95</v>
      </c>
      <c r="F267" s="1" t="s">
        <v>95</v>
      </c>
      <c r="G267" s="37">
        <f>SUM(G268:G270)</f>
        <v>2.3130000000000002</v>
      </c>
    </row>
    <row r="268" spans="1:7" x14ac:dyDescent="0.35">
      <c r="A268" s="38" t="s">
        <v>935</v>
      </c>
      <c r="B268" s="38"/>
      <c r="C268" s="39"/>
      <c r="D268" s="39"/>
      <c r="E268" s="39"/>
      <c r="F268" s="39"/>
      <c r="G268" s="39"/>
    </row>
    <row r="269" spans="1:7" x14ac:dyDescent="0.35">
      <c r="A269" s="38" t="s">
        <v>936</v>
      </c>
      <c r="B269" s="38"/>
      <c r="C269" s="39">
        <v>7.87</v>
      </c>
      <c r="D269" s="39">
        <v>0.45</v>
      </c>
      <c r="E269" s="39">
        <v>0.5</v>
      </c>
      <c r="F269" s="39"/>
      <c r="G269" s="39">
        <f>PRODUCT(C269:F269)</f>
        <v>1.77075</v>
      </c>
    </row>
    <row r="270" spans="1:7" x14ac:dyDescent="0.35">
      <c r="A270" s="38"/>
      <c r="B270" s="38"/>
      <c r="C270" s="39">
        <v>2.41</v>
      </c>
      <c r="D270" s="39">
        <v>0.45</v>
      </c>
      <c r="E270" s="39">
        <v>0.5</v>
      </c>
      <c r="F270" s="39"/>
      <c r="G270" s="39">
        <f>PRODUCT(C270:F270)</f>
        <v>0.54225000000000001</v>
      </c>
    </row>
    <row r="272" spans="1:7" ht="45" customHeight="1" x14ac:dyDescent="0.35">
      <c r="A272" s="35" t="s">
        <v>937</v>
      </c>
      <c r="B272" s="36" t="s">
        <v>829</v>
      </c>
      <c r="C272" s="35" t="s">
        <v>96</v>
      </c>
      <c r="D272" s="35" t="s">
        <v>18</v>
      </c>
      <c r="E272" s="1" t="s">
        <v>97</v>
      </c>
      <c r="F272" s="1" t="s">
        <v>97</v>
      </c>
      <c r="G272" s="37">
        <f>SUM(G273:G275)</f>
        <v>5.44</v>
      </c>
    </row>
    <row r="273" spans="1:7" x14ac:dyDescent="0.35">
      <c r="A273" s="38" t="s">
        <v>917</v>
      </c>
      <c r="B273" s="38"/>
      <c r="C273" s="39">
        <v>7.87</v>
      </c>
      <c r="D273" s="39">
        <v>0.5</v>
      </c>
      <c r="E273" s="39"/>
      <c r="F273" s="39"/>
      <c r="G273" s="39">
        <f>PRODUCT(C273:F273)</f>
        <v>3.9350000000000001</v>
      </c>
    </row>
    <row r="274" spans="1:7" x14ac:dyDescent="0.35">
      <c r="A274" s="38"/>
      <c r="B274" s="38"/>
      <c r="C274" s="39">
        <v>2.41</v>
      </c>
      <c r="D274" s="39">
        <v>0.5</v>
      </c>
      <c r="E274" s="39"/>
      <c r="F274" s="39"/>
      <c r="G274" s="39">
        <f>PRODUCT(C274:F274)</f>
        <v>1.2050000000000001</v>
      </c>
    </row>
    <row r="275" spans="1:7" x14ac:dyDescent="0.35">
      <c r="A275" s="38"/>
      <c r="B275" s="38"/>
      <c r="C275" s="39">
        <v>0.3</v>
      </c>
      <c r="D275" s="39">
        <v>0.5</v>
      </c>
      <c r="E275" s="39">
        <v>2</v>
      </c>
      <c r="F275" s="39"/>
      <c r="G275" s="39">
        <f>PRODUCT(C275:F275)</f>
        <v>0.3</v>
      </c>
    </row>
    <row r="277" spans="1:7" ht="45" customHeight="1" x14ac:dyDescent="0.35">
      <c r="A277" s="35" t="s">
        <v>938</v>
      </c>
      <c r="B277" s="36" t="s">
        <v>829</v>
      </c>
      <c r="C277" s="35" t="s">
        <v>98</v>
      </c>
      <c r="D277" s="35" t="s">
        <v>13</v>
      </c>
      <c r="E277" s="1" t="s">
        <v>99</v>
      </c>
      <c r="F277" s="1" t="s">
        <v>99</v>
      </c>
      <c r="G277" s="37">
        <f>SUM(G278:G278)</f>
        <v>9.8800000000000008</v>
      </c>
    </row>
    <row r="278" spans="1:7" x14ac:dyDescent="0.35">
      <c r="A278" s="38" t="s">
        <v>917</v>
      </c>
      <c r="B278" s="38"/>
      <c r="C278" s="39">
        <v>9.8800000000000008</v>
      </c>
      <c r="D278" s="39"/>
      <c r="E278" s="39"/>
      <c r="F278" s="39"/>
      <c r="G278" s="39">
        <f>PRODUCT(C278:F278)</f>
        <v>9.8800000000000008</v>
      </c>
    </row>
    <row r="280" spans="1:7" ht="45" customHeight="1" x14ac:dyDescent="0.35">
      <c r="A280" s="35" t="s">
        <v>939</v>
      </c>
      <c r="B280" s="36" t="s">
        <v>829</v>
      </c>
      <c r="C280" s="35" t="s">
        <v>100</v>
      </c>
      <c r="D280" s="35" t="s">
        <v>18</v>
      </c>
      <c r="E280" s="1" t="s">
        <v>101</v>
      </c>
      <c r="F280" s="1" t="s">
        <v>101</v>
      </c>
      <c r="G280" s="37">
        <f>SUM(G281:G282)</f>
        <v>15.42</v>
      </c>
    </row>
    <row r="281" spans="1:7" x14ac:dyDescent="0.35">
      <c r="A281" s="38" t="s">
        <v>917</v>
      </c>
      <c r="B281" s="38"/>
      <c r="C281" s="39">
        <v>7.87</v>
      </c>
      <c r="D281" s="39">
        <v>1.5</v>
      </c>
      <c r="E281" s="39"/>
      <c r="F281" s="39"/>
      <c r="G281" s="39">
        <f>PRODUCT(C281:F281)</f>
        <v>11.805</v>
      </c>
    </row>
    <row r="282" spans="1:7" x14ac:dyDescent="0.35">
      <c r="A282" s="38"/>
      <c r="B282" s="38"/>
      <c r="C282" s="39">
        <v>2.41</v>
      </c>
      <c r="D282" s="39">
        <v>1.5</v>
      </c>
      <c r="E282" s="39"/>
      <c r="F282" s="39"/>
      <c r="G282" s="39">
        <f>PRODUCT(C282:F282)</f>
        <v>3.6150000000000002</v>
      </c>
    </row>
    <row r="284" spans="1:7" x14ac:dyDescent="0.35">
      <c r="B284" t="s">
        <v>827</v>
      </c>
      <c r="C284" s="33" t="s">
        <v>6</v>
      </c>
      <c r="D284" s="34" t="s">
        <v>7</v>
      </c>
      <c r="E284" s="33" t="s">
        <v>8</v>
      </c>
    </row>
    <row r="285" spans="1:7" x14ac:dyDescent="0.35">
      <c r="B285" t="s">
        <v>827</v>
      </c>
      <c r="C285" s="33" t="s">
        <v>9</v>
      </c>
      <c r="D285" s="34" t="s">
        <v>102</v>
      </c>
      <c r="E285" s="33" t="s">
        <v>103</v>
      </c>
    </row>
    <row r="287" spans="1:7" ht="45" customHeight="1" x14ac:dyDescent="0.35">
      <c r="A287" s="35" t="s">
        <v>940</v>
      </c>
      <c r="B287" s="36" t="s">
        <v>829</v>
      </c>
      <c r="C287" s="35" t="s">
        <v>105</v>
      </c>
      <c r="D287" s="35" t="s">
        <v>25</v>
      </c>
      <c r="E287" s="1" t="s">
        <v>106</v>
      </c>
      <c r="F287" s="1" t="s">
        <v>106</v>
      </c>
      <c r="G287" s="37">
        <f>SUM(G288:G288)</f>
        <v>45</v>
      </c>
    </row>
    <row r="288" spans="1:7" x14ac:dyDescent="0.35">
      <c r="A288" s="38"/>
      <c r="B288" s="38"/>
      <c r="C288" s="39">
        <v>9</v>
      </c>
      <c r="D288" s="39">
        <v>5</v>
      </c>
      <c r="E288" s="39"/>
      <c r="F288" s="39"/>
      <c r="G288" s="39">
        <f>PRODUCT(C288:F288)</f>
        <v>45</v>
      </c>
    </row>
    <row r="290" spans="1:7" ht="45" customHeight="1" x14ac:dyDescent="0.35">
      <c r="A290" s="35" t="s">
        <v>941</v>
      </c>
      <c r="B290" s="36" t="s">
        <v>829</v>
      </c>
      <c r="C290" s="35" t="s">
        <v>107</v>
      </c>
      <c r="D290" s="35" t="s">
        <v>25</v>
      </c>
      <c r="E290" s="1" t="s">
        <v>108</v>
      </c>
      <c r="F290" s="1" t="s">
        <v>108</v>
      </c>
      <c r="G290" s="37">
        <f>SUM(G291:G291)</f>
        <v>45</v>
      </c>
    </row>
    <row r="291" spans="1:7" x14ac:dyDescent="0.35">
      <c r="A291" s="38"/>
      <c r="B291" s="38"/>
      <c r="C291" s="39">
        <v>9</v>
      </c>
      <c r="D291" s="39">
        <v>5</v>
      </c>
      <c r="E291" s="39"/>
      <c r="F291" s="39"/>
      <c r="G291" s="39">
        <f>PRODUCT(C291:F291)</f>
        <v>45</v>
      </c>
    </row>
    <row r="293" spans="1:7" ht="45" customHeight="1" x14ac:dyDescent="0.35">
      <c r="A293" s="35" t="s">
        <v>942</v>
      </c>
      <c r="B293" s="36" t="s">
        <v>829</v>
      </c>
      <c r="C293" s="35" t="s">
        <v>109</v>
      </c>
      <c r="D293" s="35" t="s">
        <v>25</v>
      </c>
      <c r="E293" s="1" t="s">
        <v>110</v>
      </c>
      <c r="F293" s="1" t="s">
        <v>110</v>
      </c>
      <c r="G293" s="37">
        <f>SUM(G294:G294)</f>
        <v>135</v>
      </c>
    </row>
    <row r="294" spans="1:7" x14ac:dyDescent="0.35">
      <c r="A294" s="38"/>
      <c r="B294" s="38"/>
      <c r="C294" s="39">
        <v>135</v>
      </c>
      <c r="D294" s="39"/>
      <c r="E294" s="39"/>
      <c r="F294" s="39"/>
      <c r="G294" s="39">
        <f>PRODUCT(C294:F294)</f>
        <v>135</v>
      </c>
    </row>
    <row r="296" spans="1:7" ht="45" customHeight="1" x14ac:dyDescent="0.35">
      <c r="A296" s="35" t="s">
        <v>943</v>
      </c>
      <c r="B296" s="36" t="s">
        <v>829</v>
      </c>
      <c r="C296" s="35" t="s">
        <v>111</v>
      </c>
      <c r="D296" s="35" t="s">
        <v>25</v>
      </c>
      <c r="E296" s="1" t="s">
        <v>112</v>
      </c>
      <c r="F296" s="1" t="s">
        <v>112</v>
      </c>
      <c r="G296" s="37">
        <f>SUM(G297:G297)</f>
        <v>3</v>
      </c>
    </row>
    <row r="297" spans="1:7" x14ac:dyDescent="0.35">
      <c r="A297" s="38"/>
      <c r="B297" s="38"/>
      <c r="C297" s="39">
        <v>3</v>
      </c>
      <c r="D297" s="39"/>
      <c r="E297" s="39"/>
      <c r="F297" s="39"/>
      <c r="G297" s="39">
        <f>PRODUCT(C297:F297)</f>
        <v>3</v>
      </c>
    </row>
    <row r="299" spans="1:7" ht="45" customHeight="1" x14ac:dyDescent="0.35">
      <c r="A299" s="35" t="s">
        <v>944</v>
      </c>
      <c r="B299" s="36" t="s">
        <v>829</v>
      </c>
      <c r="C299" s="35" t="s">
        <v>113</v>
      </c>
      <c r="D299" s="35" t="s">
        <v>25</v>
      </c>
      <c r="E299" s="1" t="s">
        <v>114</v>
      </c>
      <c r="F299" s="1" t="s">
        <v>114</v>
      </c>
      <c r="G299" s="37">
        <f>SUM(G300:G300)</f>
        <v>3</v>
      </c>
    </row>
    <row r="300" spans="1:7" x14ac:dyDescent="0.35">
      <c r="A300" s="38"/>
      <c r="B300" s="38"/>
      <c r="C300" s="39">
        <v>3</v>
      </c>
      <c r="D300" s="39"/>
      <c r="E300" s="39"/>
      <c r="F300" s="39"/>
      <c r="G300" s="39">
        <f>PRODUCT(C300:F300)</f>
        <v>3</v>
      </c>
    </row>
    <row r="302" spans="1:7" ht="45" customHeight="1" x14ac:dyDescent="0.35">
      <c r="A302" s="35" t="s">
        <v>945</v>
      </c>
      <c r="B302" s="36" t="s">
        <v>829</v>
      </c>
      <c r="C302" s="35" t="s">
        <v>115</v>
      </c>
      <c r="D302" s="35" t="s">
        <v>25</v>
      </c>
      <c r="E302" s="1" t="s">
        <v>116</v>
      </c>
      <c r="F302" s="1" t="s">
        <v>116</v>
      </c>
      <c r="G302" s="37">
        <f>SUM(G303:G303)</f>
        <v>21</v>
      </c>
    </row>
    <row r="303" spans="1:7" x14ac:dyDescent="0.35">
      <c r="A303" s="38"/>
      <c r="B303" s="38"/>
      <c r="C303" s="39">
        <v>21</v>
      </c>
      <c r="D303" s="39"/>
      <c r="E303" s="39"/>
      <c r="F303" s="39"/>
      <c r="G303" s="39">
        <f>PRODUCT(C303:F303)</f>
        <v>21</v>
      </c>
    </row>
    <row r="305" spans="1:7" ht="45" customHeight="1" x14ac:dyDescent="0.35">
      <c r="A305" s="35" t="s">
        <v>946</v>
      </c>
      <c r="B305" s="36" t="s">
        <v>829</v>
      </c>
      <c r="C305" s="35" t="s">
        <v>117</v>
      </c>
      <c r="D305" s="35" t="s">
        <v>25</v>
      </c>
      <c r="E305" s="1" t="s">
        <v>118</v>
      </c>
      <c r="F305" s="1" t="s">
        <v>118</v>
      </c>
      <c r="G305" s="37">
        <f>SUM(G306:G306)</f>
        <v>6</v>
      </c>
    </row>
    <row r="306" spans="1:7" x14ac:dyDescent="0.35">
      <c r="A306" s="38"/>
      <c r="B306" s="38"/>
      <c r="C306" s="39">
        <v>6</v>
      </c>
      <c r="D306" s="39"/>
      <c r="E306" s="39"/>
      <c r="F306" s="39"/>
      <c r="G306" s="39">
        <f>PRODUCT(C306:F306)</f>
        <v>6</v>
      </c>
    </row>
    <row r="308" spans="1:7" ht="45" customHeight="1" x14ac:dyDescent="0.35">
      <c r="A308" s="35" t="s">
        <v>947</v>
      </c>
      <c r="B308" s="36" t="s">
        <v>829</v>
      </c>
      <c r="C308" s="35" t="s">
        <v>119</v>
      </c>
      <c r="D308" s="35" t="s">
        <v>25</v>
      </c>
      <c r="E308" s="1" t="s">
        <v>120</v>
      </c>
      <c r="F308" s="1" t="s">
        <v>120</v>
      </c>
      <c r="G308" s="37">
        <f>SUM(G309:G309)</f>
        <v>8</v>
      </c>
    </row>
    <row r="309" spans="1:7" x14ac:dyDescent="0.35">
      <c r="A309" s="38"/>
      <c r="B309" s="38"/>
      <c r="C309" s="39">
        <v>8</v>
      </c>
      <c r="D309" s="39"/>
      <c r="E309" s="39"/>
      <c r="F309" s="39"/>
      <c r="G309" s="39">
        <f>PRODUCT(C309:F309)</f>
        <v>8</v>
      </c>
    </row>
    <row r="311" spans="1:7" ht="45" customHeight="1" x14ac:dyDescent="0.35">
      <c r="A311" s="35" t="s">
        <v>948</v>
      </c>
      <c r="B311" s="36" t="s">
        <v>829</v>
      </c>
      <c r="C311" s="35" t="s">
        <v>121</v>
      </c>
      <c r="D311" s="35" t="s">
        <v>25</v>
      </c>
      <c r="E311" s="1" t="s">
        <v>122</v>
      </c>
      <c r="F311" s="1" t="s">
        <v>122</v>
      </c>
      <c r="G311" s="37">
        <f>SUM(G312:G312)</f>
        <v>6</v>
      </c>
    </row>
    <row r="312" spans="1:7" x14ac:dyDescent="0.35">
      <c r="A312" s="38"/>
      <c r="B312" s="38"/>
      <c r="C312" s="39">
        <v>6</v>
      </c>
      <c r="D312" s="39"/>
      <c r="E312" s="39"/>
      <c r="F312" s="39"/>
      <c r="G312" s="39">
        <f>PRODUCT(C312:F312)</f>
        <v>6</v>
      </c>
    </row>
    <row r="314" spans="1:7" ht="45" customHeight="1" x14ac:dyDescent="0.35">
      <c r="A314" s="35" t="s">
        <v>949</v>
      </c>
      <c r="B314" s="36" t="s">
        <v>829</v>
      </c>
      <c r="C314" s="35" t="s">
        <v>123</v>
      </c>
      <c r="D314" s="35" t="s">
        <v>25</v>
      </c>
      <c r="E314" s="1" t="s">
        <v>124</v>
      </c>
      <c r="F314" s="1" t="s">
        <v>124</v>
      </c>
      <c r="G314" s="37">
        <f>SUM(G315:G315)</f>
        <v>45</v>
      </c>
    </row>
    <row r="315" spans="1:7" x14ac:dyDescent="0.35">
      <c r="A315" s="38"/>
      <c r="B315" s="38"/>
      <c r="C315" s="39">
        <v>9</v>
      </c>
      <c r="D315" s="39">
        <v>5</v>
      </c>
      <c r="E315" s="39"/>
      <c r="F315" s="39"/>
      <c r="G315" s="39">
        <f>PRODUCT(C315:F315)</f>
        <v>45</v>
      </c>
    </row>
    <row r="317" spans="1:7" x14ac:dyDescent="0.35">
      <c r="B317" t="s">
        <v>827</v>
      </c>
      <c r="C317" s="33" t="s">
        <v>6</v>
      </c>
      <c r="D317" s="34" t="s">
        <v>7</v>
      </c>
      <c r="E317" s="33" t="s">
        <v>8</v>
      </c>
    </row>
    <row r="318" spans="1:7" x14ac:dyDescent="0.35">
      <c r="B318" t="s">
        <v>827</v>
      </c>
      <c r="C318" s="33" t="s">
        <v>9</v>
      </c>
      <c r="D318" s="34" t="s">
        <v>125</v>
      </c>
      <c r="E318" s="33" t="s">
        <v>126</v>
      </c>
    </row>
    <row r="320" spans="1:7" ht="45" customHeight="1" x14ac:dyDescent="0.35">
      <c r="A320" s="35" t="s">
        <v>950</v>
      </c>
      <c r="B320" s="36" t="s">
        <v>829</v>
      </c>
      <c r="C320" s="35" t="s">
        <v>128</v>
      </c>
      <c r="D320" s="35" t="s">
        <v>25</v>
      </c>
      <c r="E320" s="1" t="s">
        <v>129</v>
      </c>
      <c r="F320" s="1" t="s">
        <v>129</v>
      </c>
      <c r="G320" s="37">
        <f>SUM(G321:G321)</f>
        <v>3</v>
      </c>
    </row>
    <row r="321" spans="1:7" x14ac:dyDescent="0.35">
      <c r="A321" s="38"/>
      <c r="B321" s="38"/>
      <c r="C321" s="39">
        <v>3</v>
      </c>
      <c r="D321" s="39"/>
      <c r="E321" s="39"/>
      <c r="F321" s="39"/>
      <c r="G321" s="39">
        <f>PRODUCT(C321:F321)</f>
        <v>3</v>
      </c>
    </row>
    <row r="323" spans="1:7" ht="45" customHeight="1" x14ac:dyDescent="0.35">
      <c r="A323" s="35" t="s">
        <v>951</v>
      </c>
      <c r="B323" s="36" t="s">
        <v>829</v>
      </c>
      <c r="C323" s="35" t="s">
        <v>130</v>
      </c>
      <c r="D323" s="35" t="s">
        <v>13</v>
      </c>
      <c r="E323" s="1" t="s">
        <v>131</v>
      </c>
      <c r="F323" s="1" t="s">
        <v>131</v>
      </c>
      <c r="G323" s="37">
        <f>SUM(G324:G326)</f>
        <v>69.5</v>
      </c>
    </row>
    <row r="324" spans="1:7" x14ac:dyDescent="0.35">
      <c r="A324" s="38" t="s">
        <v>877</v>
      </c>
      <c r="B324" s="38"/>
      <c r="C324" s="39"/>
      <c r="D324" s="39"/>
      <c r="E324" s="39"/>
      <c r="F324" s="39"/>
      <c r="G324" s="39"/>
    </row>
    <row r="325" spans="1:7" x14ac:dyDescent="0.35">
      <c r="A325" s="38" t="s">
        <v>838</v>
      </c>
      <c r="B325" s="38"/>
      <c r="C325" s="39">
        <v>47</v>
      </c>
      <c r="D325" s="39"/>
      <c r="E325" s="39"/>
      <c r="F325" s="39"/>
      <c r="G325" s="39">
        <f>PRODUCT(C325:F325)</f>
        <v>47</v>
      </c>
    </row>
    <row r="326" spans="1:7" x14ac:dyDescent="0.35">
      <c r="A326" s="38" t="s">
        <v>849</v>
      </c>
      <c r="B326" s="38"/>
      <c r="C326" s="39">
        <v>22.5</v>
      </c>
      <c r="D326" s="39"/>
      <c r="E326" s="39"/>
      <c r="F326" s="39"/>
      <c r="G326" s="39">
        <f>PRODUCT(C326:F326)</f>
        <v>22.5</v>
      </c>
    </row>
    <row r="328" spans="1:7" ht="45" customHeight="1" x14ac:dyDescent="0.35">
      <c r="A328" s="35" t="s">
        <v>952</v>
      </c>
      <c r="B328" s="36" t="s">
        <v>829</v>
      </c>
      <c r="C328" s="35" t="s">
        <v>132</v>
      </c>
      <c r="D328" s="35" t="s">
        <v>13</v>
      </c>
      <c r="E328" s="1" t="s">
        <v>133</v>
      </c>
      <c r="F328" s="1" t="s">
        <v>133</v>
      </c>
      <c r="G328" s="37">
        <f>SUM(G329:G330)</f>
        <v>6.2</v>
      </c>
    </row>
    <row r="329" spans="1:7" x14ac:dyDescent="0.35">
      <c r="A329" s="38" t="s">
        <v>953</v>
      </c>
      <c r="B329" s="38"/>
      <c r="C329" s="39">
        <v>4</v>
      </c>
      <c r="D329" s="39">
        <v>1.3</v>
      </c>
      <c r="E329" s="39"/>
      <c r="F329" s="39"/>
      <c r="G329" s="39">
        <f>PRODUCT(C329:F329)</f>
        <v>5.2</v>
      </c>
    </row>
    <row r="330" spans="1:7" x14ac:dyDescent="0.35">
      <c r="A330" s="38"/>
      <c r="B330" s="38"/>
      <c r="C330" s="39">
        <v>1</v>
      </c>
      <c r="D330" s="39">
        <v>1</v>
      </c>
      <c r="E330" s="39"/>
      <c r="F330" s="39"/>
      <c r="G330" s="39">
        <f>PRODUCT(C330:F330)</f>
        <v>1</v>
      </c>
    </row>
    <row r="332" spans="1:7" ht="45" customHeight="1" x14ac:dyDescent="0.35">
      <c r="A332" s="35" t="s">
        <v>954</v>
      </c>
      <c r="B332" s="36" t="s">
        <v>829</v>
      </c>
      <c r="C332" s="35" t="s">
        <v>134</v>
      </c>
      <c r="D332" s="35" t="s">
        <v>25</v>
      </c>
      <c r="E332" s="1" t="s">
        <v>135</v>
      </c>
      <c r="F332" s="1" t="s">
        <v>135</v>
      </c>
      <c r="G332" s="37">
        <f>SUM(G333:G333)</f>
        <v>3</v>
      </c>
    </row>
    <row r="333" spans="1:7" x14ac:dyDescent="0.35">
      <c r="A333" s="38" t="s">
        <v>955</v>
      </c>
      <c r="B333" s="38"/>
      <c r="C333" s="39">
        <v>3</v>
      </c>
      <c r="D333" s="39"/>
      <c r="E333" s="39"/>
      <c r="F333" s="39"/>
      <c r="G333" s="39">
        <f>PRODUCT(C333:F333)</f>
        <v>3</v>
      </c>
    </row>
    <row r="335" spans="1:7" ht="45" customHeight="1" x14ac:dyDescent="0.35">
      <c r="A335" s="35" t="s">
        <v>956</v>
      </c>
      <c r="B335" s="36" t="s">
        <v>829</v>
      </c>
      <c r="C335" s="35" t="s">
        <v>136</v>
      </c>
      <c r="D335" s="35" t="s">
        <v>25</v>
      </c>
      <c r="E335" s="1" t="s">
        <v>137</v>
      </c>
      <c r="F335" s="1" t="s">
        <v>137</v>
      </c>
      <c r="G335" s="37">
        <f>SUM(G336:G336)</f>
        <v>3</v>
      </c>
    </row>
    <row r="336" spans="1:7" x14ac:dyDescent="0.35">
      <c r="A336" s="38" t="s">
        <v>955</v>
      </c>
      <c r="B336" s="38"/>
      <c r="C336" s="39">
        <v>3</v>
      </c>
      <c r="D336" s="39"/>
      <c r="E336" s="39"/>
      <c r="F336" s="39"/>
      <c r="G336" s="39">
        <f>PRODUCT(C336:F336)</f>
        <v>3</v>
      </c>
    </row>
    <row r="338" spans="1:7" ht="45" customHeight="1" x14ac:dyDescent="0.35">
      <c r="A338" s="35" t="s">
        <v>957</v>
      </c>
      <c r="B338" s="36" t="s">
        <v>829</v>
      </c>
      <c r="C338" s="35" t="s">
        <v>138</v>
      </c>
      <c r="D338" s="35" t="s">
        <v>38</v>
      </c>
      <c r="E338" s="1" t="s">
        <v>139</v>
      </c>
      <c r="F338" s="1" t="s">
        <v>139</v>
      </c>
      <c r="G338" s="37">
        <f>SUM(G339:G344)</f>
        <v>15.441000000000001</v>
      </c>
    </row>
    <row r="339" spans="1:7" x14ac:dyDescent="0.35">
      <c r="A339" s="38" t="s">
        <v>958</v>
      </c>
      <c r="B339" s="38"/>
      <c r="C339" s="39"/>
      <c r="D339" s="39"/>
      <c r="E339" s="39"/>
      <c r="F339" s="39"/>
      <c r="G339" s="39"/>
    </row>
    <row r="340" spans="1:7" x14ac:dyDescent="0.35">
      <c r="A340" s="38" t="s">
        <v>838</v>
      </c>
      <c r="B340" s="38"/>
      <c r="C340" s="39">
        <v>47</v>
      </c>
      <c r="D340" s="39">
        <v>0.4</v>
      </c>
      <c r="E340" s="39">
        <v>0.65</v>
      </c>
      <c r="F340" s="39"/>
      <c r="G340" s="39">
        <f>PRODUCT(C340:F340)</f>
        <v>12.22</v>
      </c>
    </row>
    <row r="341" spans="1:7" x14ac:dyDescent="0.35">
      <c r="A341" s="38" t="s">
        <v>849</v>
      </c>
      <c r="B341" s="38"/>
      <c r="C341" s="39">
        <v>22.5</v>
      </c>
      <c r="D341" s="39">
        <v>0.4</v>
      </c>
      <c r="E341" s="39">
        <v>0.65</v>
      </c>
      <c r="F341" s="39"/>
      <c r="G341" s="39">
        <f>PRODUCT(C341:F341)</f>
        <v>5.8500000000000005</v>
      </c>
    </row>
    <row r="342" spans="1:7" x14ac:dyDescent="0.35">
      <c r="A342" s="38" t="s">
        <v>959</v>
      </c>
      <c r="B342" s="38"/>
      <c r="C342" s="39"/>
      <c r="D342" s="39"/>
      <c r="E342" s="39"/>
      <c r="F342" s="39"/>
      <c r="G342" s="39"/>
    </row>
    <row r="343" spans="1:7" x14ac:dyDescent="0.35">
      <c r="A343" s="38" t="s">
        <v>960</v>
      </c>
      <c r="B343" s="38"/>
      <c r="C343" s="39">
        <v>-47</v>
      </c>
      <c r="D343" s="39">
        <v>0.4</v>
      </c>
      <c r="E343" s="39">
        <v>0.125</v>
      </c>
      <c r="F343" s="39"/>
      <c r="G343" s="39">
        <f>PRODUCT(C343:F343)</f>
        <v>-2.35</v>
      </c>
    </row>
    <row r="344" spans="1:7" x14ac:dyDescent="0.35">
      <c r="A344" s="38" t="s">
        <v>961</v>
      </c>
      <c r="B344" s="38"/>
      <c r="C344" s="39">
        <v>-22.5</v>
      </c>
      <c r="D344" s="39">
        <v>0.4</v>
      </c>
      <c r="E344" s="39">
        <v>3.1E-2</v>
      </c>
      <c r="F344" s="39"/>
      <c r="G344" s="39">
        <f>PRODUCT(C344:F344)</f>
        <v>-0.27900000000000003</v>
      </c>
    </row>
    <row r="346" spans="1:7" ht="45" customHeight="1" x14ac:dyDescent="0.35">
      <c r="A346" s="35" t="s">
        <v>962</v>
      </c>
      <c r="B346" s="36" t="s">
        <v>829</v>
      </c>
      <c r="C346" s="35" t="s">
        <v>140</v>
      </c>
      <c r="D346" s="35" t="s">
        <v>141</v>
      </c>
      <c r="E346" s="1" t="s">
        <v>142</v>
      </c>
      <c r="F346" s="1" t="s">
        <v>142</v>
      </c>
      <c r="G346" s="37">
        <f>SUM(G347:G347)</f>
        <v>1</v>
      </c>
    </row>
    <row r="347" spans="1:7" x14ac:dyDescent="0.35">
      <c r="A347" s="38"/>
      <c r="B347" s="38"/>
      <c r="C347" s="39">
        <v>1</v>
      </c>
      <c r="D347" s="39"/>
      <c r="E347" s="39"/>
      <c r="F347" s="39"/>
      <c r="G347" s="39">
        <f>PRODUCT(C347:F347)</f>
        <v>1</v>
      </c>
    </row>
    <row r="349" spans="1:7" ht="45" customHeight="1" x14ac:dyDescent="0.35">
      <c r="A349" s="35" t="s">
        <v>963</v>
      </c>
      <c r="B349" s="36" t="s">
        <v>829</v>
      </c>
      <c r="C349" s="35" t="s">
        <v>143</v>
      </c>
      <c r="D349" s="35" t="s">
        <v>13</v>
      </c>
      <c r="E349" s="1" t="s">
        <v>144</v>
      </c>
      <c r="F349" s="1" t="s">
        <v>144</v>
      </c>
      <c r="G349" s="37">
        <f>SUM(G350:G352)</f>
        <v>26</v>
      </c>
    </row>
    <row r="350" spans="1:7" x14ac:dyDescent="0.35">
      <c r="A350" s="38" t="s">
        <v>964</v>
      </c>
      <c r="B350" s="38"/>
      <c r="C350" s="39"/>
      <c r="D350" s="39"/>
      <c r="E350" s="39"/>
      <c r="F350" s="39"/>
      <c r="G350" s="39"/>
    </row>
    <row r="351" spans="1:7" x14ac:dyDescent="0.35">
      <c r="A351" s="38" t="s">
        <v>838</v>
      </c>
      <c r="B351" s="38"/>
      <c r="C351" s="39">
        <v>11</v>
      </c>
      <c r="D351" s="39"/>
      <c r="E351" s="39"/>
      <c r="F351" s="39"/>
      <c r="G351" s="39">
        <f>PRODUCT(C351:F351)</f>
        <v>11</v>
      </c>
    </row>
    <row r="352" spans="1:7" x14ac:dyDescent="0.35">
      <c r="A352" s="38" t="s">
        <v>849</v>
      </c>
      <c r="B352" s="38"/>
      <c r="C352" s="39">
        <v>15</v>
      </c>
      <c r="D352" s="39"/>
      <c r="E352" s="39"/>
      <c r="F352" s="39"/>
      <c r="G352" s="39">
        <f>PRODUCT(C352:F352)</f>
        <v>15</v>
      </c>
    </row>
    <row r="354" spans="1:7" x14ac:dyDescent="0.35">
      <c r="B354" t="s">
        <v>827</v>
      </c>
      <c r="C354" s="33" t="s">
        <v>6</v>
      </c>
      <c r="D354" s="34" t="s">
        <v>7</v>
      </c>
      <c r="E354" s="33" t="s">
        <v>8</v>
      </c>
    </row>
    <row r="355" spans="1:7" x14ac:dyDescent="0.35">
      <c r="B355" t="s">
        <v>827</v>
      </c>
      <c r="C355" s="33" t="s">
        <v>9</v>
      </c>
      <c r="D355" s="34" t="s">
        <v>145</v>
      </c>
      <c r="E355" s="33" t="s">
        <v>146</v>
      </c>
    </row>
    <row r="357" spans="1:7" ht="45" customHeight="1" x14ac:dyDescent="0.35">
      <c r="A357" s="35" t="s">
        <v>965</v>
      </c>
      <c r="B357" s="36" t="s">
        <v>829</v>
      </c>
      <c r="C357" s="35" t="s">
        <v>148</v>
      </c>
      <c r="D357" s="35" t="s">
        <v>72</v>
      </c>
      <c r="E357" s="1" t="s">
        <v>149</v>
      </c>
      <c r="F357" s="1" t="s">
        <v>149</v>
      </c>
      <c r="G357" s="37">
        <f>SUM(G358:G358)</f>
        <v>1</v>
      </c>
    </row>
    <row r="358" spans="1:7" x14ac:dyDescent="0.35">
      <c r="A358" s="38" t="s">
        <v>966</v>
      </c>
      <c r="B358" s="38"/>
      <c r="C358" s="39">
        <v>1</v>
      </c>
      <c r="D358" s="39"/>
      <c r="E358" s="39"/>
      <c r="F358" s="39"/>
      <c r="G358" s="39">
        <f>PRODUCT(C358:F358)</f>
        <v>1</v>
      </c>
    </row>
    <row r="360" spans="1:7" ht="45" customHeight="1" x14ac:dyDescent="0.35">
      <c r="A360" s="35" t="s">
        <v>967</v>
      </c>
      <c r="B360" s="36" t="s">
        <v>829</v>
      </c>
      <c r="C360" s="35" t="s">
        <v>150</v>
      </c>
      <c r="D360" s="35" t="s">
        <v>81</v>
      </c>
      <c r="E360" s="1" t="s">
        <v>968</v>
      </c>
      <c r="F360" s="1" t="s">
        <v>968</v>
      </c>
      <c r="G360" s="37">
        <f>SUM(G361:G361)</f>
        <v>1</v>
      </c>
    </row>
    <row r="361" spans="1:7" x14ac:dyDescent="0.35">
      <c r="A361" s="38"/>
      <c r="B361" s="38"/>
      <c r="C361" s="39">
        <v>1</v>
      </c>
      <c r="D361" s="39"/>
      <c r="E361" s="39"/>
      <c r="F361" s="39"/>
      <c r="G361" s="39">
        <f>PRODUCT(C361:F361)</f>
        <v>1</v>
      </c>
    </row>
    <row r="363" spans="1:7" x14ac:dyDescent="0.35">
      <c r="B363" t="s">
        <v>827</v>
      </c>
      <c r="C363" s="33" t="s">
        <v>6</v>
      </c>
      <c r="D363" s="34" t="s">
        <v>7</v>
      </c>
      <c r="E363" s="33" t="s">
        <v>8</v>
      </c>
    </row>
    <row r="364" spans="1:7" x14ac:dyDescent="0.35">
      <c r="B364" t="s">
        <v>827</v>
      </c>
      <c r="C364" s="33" t="s">
        <v>9</v>
      </c>
      <c r="D364" s="34" t="s">
        <v>152</v>
      </c>
      <c r="E364" s="33" t="s">
        <v>153</v>
      </c>
    </row>
    <row r="366" spans="1:7" ht="45" customHeight="1" x14ac:dyDescent="0.35">
      <c r="A366" s="35" t="s">
        <v>969</v>
      </c>
      <c r="B366" s="36" t="s">
        <v>829</v>
      </c>
      <c r="C366" s="35" t="s">
        <v>155</v>
      </c>
      <c r="D366" s="35" t="s">
        <v>25</v>
      </c>
      <c r="E366" s="1" t="s">
        <v>156</v>
      </c>
      <c r="F366" s="1" t="s">
        <v>156</v>
      </c>
      <c r="G366" s="37">
        <f>SUM(G367:G367)</f>
        <v>6</v>
      </c>
    </row>
    <row r="367" spans="1:7" x14ac:dyDescent="0.35">
      <c r="A367" s="38"/>
      <c r="B367" s="38"/>
      <c r="C367" s="39">
        <v>6</v>
      </c>
      <c r="D367" s="39"/>
      <c r="E367" s="39"/>
      <c r="F367" s="39"/>
      <c r="G367" s="39">
        <f>PRODUCT(C367:F367)</f>
        <v>6</v>
      </c>
    </row>
    <row r="369" spans="1:7" ht="45" customHeight="1" x14ac:dyDescent="0.35">
      <c r="A369" s="35" t="s">
        <v>970</v>
      </c>
      <c r="B369" s="36" t="s">
        <v>829</v>
      </c>
      <c r="C369" s="35" t="s">
        <v>157</v>
      </c>
      <c r="D369" s="35" t="s">
        <v>25</v>
      </c>
      <c r="E369" s="1" t="s">
        <v>158</v>
      </c>
      <c r="F369" s="1" t="s">
        <v>158</v>
      </c>
      <c r="G369" s="37">
        <f>SUM(G370:G370)</f>
        <v>6</v>
      </c>
    </row>
    <row r="370" spans="1:7" x14ac:dyDescent="0.35">
      <c r="A370" s="38"/>
      <c r="B370" s="38"/>
      <c r="C370" s="39">
        <v>6</v>
      </c>
      <c r="D370" s="39"/>
      <c r="E370" s="39"/>
      <c r="F370" s="39"/>
      <c r="G370" s="39">
        <f>PRODUCT(C370:F370)</f>
        <v>6</v>
      </c>
    </row>
    <row r="372" spans="1:7" ht="45" customHeight="1" x14ac:dyDescent="0.35">
      <c r="A372" s="35" t="s">
        <v>971</v>
      </c>
      <c r="B372" s="36" t="s">
        <v>829</v>
      </c>
      <c r="C372" s="35" t="s">
        <v>61</v>
      </c>
      <c r="D372" s="35" t="s">
        <v>38</v>
      </c>
      <c r="E372" s="1" t="s">
        <v>62</v>
      </c>
      <c r="F372" s="1" t="s">
        <v>62</v>
      </c>
      <c r="G372" s="37">
        <f>SUM(G373:G375)</f>
        <v>3.8879999999999999</v>
      </c>
    </row>
    <row r="373" spans="1:7" x14ac:dyDescent="0.35">
      <c r="A373" s="38" t="s">
        <v>972</v>
      </c>
      <c r="B373" s="38"/>
      <c r="C373" s="39"/>
      <c r="D373" s="39"/>
      <c r="E373" s="39"/>
      <c r="F373" s="39"/>
      <c r="G373" s="39"/>
    </row>
    <row r="374" spans="1:7" x14ac:dyDescent="0.35">
      <c r="A374" s="38" t="s">
        <v>973</v>
      </c>
      <c r="B374" s="38"/>
      <c r="C374" s="39">
        <v>9.75</v>
      </c>
      <c r="D374" s="39">
        <v>0.4</v>
      </c>
      <c r="E374" s="39">
        <v>0.3</v>
      </c>
      <c r="F374" s="39"/>
      <c r="G374" s="39">
        <f>PRODUCT(C374:F374)</f>
        <v>1.1700000000000002</v>
      </c>
    </row>
    <row r="375" spans="1:7" x14ac:dyDescent="0.35">
      <c r="A375" s="38"/>
      <c r="B375" s="38"/>
      <c r="C375" s="39">
        <v>22.65</v>
      </c>
      <c r="D375" s="39">
        <v>0.4</v>
      </c>
      <c r="E375" s="39">
        <v>0.3</v>
      </c>
      <c r="F375" s="39"/>
      <c r="G375" s="39">
        <f>PRODUCT(C375:F375)</f>
        <v>2.718</v>
      </c>
    </row>
    <row r="377" spans="1:7" ht="45" customHeight="1" x14ac:dyDescent="0.35">
      <c r="A377" s="35" t="s">
        <v>974</v>
      </c>
      <c r="B377" s="36" t="s">
        <v>829</v>
      </c>
      <c r="C377" s="35" t="s">
        <v>159</v>
      </c>
      <c r="D377" s="35" t="s">
        <v>25</v>
      </c>
      <c r="E377" s="1" t="s">
        <v>160</v>
      </c>
      <c r="F377" s="1" t="s">
        <v>160</v>
      </c>
      <c r="G377" s="37">
        <f>SUM(G378:G378)</f>
        <v>6</v>
      </c>
    </row>
    <row r="378" spans="1:7" x14ac:dyDescent="0.35">
      <c r="A378" s="38"/>
      <c r="B378" s="38"/>
      <c r="C378" s="39">
        <v>6</v>
      </c>
      <c r="D378" s="39"/>
      <c r="E378" s="39"/>
      <c r="F378" s="39"/>
      <c r="G378" s="39">
        <f>PRODUCT(C378:F378)</f>
        <v>6</v>
      </c>
    </row>
    <row r="380" spans="1:7" ht="45" customHeight="1" x14ac:dyDescent="0.35">
      <c r="A380" s="35" t="s">
        <v>975</v>
      </c>
      <c r="B380" s="36" t="s">
        <v>829</v>
      </c>
      <c r="C380" s="35" t="s">
        <v>161</v>
      </c>
      <c r="D380" s="35" t="s">
        <v>13</v>
      </c>
      <c r="E380" s="1" t="s">
        <v>162</v>
      </c>
      <c r="F380" s="1" t="s">
        <v>162</v>
      </c>
      <c r="G380" s="37">
        <f>SUM(G381:G383)</f>
        <v>60.51</v>
      </c>
    </row>
    <row r="381" spans="1:7" x14ac:dyDescent="0.35">
      <c r="A381" s="38" t="s">
        <v>976</v>
      </c>
      <c r="B381" s="38"/>
      <c r="C381" s="39">
        <v>18.86</v>
      </c>
      <c r="D381" s="39"/>
      <c r="E381" s="39"/>
      <c r="F381" s="39"/>
      <c r="G381" s="39">
        <f>PRODUCT(C381:F381)</f>
        <v>18.86</v>
      </c>
    </row>
    <row r="382" spans="1:7" x14ac:dyDescent="0.35">
      <c r="A382" s="38"/>
      <c r="B382" s="38"/>
      <c r="C382" s="39">
        <v>32.65</v>
      </c>
      <c r="D382" s="39"/>
      <c r="E382" s="39"/>
      <c r="F382" s="39"/>
      <c r="G382" s="39">
        <f>PRODUCT(C382:F382)</f>
        <v>32.65</v>
      </c>
    </row>
    <row r="383" spans="1:7" x14ac:dyDescent="0.35">
      <c r="A383" s="38"/>
      <c r="B383" s="38"/>
      <c r="C383" s="39">
        <v>9</v>
      </c>
      <c r="D383" s="39"/>
      <c r="E383" s="39"/>
      <c r="F383" s="39"/>
      <c r="G383" s="39">
        <f>PRODUCT(C383:F383)</f>
        <v>9</v>
      </c>
    </row>
    <row r="385" spans="1:7" ht="45" customHeight="1" x14ac:dyDescent="0.35">
      <c r="A385" s="35" t="s">
        <v>977</v>
      </c>
      <c r="B385" s="36" t="s">
        <v>829</v>
      </c>
      <c r="C385" s="35" t="s">
        <v>163</v>
      </c>
      <c r="D385" s="35" t="s">
        <v>13</v>
      </c>
      <c r="E385" s="1" t="s">
        <v>164</v>
      </c>
      <c r="F385" s="1" t="s">
        <v>164</v>
      </c>
      <c r="G385" s="37">
        <f>SUM(G386:G388)</f>
        <v>60.51</v>
      </c>
    </row>
    <row r="386" spans="1:7" x14ac:dyDescent="0.35">
      <c r="A386" s="38" t="s">
        <v>976</v>
      </c>
      <c r="B386" s="38"/>
      <c r="C386" s="39">
        <v>18.86</v>
      </c>
      <c r="D386" s="39"/>
      <c r="E386" s="39"/>
      <c r="F386" s="39"/>
      <c r="G386" s="39">
        <f>PRODUCT(C386:F386)</f>
        <v>18.86</v>
      </c>
    </row>
    <row r="387" spans="1:7" x14ac:dyDescent="0.35">
      <c r="A387" s="38"/>
      <c r="B387" s="38"/>
      <c r="C387" s="39">
        <v>32.65</v>
      </c>
      <c r="D387" s="39"/>
      <c r="E387" s="39"/>
      <c r="F387" s="39"/>
      <c r="G387" s="39">
        <f>PRODUCT(C387:F387)</f>
        <v>32.65</v>
      </c>
    </row>
    <row r="388" spans="1:7" x14ac:dyDescent="0.35">
      <c r="A388" s="38"/>
      <c r="B388" s="38"/>
      <c r="C388" s="39">
        <v>9</v>
      </c>
      <c r="D388" s="39"/>
      <c r="E388" s="39"/>
      <c r="F388" s="39"/>
      <c r="G388" s="39">
        <f>PRODUCT(C388:F388)</f>
        <v>9</v>
      </c>
    </row>
    <row r="390" spans="1:7" ht="45" customHeight="1" x14ac:dyDescent="0.35">
      <c r="A390" s="35" t="s">
        <v>978</v>
      </c>
      <c r="B390" s="36" t="s">
        <v>829</v>
      </c>
      <c r="C390" s="35" t="s">
        <v>165</v>
      </c>
      <c r="D390" s="35" t="s">
        <v>13</v>
      </c>
      <c r="E390" s="1" t="s">
        <v>166</v>
      </c>
      <c r="F390" s="1" t="s">
        <v>166</v>
      </c>
      <c r="G390" s="37">
        <f>SUM(G391:G393)</f>
        <v>60</v>
      </c>
    </row>
    <row r="391" spans="1:7" x14ac:dyDescent="0.35">
      <c r="A391" s="38" t="s">
        <v>979</v>
      </c>
      <c r="B391" s="38"/>
      <c r="C391" s="39">
        <v>4</v>
      </c>
      <c r="D391" s="39">
        <v>8</v>
      </c>
      <c r="E391" s="39"/>
      <c r="F391" s="39"/>
      <c r="G391" s="39">
        <f>PRODUCT(C391:F391)</f>
        <v>32</v>
      </c>
    </row>
    <row r="392" spans="1:7" x14ac:dyDescent="0.35">
      <c r="A392" s="38"/>
      <c r="B392" s="38"/>
      <c r="C392" s="39">
        <v>2</v>
      </c>
      <c r="D392" s="39">
        <v>5</v>
      </c>
      <c r="E392" s="39"/>
      <c r="F392" s="39"/>
      <c r="G392" s="39">
        <f>PRODUCT(C392:F392)</f>
        <v>10</v>
      </c>
    </row>
    <row r="393" spans="1:7" x14ac:dyDescent="0.35">
      <c r="A393" s="38"/>
      <c r="B393" s="38"/>
      <c r="C393" s="39">
        <v>2</v>
      </c>
      <c r="D393" s="39">
        <v>9</v>
      </c>
      <c r="E393" s="39"/>
      <c r="F393" s="39"/>
      <c r="G393" s="39">
        <f>PRODUCT(C393:F393)</f>
        <v>18</v>
      </c>
    </row>
    <row r="395" spans="1:7" ht="45" customHeight="1" x14ac:dyDescent="0.35">
      <c r="A395" s="35" t="s">
        <v>980</v>
      </c>
      <c r="B395" s="36" t="s">
        <v>829</v>
      </c>
      <c r="C395" s="35" t="s">
        <v>167</v>
      </c>
      <c r="D395" s="35" t="s">
        <v>13</v>
      </c>
      <c r="E395" s="1" t="s">
        <v>168</v>
      </c>
      <c r="F395" s="1" t="s">
        <v>168</v>
      </c>
      <c r="G395" s="37">
        <f>SUM(G396:G396)</f>
        <v>61</v>
      </c>
    </row>
    <row r="396" spans="1:7" x14ac:dyDescent="0.35">
      <c r="A396" s="38" t="s">
        <v>981</v>
      </c>
      <c r="B396" s="38"/>
      <c r="C396" s="39">
        <v>61</v>
      </c>
      <c r="D396" s="39"/>
      <c r="E396" s="39"/>
      <c r="F396" s="39"/>
      <c r="G396" s="39">
        <f>PRODUCT(C396:F396)</f>
        <v>61</v>
      </c>
    </row>
    <row r="398" spans="1:7" ht="45" customHeight="1" x14ac:dyDescent="0.35">
      <c r="A398" s="35" t="s">
        <v>982</v>
      </c>
      <c r="B398" s="36" t="s">
        <v>829</v>
      </c>
      <c r="C398" s="35" t="s">
        <v>169</v>
      </c>
      <c r="D398" s="35" t="s">
        <v>81</v>
      </c>
      <c r="E398" s="1" t="s">
        <v>170</v>
      </c>
      <c r="F398" s="1" t="s">
        <v>170</v>
      </c>
      <c r="G398" s="37">
        <f>SUM(G399:G399)</f>
        <v>1</v>
      </c>
    </row>
    <row r="399" spans="1:7" x14ac:dyDescent="0.35">
      <c r="A399" s="38"/>
      <c r="B399" s="38"/>
      <c r="C399" s="39">
        <v>1</v>
      </c>
      <c r="D399" s="39"/>
      <c r="E399" s="39"/>
      <c r="F399" s="39"/>
      <c r="G399" s="39">
        <f>PRODUCT(C399:F399)</f>
        <v>1</v>
      </c>
    </row>
    <row r="401" spans="1:7" ht="45" customHeight="1" x14ac:dyDescent="0.35">
      <c r="A401" s="35" t="s">
        <v>983</v>
      </c>
      <c r="B401" s="36" t="s">
        <v>829</v>
      </c>
      <c r="C401" s="35" t="s">
        <v>171</v>
      </c>
      <c r="D401" s="35" t="s">
        <v>81</v>
      </c>
      <c r="E401" s="1" t="s">
        <v>984</v>
      </c>
      <c r="F401" s="1" t="s">
        <v>984</v>
      </c>
      <c r="G401" s="37">
        <f>SUM(G402:G402)</f>
        <v>1</v>
      </c>
    </row>
    <row r="402" spans="1:7" x14ac:dyDescent="0.35">
      <c r="A402" s="38"/>
      <c r="B402" s="38"/>
      <c r="C402" s="39">
        <v>1</v>
      </c>
      <c r="D402" s="39"/>
      <c r="E402" s="39"/>
      <c r="F402" s="39"/>
      <c r="G402" s="39">
        <f>PRODUCT(C402:F402)</f>
        <v>1</v>
      </c>
    </row>
    <row r="404" spans="1:7" ht="45" customHeight="1" x14ac:dyDescent="0.35">
      <c r="A404" s="35" t="s">
        <v>985</v>
      </c>
      <c r="B404" s="36" t="s">
        <v>829</v>
      </c>
      <c r="C404" s="35" t="s">
        <v>173</v>
      </c>
      <c r="D404" s="35" t="s">
        <v>25</v>
      </c>
      <c r="E404" s="1" t="s">
        <v>174</v>
      </c>
      <c r="F404" s="1" t="s">
        <v>174</v>
      </c>
      <c r="G404" s="37">
        <f>SUM(G405:G405)</f>
        <v>6</v>
      </c>
    </row>
    <row r="405" spans="1:7" x14ac:dyDescent="0.35">
      <c r="A405" s="38"/>
      <c r="B405" s="38"/>
      <c r="C405" s="39">
        <v>6</v>
      </c>
      <c r="D405" s="39"/>
      <c r="E405" s="39"/>
      <c r="F405" s="39"/>
      <c r="G405" s="39">
        <f>PRODUCT(C405:F405)</f>
        <v>6</v>
      </c>
    </row>
    <row r="407" spans="1:7" x14ac:dyDescent="0.35">
      <c r="B407" t="s">
        <v>827</v>
      </c>
      <c r="C407" s="33" t="s">
        <v>6</v>
      </c>
      <c r="D407" s="34" t="s">
        <v>7</v>
      </c>
      <c r="E407" s="33" t="s">
        <v>8</v>
      </c>
    </row>
    <row r="408" spans="1:7" x14ac:dyDescent="0.35">
      <c r="B408" t="s">
        <v>827</v>
      </c>
      <c r="C408" s="33" t="s">
        <v>9</v>
      </c>
      <c r="D408" s="34" t="s">
        <v>175</v>
      </c>
      <c r="E408" s="33" t="s">
        <v>176</v>
      </c>
    </row>
    <row r="410" spans="1:7" ht="45" customHeight="1" x14ac:dyDescent="0.35">
      <c r="A410" s="35" t="s">
        <v>986</v>
      </c>
      <c r="B410" s="36" t="s">
        <v>829</v>
      </c>
      <c r="C410" s="35" t="s">
        <v>178</v>
      </c>
      <c r="D410" s="35" t="s">
        <v>13</v>
      </c>
      <c r="E410" s="1" t="s">
        <v>179</v>
      </c>
      <c r="F410" s="1" t="s">
        <v>179</v>
      </c>
      <c r="G410" s="37">
        <f>SUM(G411:G411)</f>
        <v>12.5</v>
      </c>
    </row>
    <row r="411" spans="1:7" x14ac:dyDescent="0.35">
      <c r="A411" s="38" t="s">
        <v>987</v>
      </c>
      <c r="B411" s="38"/>
      <c r="C411" s="39">
        <v>5</v>
      </c>
      <c r="D411" s="39">
        <v>2.5</v>
      </c>
      <c r="E411" s="39"/>
      <c r="F411" s="39"/>
      <c r="G411" s="39">
        <f>PRODUCT(C411:F411)</f>
        <v>12.5</v>
      </c>
    </row>
    <row r="413" spans="1:7" ht="45" customHeight="1" x14ac:dyDescent="0.35">
      <c r="A413" s="35" t="s">
        <v>988</v>
      </c>
      <c r="B413" s="36" t="s">
        <v>829</v>
      </c>
      <c r="C413" s="35" t="s">
        <v>180</v>
      </c>
      <c r="D413" s="35" t="s">
        <v>25</v>
      </c>
      <c r="E413" s="1" t="s">
        <v>181</v>
      </c>
      <c r="F413" s="1" t="s">
        <v>181</v>
      </c>
      <c r="G413" s="37">
        <f>SUM(G414:G414)</f>
        <v>2</v>
      </c>
    </row>
    <row r="414" spans="1:7" x14ac:dyDescent="0.35">
      <c r="A414" s="38" t="s">
        <v>989</v>
      </c>
      <c r="B414" s="38"/>
      <c r="C414" s="39">
        <v>2</v>
      </c>
      <c r="D414" s="39"/>
      <c r="E414" s="39"/>
      <c r="F414" s="39"/>
      <c r="G414" s="39">
        <f>PRODUCT(C414:F414)</f>
        <v>2</v>
      </c>
    </row>
    <row r="416" spans="1:7" ht="45" customHeight="1" x14ac:dyDescent="0.35">
      <c r="A416" s="35" t="s">
        <v>990</v>
      </c>
      <c r="B416" s="36" t="s">
        <v>829</v>
      </c>
      <c r="C416" s="35" t="s">
        <v>182</v>
      </c>
      <c r="D416" s="35" t="s">
        <v>13</v>
      </c>
      <c r="E416" s="1" t="s">
        <v>183</v>
      </c>
      <c r="F416" s="1" t="s">
        <v>183</v>
      </c>
      <c r="G416" s="37">
        <f>SUM(G417:G418)</f>
        <v>30.6</v>
      </c>
    </row>
    <row r="417" spans="1:7" x14ac:dyDescent="0.35">
      <c r="A417" s="38" t="s">
        <v>991</v>
      </c>
      <c r="B417" s="38"/>
      <c r="C417" s="39">
        <v>4</v>
      </c>
      <c r="D417" s="39">
        <v>4</v>
      </c>
      <c r="E417" s="39"/>
      <c r="F417" s="39"/>
      <c r="G417" s="39">
        <f>PRODUCT(C417:F417)</f>
        <v>16</v>
      </c>
    </row>
    <row r="418" spans="1:7" x14ac:dyDescent="0.35">
      <c r="A418" s="38"/>
      <c r="B418" s="38"/>
      <c r="C418" s="39">
        <v>4</v>
      </c>
      <c r="D418" s="39">
        <v>3.65</v>
      </c>
      <c r="E418" s="39"/>
      <c r="F418" s="39"/>
      <c r="G418" s="39">
        <f>PRODUCT(C418:F418)</f>
        <v>14.6</v>
      </c>
    </row>
    <row r="420" spans="1:7" ht="45" customHeight="1" x14ac:dyDescent="0.35">
      <c r="A420" s="35" t="s">
        <v>992</v>
      </c>
      <c r="B420" s="36" t="s">
        <v>829</v>
      </c>
      <c r="C420" s="35" t="s">
        <v>184</v>
      </c>
      <c r="D420" s="35" t="s">
        <v>25</v>
      </c>
      <c r="E420" s="1" t="s">
        <v>185</v>
      </c>
      <c r="F420" s="1" t="s">
        <v>185</v>
      </c>
      <c r="G420" s="37">
        <f>SUM(G421:G422)</f>
        <v>3</v>
      </c>
    </row>
    <row r="421" spans="1:7" x14ac:dyDescent="0.35">
      <c r="A421" s="38" t="s">
        <v>993</v>
      </c>
      <c r="B421" s="38"/>
      <c r="C421" s="39">
        <v>2</v>
      </c>
      <c r="D421" s="39"/>
      <c r="E421" s="39"/>
      <c r="F421" s="39"/>
      <c r="G421" s="39">
        <f>PRODUCT(C421:F421)</f>
        <v>2</v>
      </c>
    </row>
    <row r="422" spans="1:7" x14ac:dyDescent="0.35">
      <c r="A422" s="38" t="s">
        <v>994</v>
      </c>
      <c r="B422" s="38"/>
      <c r="C422" s="39">
        <v>1</v>
      </c>
      <c r="D422" s="39"/>
      <c r="E422" s="39"/>
      <c r="F422" s="39"/>
      <c r="G422" s="39">
        <f>PRODUCT(C422:F422)</f>
        <v>1</v>
      </c>
    </row>
    <row r="424" spans="1:7" x14ac:dyDescent="0.35">
      <c r="B424" t="s">
        <v>827</v>
      </c>
      <c r="C424" s="33" t="s">
        <v>6</v>
      </c>
      <c r="D424" s="34" t="s">
        <v>7</v>
      </c>
      <c r="E424" s="33" t="s">
        <v>8</v>
      </c>
    </row>
    <row r="425" spans="1:7" x14ac:dyDescent="0.35">
      <c r="B425" t="s">
        <v>827</v>
      </c>
      <c r="C425" s="33" t="s">
        <v>9</v>
      </c>
      <c r="D425" s="34" t="s">
        <v>186</v>
      </c>
      <c r="E425" s="33" t="s">
        <v>187</v>
      </c>
    </row>
    <row r="427" spans="1:7" ht="45" customHeight="1" x14ac:dyDescent="0.35">
      <c r="A427" s="35" t="s">
        <v>995</v>
      </c>
      <c r="B427" s="36" t="s">
        <v>829</v>
      </c>
      <c r="C427" s="35" t="s">
        <v>189</v>
      </c>
      <c r="D427" s="35" t="s">
        <v>72</v>
      </c>
      <c r="E427" s="1" t="s">
        <v>190</v>
      </c>
      <c r="F427" s="1" t="s">
        <v>190</v>
      </c>
      <c r="G427" s="37">
        <f>SUM(G428:G430)</f>
        <v>1</v>
      </c>
    </row>
    <row r="428" spans="1:7" x14ac:dyDescent="0.35">
      <c r="A428" s="38" t="s">
        <v>996</v>
      </c>
      <c r="B428" s="38"/>
      <c r="C428" s="39">
        <v>0.2</v>
      </c>
      <c r="D428" s="39"/>
      <c r="E428" s="39"/>
      <c r="F428" s="39"/>
      <c r="G428" s="39">
        <f>PRODUCT(C428:F428)</f>
        <v>0.2</v>
      </c>
    </row>
    <row r="429" spans="1:7" x14ac:dyDescent="0.35">
      <c r="A429" s="38" t="s">
        <v>997</v>
      </c>
      <c r="B429" s="38"/>
      <c r="C429" s="39">
        <v>0.4</v>
      </c>
      <c r="D429" s="39"/>
      <c r="E429" s="39"/>
      <c r="F429" s="39"/>
      <c r="G429" s="39">
        <f>PRODUCT(C429:F429)</f>
        <v>0.4</v>
      </c>
    </row>
    <row r="430" spans="1:7" x14ac:dyDescent="0.35">
      <c r="A430" s="38" t="s">
        <v>998</v>
      </c>
      <c r="B430" s="38"/>
      <c r="C430" s="39">
        <v>0.4</v>
      </c>
      <c r="D430" s="39"/>
      <c r="E430" s="39"/>
      <c r="F430" s="39"/>
      <c r="G430" s="39">
        <f>PRODUCT(C430:F430)</f>
        <v>0.4</v>
      </c>
    </row>
    <row r="432" spans="1:7" ht="45" customHeight="1" x14ac:dyDescent="0.35">
      <c r="A432" s="35" t="s">
        <v>999</v>
      </c>
      <c r="B432" s="36" t="s">
        <v>829</v>
      </c>
      <c r="C432" s="35" t="s">
        <v>191</v>
      </c>
      <c r="D432" s="35" t="s">
        <v>72</v>
      </c>
      <c r="E432" s="1" t="s">
        <v>192</v>
      </c>
      <c r="F432" s="1" t="s">
        <v>192</v>
      </c>
      <c r="G432" s="37">
        <f>SUM(G433:G435)</f>
        <v>1</v>
      </c>
    </row>
    <row r="433" spans="1:7" x14ac:dyDescent="0.35">
      <c r="A433" s="38" t="s">
        <v>1000</v>
      </c>
      <c r="B433" s="38"/>
      <c r="C433" s="39">
        <v>0.3</v>
      </c>
      <c r="D433" s="39"/>
      <c r="E433" s="39"/>
      <c r="F433" s="39"/>
      <c r="G433" s="39">
        <f>PRODUCT(C433:F433)</f>
        <v>0.3</v>
      </c>
    </row>
    <row r="434" spans="1:7" x14ac:dyDescent="0.35">
      <c r="A434" s="38" t="s">
        <v>1001</v>
      </c>
      <c r="B434" s="38"/>
      <c r="C434" s="39">
        <v>0.45</v>
      </c>
      <c r="D434" s="39"/>
      <c r="E434" s="39"/>
      <c r="F434" s="39"/>
      <c r="G434" s="39">
        <f>PRODUCT(C434:F434)</f>
        <v>0.45</v>
      </c>
    </row>
    <row r="435" spans="1:7" x14ac:dyDescent="0.35">
      <c r="A435" s="38" t="s">
        <v>458</v>
      </c>
      <c r="B435" s="38"/>
      <c r="C435" s="39">
        <v>0.25</v>
      </c>
      <c r="D435" s="39"/>
      <c r="E435" s="39"/>
      <c r="F435" s="39"/>
      <c r="G435" s="39">
        <f>PRODUCT(C435:F435)</f>
        <v>0.25</v>
      </c>
    </row>
  </sheetData>
  <sheetProtection sheet="1"/>
  <mergeCells count="80">
    <mergeCell ref="E413:F413"/>
    <mergeCell ref="E416:F416"/>
    <mergeCell ref="E420:F420"/>
    <mergeCell ref="E427:F427"/>
    <mergeCell ref="E432:F432"/>
    <mergeCell ref="E395:F395"/>
    <mergeCell ref="E398:F398"/>
    <mergeCell ref="E401:F401"/>
    <mergeCell ref="E404:F404"/>
    <mergeCell ref="E410:F410"/>
    <mergeCell ref="E372:F372"/>
    <mergeCell ref="E377:F377"/>
    <mergeCell ref="E380:F380"/>
    <mergeCell ref="E385:F385"/>
    <mergeCell ref="E390:F390"/>
    <mergeCell ref="E349:F349"/>
    <mergeCell ref="E357:F357"/>
    <mergeCell ref="E360:F360"/>
    <mergeCell ref="E366:F366"/>
    <mergeCell ref="E369:F369"/>
    <mergeCell ref="E328:F328"/>
    <mergeCell ref="E332:F332"/>
    <mergeCell ref="E335:F335"/>
    <mergeCell ref="E338:F338"/>
    <mergeCell ref="E346:F346"/>
    <mergeCell ref="E308:F308"/>
    <mergeCell ref="E311:F311"/>
    <mergeCell ref="E314:F314"/>
    <mergeCell ref="E320:F320"/>
    <mergeCell ref="E323:F323"/>
    <mergeCell ref="E293:F293"/>
    <mergeCell ref="E296:F296"/>
    <mergeCell ref="E299:F299"/>
    <mergeCell ref="E302:F302"/>
    <mergeCell ref="E305:F305"/>
    <mergeCell ref="E272:F272"/>
    <mergeCell ref="E277:F277"/>
    <mergeCell ref="E280:F280"/>
    <mergeCell ref="E287:F287"/>
    <mergeCell ref="E290:F290"/>
    <mergeCell ref="E239:F239"/>
    <mergeCell ref="E244:F244"/>
    <mergeCell ref="E249:F249"/>
    <mergeCell ref="E258:F258"/>
    <mergeCell ref="E267:F267"/>
    <mergeCell ref="E177:F177"/>
    <mergeCell ref="E180:F180"/>
    <mergeCell ref="E200:F200"/>
    <mergeCell ref="E204:F204"/>
    <mergeCell ref="E207:F207"/>
    <mergeCell ref="E157:F157"/>
    <mergeCell ref="E164:F164"/>
    <mergeCell ref="E168:F168"/>
    <mergeCell ref="E171:F171"/>
    <mergeCell ref="E174:F174"/>
    <mergeCell ref="E127:F127"/>
    <mergeCell ref="E134:F134"/>
    <mergeCell ref="E138:F138"/>
    <mergeCell ref="E147:F147"/>
    <mergeCell ref="E152:F152"/>
    <mergeCell ref="E76:F76"/>
    <mergeCell ref="E80:F80"/>
    <mergeCell ref="E92:F92"/>
    <mergeCell ref="E107:F107"/>
    <mergeCell ref="E123:F123"/>
    <mergeCell ref="E56:F56"/>
    <mergeCell ref="E59:F59"/>
    <mergeCell ref="E62:F62"/>
    <mergeCell ref="E65:F65"/>
    <mergeCell ref="E71:F71"/>
    <mergeCell ref="E13:F13"/>
    <mergeCell ref="E23:F23"/>
    <mergeCell ref="E32:F32"/>
    <mergeCell ref="E43:F43"/>
    <mergeCell ref="E47:F47"/>
    <mergeCell ref="E1:H1"/>
    <mergeCell ref="E2:H2"/>
    <mergeCell ref="E3:H3"/>
    <mergeCell ref="E4:H4"/>
    <mergeCell ref="C6:G6"/>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SECRETARIA</dc:creator>
  <cp:lastModifiedBy>usuari</cp:lastModifiedBy>
  <dcterms:created xsi:type="dcterms:W3CDTF">2025-11-12T17:46:47Z</dcterms:created>
  <dcterms:modified xsi:type="dcterms:W3CDTF">2025-11-13T09:44:22Z</dcterms:modified>
</cp:coreProperties>
</file>