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C:\Users\usuari\Downloads\"/>
    </mc:Choice>
  </mc:AlternateContent>
  <xr:revisionPtr revIDLastSave="0" documentId="8_{2EE69A34-987E-4D0B-B351-E6D927EB052A}" xr6:coauthVersionLast="47" xr6:coauthVersionMax="47" xr10:uidLastSave="{00000000-0000-0000-0000-000000000000}"/>
  <bookViews>
    <workbookView xWindow="-110" yWindow="-110" windowWidth="19420" windowHeight="1030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2" l="1"/>
  <c r="H60" i="2"/>
  <c r="H61" i="2"/>
  <c r="H83" i="2"/>
  <c r="H99" i="2"/>
  <c r="J13" i="7"/>
  <c r="K23" i="7" s="1"/>
  <c r="J16" i="7"/>
  <c r="K17" i="7"/>
  <c r="J19" i="7"/>
  <c r="K22" i="7" s="1"/>
  <c r="J20" i="7"/>
  <c r="J21" i="7"/>
  <c r="J29" i="7"/>
  <c r="K40" i="7" s="1"/>
  <c r="J32" i="7"/>
  <c r="K33" i="7" s="1"/>
  <c r="J35" i="7"/>
  <c r="J36" i="7"/>
  <c r="J37" i="7"/>
  <c r="J38" i="7"/>
  <c r="J46" i="7"/>
  <c r="K47" i="7" s="1"/>
  <c r="K58" i="7" s="1"/>
  <c r="J49" i="7"/>
  <c r="K50" i="7"/>
  <c r="J52" i="7"/>
  <c r="K56" i="7" s="1"/>
  <c r="J53" i="7"/>
  <c r="J54" i="7"/>
  <c r="J55" i="7"/>
  <c r="J64" i="7"/>
  <c r="K67" i="7" s="1"/>
  <c r="K68" i="7" s="1"/>
  <c r="K62" i="7" s="1"/>
  <c r="J65" i="7"/>
  <c r="K66" i="7"/>
  <c r="J72" i="7"/>
  <c r="K74" i="7" s="1"/>
  <c r="J80" i="7" s="1"/>
  <c r="J73" i="7"/>
  <c r="J76" i="7"/>
  <c r="J77" i="7"/>
  <c r="K78" i="7"/>
  <c r="J86" i="7"/>
  <c r="J87" i="7"/>
  <c r="J90" i="7"/>
  <c r="K91" i="7" s="1"/>
  <c r="J93" i="7"/>
  <c r="K94" i="7" s="1"/>
  <c r="J102" i="7"/>
  <c r="J103" i="7"/>
  <c r="J106" i="7"/>
  <c r="K107" i="7" s="1"/>
  <c r="J109" i="7"/>
  <c r="K110" i="7" s="1"/>
  <c r="J119" i="7"/>
  <c r="K120" i="7"/>
  <c r="J128" i="7" s="1"/>
  <c r="J122" i="7"/>
  <c r="K123" i="7" s="1"/>
  <c r="J125" i="7"/>
  <c r="K126" i="7" s="1"/>
  <c r="J134" i="7"/>
  <c r="J135" i="7"/>
  <c r="J136" i="7"/>
  <c r="K137" i="7"/>
  <c r="J143" i="7" s="1"/>
  <c r="J139" i="7"/>
  <c r="K141" i="7" s="1"/>
  <c r="J140" i="7"/>
  <c r="J149" i="7"/>
  <c r="J150" i="7"/>
  <c r="K151" i="7"/>
  <c r="J153" i="7"/>
  <c r="K154" i="7" s="1"/>
  <c r="J156" i="7"/>
  <c r="K157" i="7" s="1"/>
  <c r="J163" i="7"/>
  <c r="J164" i="7"/>
  <c r="K165" i="7"/>
  <c r="J167" i="7"/>
  <c r="K168" i="7" s="1"/>
  <c r="J170" i="7"/>
  <c r="K171" i="7" s="1"/>
  <c r="J179" i="7"/>
  <c r="J180" i="7"/>
  <c r="K181" i="7"/>
  <c r="J189" i="7" s="1"/>
  <c r="K190" i="7" s="1"/>
  <c r="K191" i="7" s="1"/>
  <c r="K177" i="7" s="1"/>
  <c r="J183" i="7"/>
  <c r="K184" i="7"/>
  <c r="J186" i="7"/>
  <c r="K187" i="7" s="1"/>
  <c r="J198" i="7"/>
  <c r="J199" i="7"/>
  <c r="J202" i="7"/>
  <c r="K203" i="7" s="1"/>
  <c r="J211" i="7"/>
  <c r="J212" i="7"/>
  <c r="J221" i="7"/>
  <c r="J222" i="7"/>
  <c r="K223" i="7" s="1"/>
  <c r="J228" i="7" s="1"/>
  <c r="J225" i="7"/>
  <c r="K226" i="7"/>
  <c r="J234" i="7"/>
  <c r="J235" i="7"/>
  <c r="K236" i="7" s="1"/>
  <c r="J242" i="7"/>
  <c r="K245" i="7" s="1"/>
  <c r="K246" i="7" s="1"/>
  <c r="K240" i="7" s="1"/>
  <c r="J243" i="7"/>
  <c r="J250" i="7"/>
  <c r="J251" i="7"/>
  <c r="K252" i="7"/>
  <c r="K253" i="7"/>
  <c r="K254" i="7" s="1"/>
  <c r="K248" i="7" s="1"/>
  <c r="J258" i="7"/>
  <c r="K260" i="7" s="1"/>
  <c r="J267" i="7" s="1"/>
  <c r="J259" i="7"/>
  <c r="J262" i="7"/>
  <c r="J263" i="7"/>
  <c r="J264" i="7"/>
  <c r="J273" i="7"/>
  <c r="K274" i="7" s="1"/>
  <c r="J279" i="7" s="1"/>
  <c r="J276" i="7"/>
  <c r="K277" i="7"/>
  <c r="J285" i="7"/>
  <c r="K287" i="7" s="1"/>
  <c r="J289" i="7" s="1"/>
  <c r="K290" i="7" s="1"/>
  <c r="K291" i="7" s="1"/>
  <c r="K283" i="7" s="1"/>
  <c r="J286" i="7"/>
  <c r="J295" i="7"/>
  <c r="K296" i="7" s="1"/>
  <c r="J302" i="7"/>
  <c r="K303" i="7"/>
  <c r="K304" i="7"/>
  <c r="K305" i="7" s="1"/>
  <c r="K300" i="7" s="1"/>
  <c r="J309" i="7"/>
  <c r="K310" i="7"/>
  <c r="J319" i="7" s="1"/>
  <c r="J312" i="7"/>
  <c r="K314" i="7" s="1"/>
  <c r="J313" i="7"/>
  <c r="J316" i="7"/>
  <c r="K317" i="7" s="1"/>
  <c r="J325" i="7"/>
  <c r="K326" i="7" s="1"/>
  <c r="J332" i="7"/>
  <c r="K333" i="7"/>
  <c r="K334" i="7"/>
  <c r="K335" i="7" s="1"/>
  <c r="K330" i="7" s="1"/>
  <c r="J339" i="7"/>
  <c r="K340" i="7" s="1"/>
  <c r="K341" i="7"/>
  <c r="K342" i="7" s="1"/>
  <c r="K337" i="7" s="1"/>
  <c r="J346" i="7"/>
  <c r="J347" i="7"/>
  <c r="J350" i="7"/>
  <c r="K351" i="7" s="1"/>
  <c r="J353" i="7"/>
  <c r="K354" i="7"/>
  <c r="J362" i="7"/>
  <c r="K363" i="7" s="1"/>
  <c r="J374" i="7" s="1"/>
  <c r="J365" i="7"/>
  <c r="J366" i="7"/>
  <c r="J367" i="7"/>
  <c r="J370" i="7"/>
  <c r="K372" i="7" s="1"/>
  <c r="J371" i="7"/>
  <c r="J380" i="7"/>
  <c r="J381" i="7"/>
  <c r="J384" i="7"/>
  <c r="J385" i="7"/>
  <c r="J394" i="7"/>
  <c r="J395" i="7"/>
  <c r="K396" i="7"/>
  <c r="J403" i="7" s="1"/>
  <c r="J398" i="7"/>
  <c r="J399" i="7"/>
  <c r="J400" i="7"/>
  <c r="J409" i="7"/>
  <c r="J410" i="7"/>
  <c r="K411" i="7"/>
  <c r="J423" i="7" s="1"/>
  <c r="J413" i="7"/>
  <c r="K414" i="7" s="1"/>
  <c r="J416" i="7"/>
  <c r="J417" i="7"/>
  <c r="J418" i="7"/>
  <c r="J419" i="7"/>
  <c r="J420" i="7"/>
  <c r="J429" i="7"/>
  <c r="K430" i="7" s="1"/>
  <c r="J441" i="7" s="1"/>
  <c r="J432" i="7"/>
  <c r="J433" i="7"/>
  <c r="J434" i="7"/>
  <c r="J437" i="7"/>
  <c r="J438" i="7"/>
  <c r="J447" i="7"/>
  <c r="K449" i="7" s="1"/>
  <c r="J461" i="7" s="1"/>
  <c r="J448" i="7"/>
  <c r="J451" i="7"/>
  <c r="J452" i="7"/>
  <c r="J453" i="7"/>
  <c r="J454" i="7"/>
  <c r="J457" i="7"/>
  <c r="J458" i="7"/>
  <c r="K459" i="7" s="1"/>
  <c r="J467" i="7"/>
  <c r="J468" i="7"/>
  <c r="J471" i="7"/>
  <c r="J472" i="7"/>
  <c r="K474" i="7" s="1"/>
  <c r="J473" i="7"/>
  <c r="J476" i="7"/>
  <c r="K477" i="7"/>
  <c r="J485" i="7"/>
  <c r="J486" i="7"/>
  <c r="J487" i="7"/>
  <c r="J488" i="7"/>
  <c r="J489" i="7"/>
  <c r="K490" i="7"/>
  <c r="J492" i="7"/>
  <c r="K493" i="7"/>
  <c r="J495" i="7"/>
  <c r="J496" i="7"/>
  <c r="J497" i="7"/>
  <c r="J498" i="7"/>
  <c r="J505" i="7"/>
  <c r="J506" i="7"/>
  <c r="K507" i="7" s="1"/>
  <c r="J517" i="7" s="1"/>
  <c r="J509" i="7"/>
  <c r="J510" i="7"/>
  <c r="J511" i="7"/>
  <c r="J514" i="7"/>
  <c r="K515" i="7" s="1"/>
  <c r="J525" i="7"/>
  <c r="K527" i="7" s="1"/>
  <c r="J536" i="7" s="1"/>
  <c r="J526" i="7"/>
  <c r="J529" i="7"/>
  <c r="K530" i="7"/>
  <c r="J532" i="7"/>
  <c r="J533" i="7"/>
  <c r="J542" i="7"/>
  <c r="J543" i="7"/>
  <c r="K544" i="7"/>
  <c r="J552" i="7" s="1"/>
  <c r="J546" i="7"/>
  <c r="K547" i="7" s="1"/>
  <c r="J549" i="7"/>
  <c r="K550" i="7" s="1"/>
  <c r="J558" i="7"/>
  <c r="J559" i="7"/>
  <c r="K560" i="7"/>
  <c r="J566" i="7" s="1"/>
  <c r="J562" i="7"/>
  <c r="K564" i="7" s="1"/>
  <c r="J563" i="7"/>
  <c r="J572" i="7"/>
  <c r="K574" i="7" s="1"/>
  <c r="J580" i="7" s="1"/>
  <c r="J573" i="7"/>
  <c r="J576" i="7"/>
  <c r="K578" i="7" s="1"/>
  <c r="J577" i="7"/>
  <c r="J586" i="7"/>
  <c r="K588" i="7" s="1"/>
  <c r="J595" i="7" s="1"/>
  <c r="J587" i="7"/>
  <c r="J590" i="7"/>
  <c r="K593" i="7" s="1"/>
  <c r="J591" i="7"/>
  <c r="J592" i="7"/>
  <c r="J601" i="7"/>
  <c r="J602" i="7"/>
  <c r="J605" i="7"/>
  <c r="K607" i="7" s="1"/>
  <c r="J606" i="7"/>
  <c r="J615" i="7"/>
  <c r="J616" i="7"/>
  <c r="J617" i="7"/>
  <c r="J620" i="7"/>
  <c r="K623" i="7" s="1"/>
  <c r="J621" i="7"/>
  <c r="J622" i="7"/>
  <c r="J625" i="7"/>
  <c r="J626" i="7"/>
  <c r="K627" i="7"/>
  <c r="J635" i="7"/>
  <c r="J636" i="7"/>
  <c r="K637" i="7"/>
  <c r="J643" i="7" s="1"/>
  <c r="J639" i="7"/>
  <c r="J640" i="7"/>
  <c r="K641" i="7"/>
  <c r="J649" i="7"/>
  <c r="K651" i="7" s="1"/>
  <c r="J660" i="7" s="1"/>
  <c r="J650" i="7"/>
  <c r="J653" i="7"/>
  <c r="K654" i="7"/>
  <c r="J656" i="7"/>
  <c r="J657" i="7"/>
  <c r="K658" i="7" s="1"/>
  <c r="J666" i="7"/>
  <c r="K668" i="7" s="1"/>
  <c r="J673" i="7" s="1"/>
  <c r="J667" i="7"/>
  <c r="J670" i="7"/>
  <c r="K671" i="7"/>
  <c r="J679" i="7"/>
  <c r="J680" i="7"/>
  <c r="J683" i="7"/>
  <c r="K684" i="7" s="1"/>
  <c r="J692" i="7"/>
  <c r="J693" i="7"/>
  <c r="K694" i="7"/>
  <c r="J699" i="7" s="1"/>
  <c r="J696" i="7"/>
  <c r="K697" i="7" s="1"/>
  <c r="J705" i="7"/>
  <c r="J706" i="7"/>
  <c r="J709" i="7"/>
  <c r="K710" i="7"/>
  <c r="J718" i="7"/>
  <c r="K720" i="7" s="1"/>
  <c r="J726" i="7" s="1"/>
  <c r="K727" i="7" s="1"/>
  <c r="K728" i="7" s="1"/>
  <c r="K716" i="7" s="1"/>
  <c r="J719" i="7"/>
  <c r="J722" i="7"/>
  <c r="J723" i="7"/>
  <c r="J735" i="7"/>
  <c r="K736" i="7"/>
  <c r="K737" i="7"/>
  <c r="K738" i="7" s="1"/>
  <c r="K733" i="7" s="1"/>
  <c r="J742" i="7"/>
  <c r="J743" i="7"/>
  <c r="K745" i="7" s="1"/>
  <c r="J754" i="7" s="1"/>
  <c r="J744" i="7"/>
  <c r="J747" i="7"/>
  <c r="K749" i="7" s="1"/>
  <c r="J748" i="7"/>
  <c r="J751" i="7"/>
  <c r="J752" i="7"/>
  <c r="G15" i="9"/>
  <c r="G16" i="9"/>
  <c r="G17" i="9"/>
  <c r="G18" i="9"/>
  <c r="G21" i="9"/>
  <c r="G22" i="9"/>
  <c r="G23" i="9"/>
  <c r="G26" i="9"/>
  <c r="G25" i="9" s="1"/>
  <c r="G27" i="9"/>
  <c r="G28" i="9"/>
  <c r="G30" i="9"/>
  <c r="G31" i="9"/>
  <c r="G34" i="9"/>
  <c r="G33" i="9" s="1"/>
  <c r="G38" i="9"/>
  <c r="G36" i="9" s="1"/>
  <c r="G39" i="9"/>
  <c r="G42" i="9"/>
  <c r="G43" i="9"/>
  <c r="G46" i="9"/>
  <c r="G47" i="9"/>
  <c r="G48" i="9"/>
  <c r="G49" i="9"/>
  <c r="G50" i="9"/>
  <c r="G53" i="9"/>
  <c r="G54" i="9"/>
  <c r="G55" i="9"/>
  <c r="G56" i="9"/>
  <c r="G57" i="9"/>
  <c r="G64" i="9"/>
  <c r="G65" i="9"/>
  <c r="G66" i="9"/>
  <c r="G67" i="9"/>
  <c r="G68" i="9"/>
  <c r="G69" i="9"/>
  <c r="G70" i="9"/>
  <c r="G73" i="9"/>
  <c r="G74" i="9"/>
  <c r="G75" i="9"/>
  <c r="G78" i="9"/>
  <c r="G77" i="9" s="1"/>
  <c r="G79" i="9"/>
  <c r="G85" i="9"/>
  <c r="G86" i="9"/>
  <c r="G87" i="9"/>
  <c r="G88" i="9"/>
  <c r="G92" i="9"/>
  <c r="G90" i="9" s="1"/>
  <c r="G93" i="9"/>
  <c r="G94" i="9"/>
  <c r="G95" i="9"/>
  <c r="G98" i="9"/>
  <c r="G97" i="9" s="1"/>
  <c r="G101" i="9"/>
  <c r="G102" i="9"/>
  <c r="G103" i="9"/>
  <c r="G106" i="9"/>
  <c r="G105" i="9" s="1"/>
  <c r="G107" i="9"/>
  <c r="G110" i="9"/>
  <c r="G109" i="9" s="1"/>
  <c r="G111" i="9"/>
  <c r="G114" i="9"/>
  <c r="G113" i="9" s="1"/>
  <c r="G118" i="9"/>
  <c r="G119" i="9"/>
  <c r="G120" i="9"/>
  <c r="G121" i="9"/>
  <c r="G125" i="9"/>
  <c r="G126" i="9"/>
  <c r="G127" i="9"/>
  <c r="G128" i="9"/>
  <c r="G131" i="9"/>
  <c r="G130" i="9" s="1"/>
  <c r="G134" i="9"/>
  <c r="G133" i="9" s="1"/>
  <c r="G137" i="9"/>
  <c r="G136" i="9" s="1"/>
  <c r="G143" i="9"/>
  <c r="G142" i="9" s="1"/>
  <c r="G146" i="9"/>
  <c r="G145" i="9" s="1"/>
  <c r="G152" i="9"/>
  <c r="G151" i="9" s="1"/>
  <c r="G155" i="9"/>
  <c r="G154" i="9" s="1"/>
  <c r="G158" i="9"/>
  <c r="G157" i="9" s="1"/>
  <c r="G161" i="9"/>
  <c r="G160" i="9" s="1"/>
  <c r="G164" i="9"/>
  <c r="G163" i="9" s="1"/>
  <c r="G167" i="9"/>
  <c r="G166" i="9" s="1"/>
  <c r="G171" i="9"/>
  <c r="G169" i="9" s="1"/>
  <c r="G175" i="9"/>
  <c r="G176" i="9"/>
  <c r="G178" i="9"/>
  <c r="G184" i="9"/>
  <c r="G183" i="9" s="1"/>
  <c r="G187" i="9"/>
  <c r="G186" i="9" s="1"/>
  <c r="G191" i="9"/>
  <c r="G189" i="9" s="1"/>
  <c r="G192" i="9"/>
  <c r="G195" i="9"/>
  <c r="G194" i="9" s="1"/>
  <c r="G198" i="9"/>
  <c r="G199" i="9"/>
  <c r="G200" i="9"/>
  <c r="G203" i="9"/>
  <c r="G204" i="9"/>
  <c r="G205" i="9"/>
  <c r="G207" i="9"/>
  <c r="G208" i="9"/>
  <c r="G209" i="9"/>
  <c r="G210" i="9"/>
  <c r="G213" i="9"/>
  <c r="G212" i="9" s="1"/>
  <c r="G216" i="9"/>
  <c r="G215" i="9" s="1"/>
  <c r="G219" i="9"/>
  <c r="G218" i="9" s="1"/>
  <c r="G222" i="9"/>
  <c r="G221" i="9" s="1"/>
  <c r="G224" i="9"/>
  <c r="G225" i="9"/>
  <c r="G231" i="9"/>
  <c r="G230" i="9" s="1"/>
  <c r="G234" i="9"/>
  <c r="G235" i="9"/>
  <c r="G238" i="9"/>
  <c r="G237" i="9" s="1"/>
  <c r="G240" i="9"/>
  <c r="G241" i="9"/>
  <c r="G247" i="9"/>
  <c r="G248" i="9"/>
  <c r="G249" i="9"/>
  <c r="G252" i="9"/>
  <c r="G253" i="9"/>
  <c r="G254" i="9"/>
  <c r="G260" i="9"/>
  <c r="G259" i="9" s="1"/>
  <c r="H105" i="2"/>
  <c r="H106" i="2" s="1"/>
  <c r="H98" i="2"/>
  <c r="H100" i="2" s="1"/>
  <c r="H92" i="2"/>
  <c r="H91" i="2"/>
  <c r="H90" i="2"/>
  <c r="H89" i="2"/>
  <c r="H93" i="2" s="1"/>
  <c r="H82" i="2"/>
  <c r="H81" i="2"/>
  <c r="H80" i="2"/>
  <c r="H79" i="2"/>
  <c r="H78" i="2"/>
  <c r="H77" i="2"/>
  <c r="H76" i="2"/>
  <c r="H75" i="2"/>
  <c r="H74" i="2"/>
  <c r="H73" i="2"/>
  <c r="H72" i="2"/>
  <c r="H66" i="2"/>
  <c r="H65" i="2"/>
  <c r="H64" i="2"/>
  <c r="H63" i="2"/>
  <c r="H62" i="2"/>
  <c r="H59" i="2"/>
  <c r="H53" i="2"/>
  <c r="H52" i="2"/>
  <c r="H46" i="2"/>
  <c r="H45" i="2"/>
  <c r="H44" i="2"/>
  <c r="H42" i="2"/>
  <c r="H41" i="2"/>
  <c r="H40" i="2"/>
  <c r="H39" i="2"/>
  <c r="H38" i="2"/>
  <c r="H37" i="2"/>
  <c r="H36" i="2"/>
  <c r="H35" i="2"/>
  <c r="H47" i="2" s="1"/>
  <c r="H29" i="2"/>
  <c r="H28" i="2"/>
  <c r="H27" i="2"/>
  <c r="H30" i="2" s="1"/>
  <c r="H21" i="2"/>
  <c r="H20" i="2"/>
  <c r="H19" i="2"/>
  <c r="H18" i="2"/>
  <c r="H17" i="2"/>
  <c r="H16" i="2"/>
  <c r="H15" i="2"/>
  <c r="H14" i="2"/>
  <c r="H22" i="2" s="1"/>
  <c r="H13" i="2"/>
  <c r="K644" i="7" l="1"/>
  <c r="K645" i="7" s="1"/>
  <c r="K633" i="7" s="1"/>
  <c r="G100" i="9"/>
  <c r="K455" i="7"/>
  <c r="K382" i="7"/>
  <c r="J388" i="7" s="1"/>
  <c r="K213" i="7"/>
  <c r="J215" i="7" s="1"/>
  <c r="K216" i="7" s="1"/>
  <c r="K217" i="7" s="1"/>
  <c r="K209" i="7" s="1"/>
  <c r="K104" i="7"/>
  <c r="J112" i="7" s="1"/>
  <c r="G45" i="9"/>
  <c r="G13" i="9"/>
  <c r="K603" i="7"/>
  <c r="J609" i="7" s="1"/>
  <c r="K610" i="7" s="1"/>
  <c r="K611" i="7" s="1"/>
  <c r="K599" i="7" s="1"/>
  <c r="K512" i="7"/>
  <c r="K499" i="7"/>
  <c r="K439" i="7"/>
  <c r="K348" i="7"/>
  <c r="J356" i="7" s="1"/>
  <c r="K237" i="7"/>
  <c r="K238" i="7" s="1"/>
  <c r="K232" i="7" s="1"/>
  <c r="K88" i="7"/>
  <c r="J96" i="7" s="1"/>
  <c r="K97" i="7" s="1"/>
  <c r="K98" i="7" s="1"/>
  <c r="K84" i="7" s="1"/>
  <c r="K39" i="7"/>
  <c r="G202" i="9"/>
  <c r="G173" i="9"/>
  <c r="G116" i="9"/>
  <c r="G72" i="9"/>
  <c r="G52" i="9"/>
  <c r="K674" i="7"/>
  <c r="K675" i="7" s="1"/>
  <c r="K664" i="7" s="1"/>
  <c r="K661" i="7"/>
  <c r="K662" i="7" s="1"/>
  <c r="K647" i="7" s="1"/>
  <c r="K618" i="7"/>
  <c r="J629" i="7" s="1"/>
  <c r="K596" i="7"/>
  <c r="K597" i="7" s="1"/>
  <c r="K584" i="7" s="1"/>
  <c r="K500" i="7"/>
  <c r="K501" i="7" s="1"/>
  <c r="K483" i="7" s="1"/>
  <c r="K172" i="7"/>
  <c r="K173" i="7" s="1"/>
  <c r="K161" i="7" s="1"/>
  <c r="K158" i="7"/>
  <c r="K159" i="7" s="1"/>
  <c r="K147" i="7" s="1"/>
  <c r="G246" i="9"/>
  <c r="H84" i="2"/>
  <c r="G84" i="9"/>
  <c r="K724" i="7"/>
  <c r="K421" i="7"/>
  <c r="K244" i="7"/>
  <c r="G251" i="9"/>
  <c r="G62" i="9"/>
  <c r="G41" i="9"/>
  <c r="G20" i="9"/>
  <c r="K707" i="7"/>
  <c r="J712" i="7" s="1"/>
  <c r="K713" i="7" s="1"/>
  <c r="K714" i="7" s="1"/>
  <c r="K703" i="7" s="1"/>
  <c r="K401" i="7"/>
  <c r="K327" i="7"/>
  <c r="K328" i="7" s="1"/>
  <c r="K323" i="7" s="1"/>
  <c r="K81" i="7"/>
  <c r="K82" i="7" s="1"/>
  <c r="K70" i="7" s="1"/>
  <c r="K57" i="7"/>
  <c r="K59" i="7" s="1"/>
  <c r="K44" i="7" s="1"/>
  <c r="H54" i="2"/>
  <c r="H67" i="2"/>
  <c r="G233" i="9"/>
  <c r="G197" i="9"/>
  <c r="G123" i="9"/>
  <c r="K681" i="7"/>
  <c r="J686" i="7" s="1"/>
  <c r="K534" i="7"/>
  <c r="K462" i="7"/>
  <c r="K463" i="7" s="1"/>
  <c r="K445" i="7" s="1"/>
  <c r="K435" i="7"/>
  <c r="K386" i="7"/>
  <c r="K368" i="7"/>
  <c r="K265" i="7"/>
  <c r="K229" i="7"/>
  <c r="K230" i="7" s="1"/>
  <c r="K219" i="7" s="1"/>
  <c r="K200" i="7"/>
  <c r="J205" i="7" s="1"/>
  <c r="K206" i="7" s="1"/>
  <c r="K207" i="7" s="1"/>
  <c r="K196" i="7" s="1"/>
  <c r="K30" i="7"/>
  <c r="K41" i="7" s="1"/>
  <c r="K42" i="7" s="1"/>
  <c r="K27" i="7" s="1"/>
  <c r="K553" i="7"/>
  <c r="K554" i="7" s="1"/>
  <c r="K540" i="7" s="1"/>
  <c r="K581" i="7"/>
  <c r="K582" i="7" s="1"/>
  <c r="K570" i="7" s="1"/>
  <c r="K280" i="7"/>
  <c r="K281" i="7" s="1"/>
  <c r="K271" i="7" s="1"/>
  <c r="K144" i="7"/>
  <c r="K145" i="7" s="1"/>
  <c r="K132" i="7" s="1"/>
  <c r="K518" i="7"/>
  <c r="K519" i="7" s="1"/>
  <c r="K503" i="7" s="1"/>
  <c r="K320" i="7"/>
  <c r="K321" i="7" s="1"/>
  <c r="K307" i="7" s="1"/>
  <c r="H108" i="2"/>
  <c r="K630" i="7"/>
  <c r="K631" i="7" s="1"/>
  <c r="K613" i="7" s="1"/>
  <c r="K129" i="7"/>
  <c r="K130" i="7" s="1"/>
  <c r="K117" i="7" s="1"/>
  <c r="K700" i="7"/>
  <c r="K701" i="7" s="1"/>
  <c r="K690" i="7" s="1"/>
  <c r="K567" i="7"/>
  <c r="K568" i="7" s="1"/>
  <c r="K556" i="7" s="1"/>
  <c r="K404" i="7"/>
  <c r="K405" i="7" s="1"/>
  <c r="K392" i="7" s="1"/>
  <c r="K375" i="7"/>
  <c r="K376" i="7" s="1"/>
  <c r="K360" i="7" s="1"/>
  <c r="K537" i="7"/>
  <c r="K538" i="7" s="1"/>
  <c r="K523" i="7" s="1"/>
  <c r="K268" i="7"/>
  <c r="K269" i="7" s="1"/>
  <c r="K256" i="7" s="1"/>
  <c r="K424" i="7"/>
  <c r="K425" i="7" s="1"/>
  <c r="K407" i="7" s="1"/>
  <c r="K755" i="7"/>
  <c r="K756" i="7" s="1"/>
  <c r="K740" i="7" s="1"/>
  <c r="K442" i="7"/>
  <c r="K443" i="7" s="1"/>
  <c r="K427" i="7" s="1"/>
  <c r="K357" i="7"/>
  <c r="K358" i="7" s="1"/>
  <c r="K344" i="7" s="1"/>
  <c r="K113" i="7"/>
  <c r="K114" i="7" s="1"/>
  <c r="K100" i="7" s="1"/>
  <c r="K14" i="7"/>
  <c r="K24" i="7" s="1"/>
  <c r="K25" i="7" s="1"/>
  <c r="K11" i="7" s="1"/>
  <c r="K389" i="7"/>
  <c r="K390" i="7" s="1"/>
  <c r="K378" i="7" s="1"/>
  <c r="K687" i="7"/>
  <c r="K688" i="7" s="1"/>
  <c r="K677" i="7" s="1"/>
  <c r="K469" i="7"/>
  <c r="J479" i="7" s="1"/>
  <c r="K480" i="7" s="1"/>
  <c r="K481" i="7" s="1"/>
  <c r="K465" i="7" s="1"/>
  <c r="K297" i="7"/>
  <c r="K298" i="7" s="1"/>
  <c r="K293" i="7" s="1"/>
</calcChain>
</file>

<file path=xl/sharedStrings.xml><?xml version="1.0" encoding="utf-8"?>
<sst xmlns="http://schemas.openxmlformats.org/spreadsheetml/2006/main" count="3081" uniqueCount="571">
  <si>
    <t>REURBANITZACIÓ DE PART DEL CARRER CALVARI D'ALMENAR (LLEIDA)</t>
  </si>
  <si>
    <t>ARQUITECTE: XAVIER GELONCH PIFARRÉ</t>
  </si>
  <si>
    <t>PRESSUPOST</t>
  </si>
  <si>
    <t>Preu</t>
  </si>
  <si>
    <t>Amidament</t>
  </si>
  <si>
    <t>Import</t>
  </si>
  <si>
    <t>Obra</t>
  </si>
  <si>
    <t>01</t>
  </si>
  <si>
    <t>Pressupost011114</t>
  </si>
  <si>
    <t>Capítol</t>
  </si>
  <si>
    <t>ENDERROCS</t>
  </si>
  <si>
    <t>'01.01</t>
  </si>
  <si>
    <t>P214W-FEMG</t>
  </si>
  <si>
    <t>m</t>
  </si>
  <si>
    <t>Tall en paviment de mescla bituminosa de 15 cm de fondària com a mínim amb màquina tallajunts amb disc de diamant per a paviment, per a delimitar la zona a demolir</t>
  </si>
  <si>
    <t>P2148-49L6</t>
  </si>
  <si>
    <t>Demolició de vorada, inclòs la base, col·locada sobre formigó, amb martell trencador muntat sobre retroexcavadora i càrrega manual i mecànica de runa sobre camió o contenidor</t>
  </si>
  <si>
    <t>P2146-DJ5M</t>
  </si>
  <si>
    <t>m2</t>
  </si>
  <si>
    <t>Demolició de vorera formada per paviment de panots col·locats sobre base de formigó de fins a 20 cm de gruix, inclòs la demolició de la base, d'amplària més de 2 m amb retroexcavadora amb martell trencador i càrrega sobre camió amb mitjans mecànics</t>
  </si>
  <si>
    <t>P21B0-HBQT</t>
  </si>
  <si>
    <t>u</t>
  </si>
  <si>
    <t>Desmuntatge per a substitució de placa de senyalització vertical muntada sobre suport de peu o sobre paraments verticals, superfície fins a 0,5-1 m2, a una alçària de 3 m com a màxim amb mitjans manuals i càrrega manual de runa sobre camió o contenidor</t>
  </si>
  <si>
    <t>P2145-4RRY</t>
  </si>
  <si>
    <t>Arrencada de pilones existents amb mitjans manuals i càrrega manual sobre camió o contenidor</t>
  </si>
  <si>
    <t>P2146-DJ25</t>
  </si>
  <si>
    <t>Demolició de paviment de formigó/asfalt de fins a 20 cm de gruix, d'amplària fins a 2 m amb retroexcavadora amb martell trencador i càrrega sobre camió amb mitjans mecànics</t>
  </si>
  <si>
    <t>P214U-HBQH</t>
  </si>
  <si>
    <t>Fresatge mecànic de paviments d'asfalt per cada cm de gruix, amb un gruix de 0 a 4 cm i en encaixos laterals i finals, amb fresadora per a paviment amb càrrega automàtica i talls i entregues a tapes i reixes amb compressor, càrrega de runa sobre camió i escombrat i neteja de la superfície fresada</t>
  </si>
  <si>
    <t>P2R5-DT1G</t>
  </si>
  <si>
    <t>m3</t>
  </si>
  <si>
    <t>Transport de residus a instal·lació autoritzada de gestió de residus, amb camió de 12 t i temps d'espera per a la càrrega a màquina, amb un recorregut de més de 15 i fins a 20 km</t>
  </si>
  <si>
    <t>P2RA-EU6Q</t>
  </si>
  <si>
    <t>Disposició controlada en centre de reciclatge de residus barrejats no perillosos amb una densitat 0,17 t/m3, procedents de construcció o demolició, amb codi 17 09 04 segons la Llista Europea de Residus</t>
  </si>
  <si>
    <t>TOTAL</t>
  </si>
  <si>
    <t>02</t>
  </si>
  <si>
    <t>MOVIMENT DE TERRES I TRANSPORTS</t>
  </si>
  <si>
    <t>'01.02</t>
  </si>
  <si>
    <t>P221B-EL71</t>
  </si>
  <si>
    <t>Excavació de rasa i pou de fins a 2 m de fondària, en terreny compacte (SPT 20-50), realitzada amb retroexcavadora de combustible i càrrega mecànica sobre camió</t>
  </si>
  <si>
    <t>P2214-AYNM</t>
  </si>
  <si>
    <t>Excavació per a caixa de paviment en terreny compacte (SPT 20-50), realitzada amb pala excavadora i càrrega directa sobre camió</t>
  </si>
  <si>
    <t>P2R3-FIO9</t>
  </si>
  <si>
    <t>Transport de terres contaminades a instal·lació autoritzada de gestió de residus, amb camió de 12 t i temps d'espera per a la càrrega amb mitjans mecànics, amb un recorregut de més de 15 i fins a 20 km</t>
  </si>
  <si>
    <t>03</t>
  </si>
  <si>
    <t>PAVIMENTACIÓ</t>
  </si>
  <si>
    <t>'01.03</t>
  </si>
  <si>
    <t>P9A2-DN50</t>
  </si>
  <si>
    <t>Paviment de sauló, amb estesa i piconatge del material al 98 % del PM</t>
  </si>
  <si>
    <t>P931-10RJI</t>
  </si>
  <si>
    <t>Base de formigó de formigó en massa HM - 20 / B / 20 / X0 amb una quantitat de ciment de 200 kg/m3 i relació aigua ciment =&lt; 0.6, abocat des de camió amb estesa i vibratge manual, amb acabat reglejat</t>
  </si>
  <si>
    <t>P967-12D9S</t>
  </si>
  <si>
    <t>Vorada feta amb peça recta de formigó per a vorades model T2, doble capa, amb secció normalitzada de calçada C5 25x15 cm, segons, de classe climàtica B, classe resistent a l'abrasió H i classe resistent a flexió S (R-3,5 MPa) segons, fabricada amb granulats reciclats, col·locada sobre base de formigó no estructural HNE-15/P/40 de 10 a 20 cm d'alçària, i rejuntat amb morter per a ram de paleta</t>
  </si>
  <si>
    <t>P966-H97M</t>
  </si>
  <si>
    <t>Vorada d'acer corten, de 3 mm d'espessor i 200 mm d'alçada, inclosos els elements metàl·lics d'ancoratge soldats a la xapa, col·locada sobre base de formigó d'ús no estructural de resistència a compressió 15 N/mm2, consistència plàstica i mida màxima de l'àrid 40 mm, HNE-15/</t>
  </si>
  <si>
    <t>P9E3-IZMB</t>
  </si>
  <si>
    <t>Franja per a invidents de 60 cm d'amplària, de panot de 20x20x4 cm de color gris amb tacs tàctils de classe 1a, preu superior, col·locats a truc de maceta amb morter ciment 1:6 i beurada de ciment pòrtland</t>
  </si>
  <si>
    <t>P976-126XM</t>
  </si>
  <si>
    <t>Rigola de 20 cm d'amplària de Peça monocapa de formigó color blanc amb granulats reciclats, de 20x20x8 cm, per a rigoles, col·locades amb morter sobre base de formigó d'ús no estructural i rejuntades amb beurada de ciment</t>
  </si>
  <si>
    <t>PA220001</t>
  </si>
  <si>
    <t>PA</t>
  </si>
  <si>
    <t>Consolidació i rejuntat de mur de contenció Mur C/Calvari-Arroquetes amb morter de calç</t>
  </si>
  <si>
    <t>P938-DFU8</t>
  </si>
  <si>
    <t>Base de tot-u artificial, amb estesa i piconatge del material al 98% del PM</t>
  </si>
  <si>
    <t>P9E1-V6R2</t>
  </si>
  <si>
    <t>Paviment de lloseta prefabricada tipus GLS o similar de 20x20x8cm, classe 1a, preu alt, sobre suport de 3 cm de morter amb additius, col·locat a truc de maceta amb morter mixt 1:2:10 i beurada de color amb ciment blanc de ram de paleta</t>
  </si>
  <si>
    <t>FFB11111</t>
  </si>
  <si>
    <t>Partida alçada a justificar per a treballs no inclosos de pavimentació de conneció amb àmbits existents o imprevistos.</t>
  </si>
  <si>
    <t>P9F9-VQ2N</t>
  </si>
  <si>
    <t>Paviment de llambordins o llosetes col·locats amb junt obert per enjardinar, amb peça  de formigó doble capa, gris, de 19x19 cm i 8 cm de gruix, preu alt, per a paviment de junt verd, fabricada amb granulats reciclats disposat en ample, amb junts de 4 cm d'amplària, sobre llit d'ull de perdiu de 4 cm de gruix amb compactació del paviment acabat i sembra en paviment de junt obert amb barreja de llavors per a gespa tipus rústica de baix manteniment de lleguminoses amb gramínies, segons NTJ 07N i reblert de junts amb substrat per vegetació de textura sorrenca o franca-sorrenca, adobat, cribat amb malla de 15 mm, amb %MO SMS superior al 5%</t>
  </si>
  <si>
    <t>P9H5-E86I</t>
  </si>
  <si>
    <t>t</t>
  </si>
  <si>
    <t>Paviment de mescla bituminosa contínua en calent tipus AC 16 surf B 35/50 S, amb betum asfàltic de penetració, de granulometria semidensa per a capa de trànsit i granulat calcari, estesa i compactada</t>
  </si>
  <si>
    <t>04</t>
  </si>
  <si>
    <t>ENJARDINAMENT</t>
  </si>
  <si>
    <t>'01.04</t>
  </si>
  <si>
    <t>PR44E-8WE9</t>
  </si>
  <si>
    <t>Subministrament de Prunus cerasifera Pissardii (Atropurpurea) de perímetre de 14 a 16 cm, amb pa de terra de diàmetre mínim 45 cm i profunditat mínima 31,5 cm segons fórmules NTJ</t>
  </si>
  <si>
    <t>PR60-8YMF</t>
  </si>
  <si>
    <t>Plantació d'arbre planifoli amb l'arrel nua, de 14 a 18 cm de perímetre de tronc a 1 m d'alçària (a partir del coll de l'arrel), excavació de clot de plantació de 80x80x60 cm amb mitjans mecànics, en un pendent inferior al 25 %, reblert del clot amb substitució parcial del 30% de terra de l'excavació per terra de jardineria, primer reg i càrrega de les terres sobrants a camió</t>
  </si>
  <si>
    <t>05</t>
  </si>
  <si>
    <t>XARXA DE REG I SANEJAMENT</t>
  </si>
  <si>
    <t>'01.05</t>
  </si>
  <si>
    <t>PPAU0011</t>
  </si>
  <si>
    <t>U</t>
  </si>
  <si>
    <t>Instal·lació de reg gota a gota per les línies d'arbres i zones verdes. Inclou: arqueta, material (tuberies, vàlvules i programador), rebliment de rases, mà d'obra i medis auxiliars. Tot segons plànol d'instal·lació de reg del projecte.</t>
  </si>
  <si>
    <t>FFB1UCON</t>
  </si>
  <si>
    <t>Partida alçada per a treballs de reg i tancament i connexions amb xarxa d'aigua potable existent. Inclós tapat de cales i reposició de voreres
Inclòs imprevistos d'instal·lació d'aigua potable i reg.</t>
  </si>
  <si>
    <t>PD731-IQRN</t>
  </si>
  <si>
    <t>Claveguera amb tub de paret estructurada per a sanejament soterrat sense pressió, de polietilè, diàmetre nominal DN 200, classe de rigidesa anular SN 8 (rigidesa anular 8 kN/m2), de superfícies interna llisa i externa perfilada de tipus B, codi d'àrea d'aplicació U, fabricació segons norma UNE-EN 13476-3, unió mitjançant maniguet extruït i junt elastomèric d'estanquitat, col·locat al fons de la rasa sobre llit de sorra de 10 cm de gruix, inclòs el reblert del recolzament del tub, amb picó vibrant de combustible</t>
  </si>
  <si>
    <t>PD55-E3NL</t>
  </si>
  <si>
    <t>Caixa per a embornal de 70x30x85 cm, amb parets de 10 cm de gruix sobre solera de 10 cm de formigó en massa HM - 20 / B / 20 / X0 amb una quantitat de ciment de 200 kg/m3 i relació aigua ciment =&lt; 0.6</t>
  </si>
  <si>
    <t>PD50-4814</t>
  </si>
  <si>
    <t>Bastiment i reixa practicable per a embornal, de fosa grisa de 800x364x50 mm exteriors i 52 kg de pes col·locat amb morter</t>
  </si>
  <si>
    <t>FD7F0001</t>
  </si>
  <si>
    <t>ut</t>
  </si>
  <si>
    <t xml:space="preserve">Partida alçada a justificar de treballs de localització i connexionat de la xarxa de clavegueram de la nova actuació. </t>
  </si>
  <si>
    <t>PD5Z-V9UK</t>
  </si>
  <si>
    <t>Canal de desguàs per a zones de circulació de vehicles i vianants, de fosa dúctil amb recobriment protector de pintura color negre forja, sense pendent incorporada, de 750x335x300 mm (llarg.x ampl.x fond.), amb reixeta de fosa dúctil antilliscant de la classe D400 segons norma UNE-EN 124, fixada amb cargols a la canal, construcció segons norma UNE-EN 1433, col·locada sobre solera de formigó de 15 cm de gruix i parets de 15 cm de gruix</t>
  </si>
  <si>
    <t>P2255-DPIZ</t>
  </si>
  <si>
    <t>Rebliment i piconatge de rasa d'amplària fins a 0,6 m, amb sorres de material reciclat de formigons, en tongades de gruix de fins a 25 cm, utilitzant picó vibrant de combustible</t>
  </si>
  <si>
    <t>06</t>
  </si>
  <si>
    <t>ENLLUMENAT</t>
  </si>
  <si>
    <t>'01.06</t>
  </si>
  <si>
    <t>PDK4-Z9J4</t>
  </si>
  <si>
    <t>Pericó de formigó prefabricat sense fons de 40x40 cm i fondària de 54 cm, per a instal·lacions de serveis, col·locat sobre solera de formigó d'ús no estructural HNE-20/B/40 de resistència a compressió 20 N/mm2, consistència tova i grandària màxima del granulat 40 mm de 15 cm de gruix i reblert lateral amb terra de la mateixa excavació</t>
  </si>
  <si>
    <t>PDK1-DXA4</t>
  </si>
  <si>
    <t>Bastiment quadrat i tapa quadrat de fosa dúctil per a pericó de serveis, recolzada, pas lliure de 400x400 mm classe B125 segons norma UNE-EN 124, col·locada amb morter per a ram de paleta</t>
  </si>
  <si>
    <t>PGD1-E3BF</t>
  </si>
  <si>
    <t>Piqueta de connexió a terra d'acer, amb recobriment de coure de gruix estàndard, de 2500 mm de llargària de 17,3 mm de diàmetre, clavada a terra</t>
  </si>
  <si>
    <t>PG33-E6Q7</t>
  </si>
  <si>
    <t>Cable amb conductor de coure de tensió assignada0,6/1 kV, de designació RV-K, construcció segons norma UNE 21123-2, unipolar, de secció 1x16 mm2, amb coberta del cable de PVC, classe de reacció al foc Eca segons la norma UNE-EN 50575, col·locat en tub</t>
  </si>
  <si>
    <t>PG33-E3ZI</t>
  </si>
  <si>
    <t>Cable amb conductor de coure de tensió assignada0,6/1 kV, de designació RZ, construcció segons norma UNE 21030-2, tetrapolar, de secció 4x16 mm2, amb coberta del cable de poliolefines, classe de reacció al foc segons la norma UNE-EN 50575 amb baixa emissió fums, col·locat en tub corrugat</t>
  </si>
  <si>
    <t>PG33-E3ZC</t>
  </si>
  <si>
    <t>Cable amb conductor de coure de tensió assignada0,6/1 kV, de designació RZ, construcció segons norma UNE 21030-2, bipolar, de secció 2x6 mm2, amb coberta del cable de poliolefines, classe de reacció al foc segons la norma UNE-EN 50575 amb baixa emissió fums</t>
  </si>
  <si>
    <t>PG2N-EUGJ</t>
  </si>
  <si>
    <t>Tub corbable corrugat de polietilè, de doble capa, llisa la interior i corrugada l'exterior, de 75 mm de diàmetre nominal, aïllant i no propagador de la flama, resistència a l'impacte de 20 J, resistència a compressió de 450 N, muntat com a canalització soterrada</t>
  </si>
  <si>
    <t>PADRESKK</t>
  </si>
  <si>
    <t>Partida alçada a justificar per treballs d'electricitat/enllumenat per la connexió de la xarxa d'enllumenat de la nova actuació amb la xarxa existent. Inclós connexió a armaris elèctrics existents. Tot inclòs per al seu correcte funcionament. Treball realitzat per empresa homologada per FECSA ENDESA. Legalització de la instal·lació inclosa.</t>
  </si>
  <si>
    <t>PPAU0020</t>
  </si>
  <si>
    <t xml:space="preserve">Treballs de localització de xarxa d'enllumenat existent existent i connexions de nova xarxa a la xarxa existent.
Inclós retirada de braços existents d'enllumenat subjectat a façana. </t>
  </si>
  <si>
    <t>GHN10005</t>
  </si>
  <si>
    <t>Subministrament i instal·lació de columna, model TOMSK de BENITO o similar, dimensions (L x A x H) 1000x200x7000 mm, alçada de 6 m, configurada amb un braç (L). D'alta eficiència, gran robustesa i durabilitat, amb un disseny sobri i modern, estàndard Zhaga (Book 15), vidre temperat de 4 mm amb junta d’estanquitat de silicona per aconseguir una protecció IP66. Fabricada amb tub d’acer laminat (S235-JR) de perfil rectangular de 200 mm x 100 mm. Incorpora a l’extrem un o dos mòduls de LEDs BENITO-NOVATILU amb un rang de potències des de 20W fins a 120W per satisfer qualsevol requeriment lumínic. Apte per a aplicacions com: carrers residencials, places i zones enjardinades, carrils bici i zones 30. Fixació mitjançant perns M22x700 sobre superfície preparada de formigó.</t>
  </si>
  <si>
    <t>GHN10006</t>
  </si>
  <si>
    <t xml:space="preserve">Instal·lació de columna, model TOMSK de BENITO o similar, dimensions (L x A x H) 1000x200x7000 mm, alçada de 6 m, configurada amb un braç (L). D'alta eficiència, gran robustesa i durabilitat, amb un disseny sobri i modern, estàndard Zhaga (Book 15), vidre temperat de 4 mm amb junta d’estanquitat de silicona per aconseguir una protecció IP66. Fabricada amb tub d’acer laminat (S235-JR) de perfil rectangular de 200 mm x 100 mm. Incorpora a l’extrem un o dos mòduls de LEDs BENITO-NOVATILU amb un rang de potències des de 20W fins a 120W per satisfer qualsevol requeriment lumínic. Apte per a aplicacions com: carrers residencials, places i zones enjardinades, carrils bici i zones 30. Fixació mitjançant perns M22x700 sobre superfície preparada de formigó.
(El subministre de la columna el farà l'Ajuntament atès que en disposa d'una al magatzem)  </t>
  </si>
  <si>
    <t>07</t>
  </si>
  <si>
    <t>SENYALITZACIÓ VERTICAL I HORITZONTAL</t>
  </si>
  <si>
    <t>'01.07</t>
  </si>
  <si>
    <t>PBBM-4IMH</t>
  </si>
  <si>
    <t>Suport rectangular de tub d'acer galvanitzat de 80x40x2 mm, col·locat a terra formigonat</t>
  </si>
  <si>
    <t>PBBF-DUJT</t>
  </si>
  <si>
    <t>Placa circular per a senyals de trànsit, d'acer galvanitzat i pintat, de 60 cm de, acabada amb làmina retrorreflectora classe RA2, fixada mecànicament</t>
  </si>
  <si>
    <t>FBB13351</t>
  </si>
  <si>
    <t>Placa rectangular per a senyals de trànsit, d'acer galvanitzat i pintat, de 60 cm de base, acabada amb làmina retrorreflectora classe RA2, fixada mecànicament</t>
  </si>
  <si>
    <t>PBA4-DXTH</t>
  </si>
  <si>
    <t>Pintat sobre paviment de marca vial transversal contínua per a ús permanent i retrorreflectant en sec, tipus P-R, de 50 cm d'amplària, amb pintura acrílica de color blanc i microesferes de vidre, aplicada amb màquina d'accionament manual</t>
  </si>
  <si>
    <t>08</t>
  </si>
  <si>
    <t>SEGURETAT I SALUT I CONTROL DE QUALITAT</t>
  </si>
  <si>
    <t>'01.08</t>
  </si>
  <si>
    <t>PPAU5501</t>
  </si>
  <si>
    <t xml:space="preserve">Seguretat i Salut en l'obra. Inclou redacció PSS, EPIS, elements de protecció col·lectius, individuals, etc. </t>
  </si>
  <si>
    <t>EYRFU011</t>
  </si>
  <si>
    <t>Estudis i proves pel control de qualitat de l'obra, i tramitació de documentació de certificats de materials.</t>
  </si>
  <si>
    <t>09</t>
  </si>
  <si>
    <t>VARIS</t>
  </si>
  <si>
    <t>'01.09</t>
  </si>
  <si>
    <t>EYRFU020</t>
  </si>
  <si>
    <t>Partida alçada a justificar per imprevistos o excessos d'amidament durant l'execució de l'obra.</t>
  </si>
  <si>
    <t xml:space="preserve">IMPORT TOTAL DEL PRESSUPOST : </t>
  </si>
  <si>
    <t>Justificació d'elements</t>
  </si>
  <si>
    <t>Nº</t>
  </si>
  <si>
    <t>Codi</t>
  </si>
  <si>
    <t>U.A.</t>
  </si>
  <si>
    <t>Descripció</t>
  </si>
  <si>
    <t>Element compost</t>
  </si>
  <si>
    <t>B07F-0LT4</t>
  </si>
  <si>
    <t>Morter de ciment pòrtland amb filler calcari CEM II/B-L i sorra, amb 250 kg/m3 de ciment, amb una proporció en volum 1:6 i 5 N/mm2 de resistència a compressió, elaborat a l'obra</t>
  </si>
  <si>
    <t>Rend.:</t>
  </si>
  <si>
    <t>Mà d'obra</t>
  </si>
  <si>
    <t>A0E-000A</t>
  </si>
  <si>
    <t>h</t>
  </si>
  <si>
    <t>Manobre especialista</t>
  </si>
  <si>
    <t>/R</t>
  </si>
  <si>
    <t>x</t>
  </si>
  <si>
    <t>=</t>
  </si>
  <si>
    <t>Subtotal mà d'obra</t>
  </si>
  <si>
    <t>Maquinària</t>
  </si>
  <si>
    <t>C176-00FX</t>
  </si>
  <si>
    <t>Formigonera de 165 l</t>
  </si>
  <si>
    <t>Subtotal maquinària</t>
  </si>
  <si>
    <t>Material</t>
  </si>
  <si>
    <t>B011-05ME</t>
  </si>
  <si>
    <t>Aigua</t>
  </si>
  <si>
    <t>B03L-05N7</t>
  </si>
  <si>
    <t>Sorra de pedrera per a morters</t>
  </si>
  <si>
    <t>B055-067M</t>
  </si>
  <si>
    <t>Ciment pòrtland amb filler calcari CEM II/B-L 32,5 R segons UNE-EN 197-1, en sacs</t>
  </si>
  <si>
    <t>Subtotal material</t>
  </si>
  <si>
    <t>Cost directe</t>
  </si>
  <si>
    <t>Despeses auxiliars</t>
  </si>
  <si>
    <t>%</t>
  </si>
  <si>
    <t>Total</t>
  </si>
  <si>
    <t>B07F-0LT6</t>
  </si>
  <si>
    <t>Morter mixt de ciment pòrtland amb filler calcari CEM II/B-L, calç i sorra, amb 200 kg/m3 de ciment, amb una proporció en volum 1:2:10 i 2,5 N/mm2 de resistència a compressió, elaborat a l'obra</t>
  </si>
  <si>
    <t>B054-06DH</t>
  </si>
  <si>
    <t>kg</t>
  </si>
  <si>
    <t>Calç aèria hidratada CL 90-S, en sacs</t>
  </si>
  <si>
    <t>B07G-0MR9</t>
  </si>
  <si>
    <t>Morter de ciment amb ciment pòrtland CEM I i sorra, amb additiu inclusor aire/plastificant i 250 kg/m3 de ciment, amb una proporció en volum 1:6 i 5 N/mm2 de resistència a compressió, elaborat a l'obra</t>
  </si>
  <si>
    <t>B081-06U6</t>
  </si>
  <si>
    <t>Additiu inclusor aire/plastificant per a morter, segons la norma UNE-EN 934-3</t>
  </si>
  <si>
    <t>B055-0661</t>
  </si>
  <si>
    <t>Ciment pòrtland CEM I 32,5 R segons UNE-EN 197-1, en sacs</t>
  </si>
  <si>
    <t>Partida d'obra</t>
  </si>
  <si>
    <t>P2148-1000</t>
  </si>
  <si>
    <t>Demolició de vorada amb pletina d'acer, inclòs la base, col·locada sobre formigó, amb martell trencador muntat sobre retroexcavadora i càrrega manual i mecànica de runa sobre camió o contenidor</t>
  </si>
  <si>
    <t>C13C-00LP</t>
  </si>
  <si>
    <t>Retroexcavadora sobre pneumàtics de 8 a 10 t</t>
  </si>
  <si>
    <t>C115-00EE</t>
  </si>
  <si>
    <t>Retroexcavadora amb martell trencador</t>
  </si>
  <si>
    <t>P21G2-54DC</t>
  </si>
  <si>
    <t>Demolició de canonada d'acer corrugat de fins a 200 cm amb mitjans mecànics i càrrega sobre camió</t>
  </si>
  <si>
    <t>A0F-000Y</t>
  </si>
  <si>
    <t>Oficial 1a soldador</t>
  </si>
  <si>
    <t>C207-00E1</t>
  </si>
  <si>
    <t>Equip i elements auxiliars per a tall oxiacetilènic</t>
  </si>
  <si>
    <t>P9F3-I0WU</t>
  </si>
  <si>
    <t>Paviment de lloseta de formigó per a paviments de 20x20 cm i 4 cm de gruix tipus Targa de GLS o similar, de forma quadrada, preu superior, col·locats amb morter de ciment 1:6</t>
  </si>
  <si>
    <t>A0F-000S</t>
  </si>
  <si>
    <t>Oficial 1a d'obra pública</t>
  </si>
  <si>
    <t>A0D-0007</t>
  </si>
  <si>
    <t>Manobre</t>
  </si>
  <si>
    <t>B9F2-1GEX</t>
  </si>
  <si>
    <t>Llosa de formigó per a paviments de 20x20 cm i 4 cm de gruix, de forma quadrada, preu superior</t>
  </si>
  <si>
    <t>Subtotal element compost</t>
  </si>
  <si>
    <t>P9GA-HP82</t>
  </si>
  <si>
    <t>Paviment de formigó amb acabat de textura especial de 18 cm de gruix i acabat imprès, abocat des de camió</t>
  </si>
  <si>
    <t>C20K-00DP</t>
  </si>
  <si>
    <t>Regle vibratori</t>
  </si>
  <si>
    <t>B9G0-HP83</t>
  </si>
  <si>
    <t>Formigó amb additiu per a paviment continu per acabar imprès</t>
  </si>
  <si>
    <t>PA220000</t>
  </si>
  <si>
    <t>Xapa corten aplacada a mur de contenció segons detall i dimensions de projecte. Subministre i col·locació</t>
  </si>
  <si>
    <t>PR36-8RVA</t>
  </si>
  <si>
    <t>Terra vegetal de jardineria de categoria baixa, amb una conductivitat elèctrica menor de 3 dS/m, segons NTJ 07A, subministrada a granel i escampada amb retroexcavadora mitjana</t>
  </si>
  <si>
    <t>A01-FEPJ</t>
  </si>
  <si>
    <t>Ajudant jardiner</t>
  </si>
  <si>
    <t>BR3D-21GL</t>
  </si>
  <si>
    <t>Terra vegetal de jardineria de categoria baixa, amb una conductivitat elèctrica menor de 3 dS/m, segons NTJ 07A, subministrada a granel</t>
  </si>
  <si>
    <t>PR61-8ZHX</t>
  </si>
  <si>
    <t>Plantació d'arbust o arbre de petit format en contenidor d'1 a 1,5 l en obres d'urbanització, excavació de clot de plantació de 25x25x25 cm amb mitjans manuals, en un pendent inferior al 35 %, reblert del clot amb terra de l'excavació barrejada amb un 10% de compost i primer reg</t>
  </si>
  <si>
    <t>A0F-000M</t>
  </si>
  <si>
    <t>Oficial 1a jardiner</t>
  </si>
  <si>
    <t>A0G-0022</t>
  </si>
  <si>
    <t>Oficial 2a jardiner</t>
  </si>
  <si>
    <t>BR32-21DG</t>
  </si>
  <si>
    <t>Compost de classe I, d'origen vegetal, segons NTJ 05C, subministrat en sacs de 0,8 m3</t>
  </si>
  <si>
    <t>UBENPA600G</t>
  </si>
  <si>
    <t>Suministro e instalación de Papelera CIRCULAR PLUS de BENITO o similar, medidas totales (ancho x Ø x alto) 540x435x885 mm, 70 litros, fabricada con cubeta abatible de acero (tratados con el proceso Ferrus el protector de triple capa para el hierro, que garantiza una óptima resistencia a la corrosión) apoyada en estructura de tubo de Ø40 mm con base de anclaje y pletinas rectangulares con dos agujeros de Ø12 mm para su fijación en el suelo. Anclado sobre superficie preparada con 4 pernos de expansión M8 según superficie y proyecto.</t>
  </si>
  <si>
    <t>OGEN005</t>
  </si>
  <si>
    <t>Ayudante</t>
  </si>
  <si>
    <t>OGEN003</t>
  </si>
  <si>
    <t>Oficial 1ª</t>
  </si>
  <si>
    <t>PBENPA600G</t>
  </si>
  <si>
    <t>Papelera CIRCULAR PLUS 70 litros</t>
  </si>
  <si>
    <t>Altres</t>
  </si>
  <si>
    <t>PBENPA600G%UACCES1</t>
  </si>
  <si>
    <t>% PP accesorios</t>
  </si>
  <si>
    <t>Subtotal altres</t>
  </si>
  <si>
    <t>UBENUM301PR</t>
  </si>
  <si>
    <t>Suministro e instalación de Banco de diseño CITIZEN ECO de BENITO o similar, medidas totales (largo x alto x profundo) 1800x810x650 mm, fabricado en plástico ReBnew (el polímero reciclado de BENITO que está producido íntegramente a partir de envases del contenedor amarillo y no requiere ningún tipo de mantenimiento) tanto los pies como el asiento y el respaldo. Un banco al que no le afecta ni la humedad ni la corrosión. Tornillería de acero inoxidable. Anclado sobre superficie preparada con pernos de expansión M10 según superficie y proyecto.</t>
  </si>
  <si>
    <t>PBENUM301PR</t>
  </si>
  <si>
    <t>Banco CITIZEN ECO 1800 polímero reciclado</t>
  </si>
  <si>
    <t>PBENUM301PR%UACCES1</t>
  </si>
  <si>
    <t>P-1</t>
  </si>
  <si>
    <t>P-2</t>
  </si>
  <si>
    <t>P-3</t>
  </si>
  <si>
    <t>A012M000</t>
  </si>
  <si>
    <t>Oficial 1a muntador</t>
  </si>
  <si>
    <t>A013M000</t>
  </si>
  <si>
    <t>Ajudant muntador</t>
  </si>
  <si>
    <t>C1503000</t>
  </si>
  <si>
    <t>Camió grua</t>
  </si>
  <si>
    <t>BBM13603</t>
  </si>
  <si>
    <t>Placa octogonal per a senyals de trànsit, d'acer galvanitzat i pintat, de 60 cm de diàmetre, acabada amb làmina retrorreflectora classe RA2</t>
  </si>
  <si>
    <t>P-4</t>
  </si>
  <si>
    <t>P-5</t>
  </si>
  <si>
    <t>P-6</t>
  </si>
  <si>
    <t>P-7</t>
  </si>
  <si>
    <t>A013H000</t>
  </si>
  <si>
    <t>Ajudant electricista</t>
  </si>
  <si>
    <t>A012H000</t>
  </si>
  <si>
    <t>Oficial 1a electricista</t>
  </si>
  <si>
    <t>BHN15FC4</t>
  </si>
  <si>
    <t>P-8</t>
  </si>
  <si>
    <t>P-9</t>
  </si>
  <si>
    <t>P-10</t>
  </si>
  <si>
    <t>P-11</t>
  </si>
  <si>
    <t>C138-00KQ</t>
  </si>
  <si>
    <t>Pala carregadora sobre pneumàtics de 15 a 20 t</t>
  </si>
  <si>
    <t>P-12</t>
  </si>
  <si>
    <t>P-13</t>
  </si>
  <si>
    <t>C174-00GD</t>
  </si>
  <si>
    <t>Escombradora autopropulsada</t>
  </si>
  <si>
    <t>C113-00JJ</t>
  </si>
  <si>
    <t>Fresadora per a paviment amb càrrega automàtica</t>
  </si>
  <si>
    <t>C111-0056</t>
  </si>
  <si>
    <t>Compressor amb dos martells pneumàtics</t>
  </si>
  <si>
    <t>P-14</t>
  </si>
  <si>
    <t>C178-00GF</t>
  </si>
  <si>
    <t>Màquina tallajunts amb disc de diamant per a paviment</t>
  </si>
  <si>
    <t>P-15</t>
  </si>
  <si>
    <t>A0F-000B</t>
  </si>
  <si>
    <t>Oficial 1a</t>
  </si>
  <si>
    <t>P-16</t>
  </si>
  <si>
    <t>C139-00LK</t>
  </si>
  <si>
    <t>Pala excavadora giratòria sobre pneumàtics de 15 a 20 t</t>
  </si>
  <si>
    <t>P-17</t>
  </si>
  <si>
    <t>P-18</t>
  </si>
  <si>
    <t>C13A-00FQ</t>
  </si>
  <si>
    <t>Safata vibrant combustible amb placa de 60 cm</t>
  </si>
  <si>
    <t>B03D-21MB</t>
  </si>
  <si>
    <t>Sorra de material reciclat de formigó de 0 a 5 mm</t>
  </si>
  <si>
    <t>P-19</t>
  </si>
  <si>
    <t>C154-003M</t>
  </si>
  <si>
    <t>Camió per a transport de 12 t</t>
  </si>
  <si>
    <t>P-20</t>
  </si>
  <si>
    <t>P-21</t>
  </si>
  <si>
    <t>B2RA-28TO</t>
  </si>
  <si>
    <t>P-22</t>
  </si>
  <si>
    <t>B06F1-I0IL</t>
  </si>
  <si>
    <t>Formigó en massa HM - 20 / B / 20 / X0 amb una quantitat de ciment de 200 kg/m3 i relació aigua ciment =&lt; 0.6</t>
  </si>
  <si>
    <t>P-23</t>
  </si>
  <si>
    <t>C136-00F4</t>
  </si>
  <si>
    <t>Motoanivelladora petita</t>
  </si>
  <si>
    <t>C131-005G</t>
  </si>
  <si>
    <t>Corró vibratori autopropulsat, de 12 a 14 t</t>
  </si>
  <si>
    <t>C151-002Z</t>
  </si>
  <si>
    <t>Camió cisterna de 8 m3</t>
  </si>
  <si>
    <t>B03F-05NW</t>
  </si>
  <si>
    <t>Tot-u artificial</t>
  </si>
  <si>
    <t>P-24</t>
  </si>
  <si>
    <t>B965-H692</t>
  </si>
  <si>
    <t>Vorera d'acer corten, de 3 mm de gruix i 200 mm d'alçada, inclosos els elements metàl·lics d'ancoratge soldats a la xapa</t>
  </si>
  <si>
    <t>B069-2A9P</t>
  </si>
  <si>
    <t>Formigó d'ús no estructural de resistència a compressió15 N/mm2, consistència plàstica i grandària màxima del granulat 40 mm, HNE-15/P/40</t>
  </si>
  <si>
    <t>P-25</t>
  </si>
  <si>
    <t>B962-W65O</t>
  </si>
  <si>
    <t>Peça recta de formigó per a vorades model T2, doble capa, amb secció normalitzada de calçada C5 25x15 cm, segons, de classe climàtica B, classe resistent a l'abrasió H i classe resistent a flexió S (R-3,5 MPa) segons, fabricada amb granulats reciclats</t>
  </si>
  <si>
    <t>B07L-1PYA</t>
  </si>
  <si>
    <t>Morter per a ram de paleta, classe M 5 (5 N/mm2), a granel, de designació (G) segons norma UNE-EN 998-2</t>
  </si>
  <si>
    <t>P-26</t>
  </si>
  <si>
    <t>C17A-00JL</t>
  </si>
  <si>
    <t>Mesclador continu per a morter preparat en sacs</t>
  </si>
  <si>
    <t>B055-065W</t>
  </si>
  <si>
    <t>Ciment blanc de ram de paleta BL 22,5 X segons UNE 80305, en sacs</t>
  </si>
  <si>
    <t>B07L-1PY6</t>
  </si>
  <si>
    <t>Morter per a ram de paleta, classe M 5 (5 N/mm2), en sacs, de designació (G) segons norma UNE-EN 998-2</t>
  </si>
  <si>
    <t>B971-139I5</t>
  </si>
  <si>
    <t>Peça monocapa de formigó color blanc amb granulats reciclats, de 20x20x8 cm, per a rigoles</t>
  </si>
  <si>
    <t>B069-I4L6</t>
  </si>
  <si>
    <t>Formigó d'ús no estructural HNE-20/B/20 de resistència a compressió 20 N/mm2, consistència tova i grandària màxima del granulat 20 mm</t>
  </si>
  <si>
    <t>P-27</t>
  </si>
  <si>
    <t>B03C-05NM</t>
  </si>
  <si>
    <t>Sauló sense garbellar</t>
  </si>
  <si>
    <t>P-28</t>
  </si>
  <si>
    <t>B083-06UD</t>
  </si>
  <si>
    <t>Colorant en pols per a formigó</t>
  </si>
  <si>
    <t>B9E2-0HOT</t>
  </si>
  <si>
    <t>Lloseta prefabricada de formigó tipus GLS o similar de color de 20x20x8 cm, classe 1a, preu alt</t>
  </si>
  <si>
    <t>P-29</t>
  </si>
  <si>
    <t>B9E2-Z9HH</t>
  </si>
  <si>
    <t>Panot gris de 20x20x4 cm, classe 1a, preu superior de textura tacs tàctils</t>
  </si>
  <si>
    <t>P-30</t>
  </si>
  <si>
    <t>BR4U0-21GX</t>
  </si>
  <si>
    <t>Barreja de llavors per a gespa tipus rústica de baix manteniment de lleguminoses amb gramínies, segons NTJ 07N</t>
  </si>
  <si>
    <t>B03G-05PG</t>
  </si>
  <si>
    <t>Ull de perdiu de 3 a 7 mm</t>
  </si>
  <si>
    <t>BR3E-IR6R</t>
  </si>
  <si>
    <t>Substrat per vegetació de textura sorrenca o franca-sorrenca, adobat, cribat amb malla de 15 mm, amb %MO SMS superior al 5%</t>
  </si>
  <si>
    <t>B9F3-VEO3</t>
  </si>
  <si>
    <t>Peça de formigó doble capa, gris, de 19x19 cm i 8 cm de gruix, preu alt, per a paviment de junt verd, fabricada amb granulats reciclats</t>
  </si>
  <si>
    <t>P-31</t>
  </si>
  <si>
    <t>C173-005K</t>
  </si>
  <si>
    <t>Corró vibratori per a formigons i betums autopropulsat pneumàtic</t>
  </si>
  <si>
    <t>C175-00G4</t>
  </si>
  <si>
    <t>Estenedora per a paviments de mescla bituminosa</t>
  </si>
  <si>
    <t>B9H1-0HS8</t>
  </si>
  <si>
    <t>Mescla bituminosa contínua en calent tipus AC 16 surf B 35/50 S, amb betum asfàltic de penetració, de granulometria semidensa per a capa de trànsit i granulat calcari</t>
  </si>
  <si>
    <t>P-32</t>
  </si>
  <si>
    <t>P-33</t>
  </si>
  <si>
    <t>P-34</t>
  </si>
  <si>
    <t>C1B0-006D</t>
  </si>
  <si>
    <t>Màquina per a pintar bandes de vial, d'accionament manual</t>
  </si>
  <si>
    <t>BBA0-0SD6</t>
  </si>
  <si>
    <t>Microesferes de vidre per a senyalització per a marques vials retrorreflectants en sec</t>
  </si>
  <si>
    <t>BBA1-2XWQ</t>
  </si>
  <si>
    <t>Pintura acrílica de color blanc, per a marques vials</t>
  </si>
  <si>
    <t>P-35</t>
  </si>
  <si>
    <t>A01-FEPH</t>
  </si>
  <si>
    <t>A0F-000R</t>
  </si>
  <si>
    <t>C152-003B</t>
  </si>
  <si>
    <t>BBM7-0RYM</t>
  </si>
  <si>
    <t>Placa circular per a senyals de trànsit, d'acer galvanitzat i pintat, de 60 cm de, acabada amb làmina retrorreflectora classe RA2</t>
  </si>
  <si>
    <t>P-36</t>
  </si>
  <si>
    <t>A0F-000T</t>
  </si>
  <si>
    <t>Oficial 1a paleta</t>
  </si>
  <si>
    <t>B068-HPOJ</t>
  </si>
  <si>
    <t>Formigó de neteja amb granulat reciclat, amb una dosificació de 150 kg/m3 de ciment, consistència tova i grandària màxima del granulat 20 mm, HL-150/B/ 20, amb una substitució del 50% del granulat gruixut per granulat reciclat mixt amb marcat CE, procedent de plantes de reciclat de residus de la construcció o demolició autoritzades</t>
  </si>
  <si>
    <t>BBMF-0SIX</t>
  </si>
  <si>
    <t>Suport de tub d'acer galvanitzat de 80x40x2 mm, per a senyalització vertical</t>
  </si>
  <si>
    <t>P-37</t>
  </si>
  <si>
    <t>BD51-0M3Z</t>
  </si>
  <si>
    <t>Bastiment i reixa practicable per a embornal, de fosa grisa de 800x364x50 mm exteriors i 52 kg de pes</t>
  </si>
  <si>
    <t>P-38</t>
  </si>
  <si>
    <t>B0DZ1-0ZLZ</t>
  </si>
  <si>
    <t>l</t>
  </si>
  <si>
    <t>Desencofrant</t>
  </si>
  <si>
    <t>B0DF8-0FFB</t>
  </si>
  <si>
    <t>Motlle metàl·lic per a encofrat de caixa d'embornal de 70x30x85 cm, per a 150 usos</t>
  </si>
  <si>
    <t>P-39</t>
  </si>
  <si>
    <t>B06F1-I62I</t>
  </si>
  <si>
    <t>Formigó en massa HM - 20 / P / 20 / X0 amb una quantitat de ciment de 200 kg/m3 i relació aigua ciment =&lt; 0.6</t>
  </si>
  <si>
    <t>BD58-V9UG</t>
  </si>
  <si>
    <t>Canal de desguàs per a zones de circulació de vehicles i vianants, de fosa dúctil amb recobriment protector de pintura color negre forja, sense pendent incorporada, de 750x335x300 mm (llarg.x ampl.x fond.), amb reixeta de fosa dúctil antilliscant de la classe D400 segons norma UNE-EN 124, fixada amb cargols a la canal, construcció segons norma UNE-EN 1433</t>
  </si>
  <si>
    <t>P-40</t>
  </si>
  <si>
    <t>C13A-00FP</t>
  </si>
  <si>
    <t>Picó vibrant de combustible amb placa de 30x30 cm</t>
  </si>
  <si>
    <t>BD76-2AA6</t>
  </si>
  <si>
    <t>Tub de paret estructurada per a sanejament soterrat sense pressió, de polietilè, diàmetre nominal DN 200, classe de rigidesa anular SN 8 (rigidesa anular 8 kN/m2), de superfícies interna llisa i externa perfilada de tipus B, codi d'àrea d'aplicació U, fabricació segons norma UNE-EN 13476-3, unió mitjançant maniguet extruït i junt elastomèric d'estanquitat</t>
  </si>
  <si>
    <t>B03L-05N5</t>
  </si>
  <si>
    <t>Sorra de pedrera de 0 a 3,5 mm</t>
  </si>
  <si>
    <t>P-41</t>
  </si>
  <si>
    <t>BDK5-1KH0</t>
  </si>
  <si>
    <t>Bastiment quadrat i tapa quadrat de fosa dúctil per a pericó de serveis, recolzada, pas lliure de 400x400 mm classe B125 segons norma UNE-EN 124</t>
  </si>
  <si>
    <t>P-42</t>
  </si>
  <si>
    <t>BDK2-Z9J5</t>
  </si>
  <si>
    <t>Pericó de formigó prefabricat sense fons de 40x40 cm i fondària de 54 cm, per a instal·lacions de serveis</t>
  </si>
  <si>
    <t>B069-I6LP</t>
  </si>
  <si>
    <t>Formigó d'ús no estructural HNE-20/B/40 de resistència a compressió 20 N/mm2, consistència tova i grandària màxima del granulat 40 mm</t>
  </si>
  <si>
    <t>P-43</t>
  </si>
  <si>
    <t>A01-FEPD</t>
  </si>
  <si>
    <t>A0F-000E</t>
  </si>
  <si>
    <t>BG2Q-1KTD</t>
  </si>
  <si>
    <t>Tub corbable corrugat de polietilè, de doble capa, llisa la interior i corrugada l'exterior, de 75 mm de diàmetre nominal, aïllant i no propagador de la flama, resistència a l'impacte de 20 J, resistència a compressió de 450 N, per a canalitzacions soterrades</t>
  </si>
  <si>
    <t>P-44</t>
  </si>
  <si>
    <t>BG33-G2ZB</t>
  </si>
  <si>
    <t>P-45</t>
  </si>
  <si>
    <t>BG33-G2YZ</t>
  </si>
  <si>
    <t>Cable amb conductor de coure de tensió assignada0,6/1 kV, de designació RZ, construcció segons norma UNE 21030-2, tetrapolar, de secció 4x16 mm2, amb coberta del cable de poliolefines, classe de reacció al foc segons la norma UNE-EN 50575 amb baixa emissió fums</t>
  </si>
  <si>
    <t>P-46</t>
  </si>
  <si>
    <t>BG33-G2T6</t>
  </si>
  <si>
    <t>Cable amb conductor de coure de tensió assignada0,6/1 kV, de designació RV-K, construcció segons norma UNE 21123-2, unipolar, de secció 1x16 mm2, amb coberta del cable de PVC, classe de reacció al foc Eca segons la norma UNE-EN 50575</t>
  </si>
  <si>
    <t>P-47</t>
  </si>
  <si>
    <t>BGYD-0B2W</t>
  </si>
  <si>
    <t>Part proporcional d'elements especials per a piquetes de connexió a terra</t>
  </si>
  <si>
    <t>BGD5-06SO</t>
  </si>
  <si>
    <t>Piqueta de connexió a terra d'acer i recobriment de coure, de 2500 mm de llargària, de 17,3 mm de diàmetre, estàndard</t>
  </si>
  <si>
    <t>P-48</t>
  </si>
  <si>
    <t>P-49</t>
  </si>
  <si>
    <t>P-50</t>
  </si>
  <si>
    <t>P-51</t>
  </si>
  <si>
    <t>BR44E-23GV</t>
  </si>
  <si>
    <t>Prunus cerasifera Pissardii (Atropurpurea) de perímetre de 14 a 16 cm, amb pa de terra de diàmetre mínim 45 cm i profunditat mínima 31,5 cm segons fórmules NTJ</t>
  </si>
  <si>
    <t>P-52</t>
  </si>
  <si>
    <t>BR3D-21GI</t>
  </si>
  <si>
    <t>Terra vegetal de jardineria de categoria alta, amb una conductivitat elèctrica menor de 0,8 dS/m, segons NTJ 07A, subministrada a granel</t>
  </si>
  <si>
    <t>A0D-0000</t>
  </si>
  <si>
    <t>A0D-00000</t>
  </si>
  <si>
    <t>A0D-00001</t>
  </si>
  <si>
    <t>A0D-00002</t>
  </si>
  <si>
    <t>A0D-00003</t>
  </si>
  <si>
    <t>A0D-00004</t>
  </si>
  <si>
    <t>B011-05M0</t>
  </si>
  <si>
    <t>B011-05M01</t>
  </si>
  <si>
    <t>AMIDAMENTS</t>
  </si>
  <si>
    <t>N</t>
  </si>
  <si>
    <t>'01.01.001</t>
  </si>
  <si>
    <t>L</t>
  </si>
  <si>
    <t>-PAVIMENTACIÓ</t>
  </si>
  <si>
    <t>CARRERÓ</t>
  </si>
  <si>
    <t>Banda Sud</t>
  </si>
  <si>
    <t>Banda Nord</t>
  </si>
  <si>
    <t>-SANEJAMENT</t>
  </si>
  <si>
    <t>'01.01.002</t>
  </si>
  <si>
    <t>-BANDA OEST</t>
  </si>
  <si>
    <t>-BANDA EST</t>
  </si>
  <si>
    <t>-BANDA SUD-OEST</t>
  </si>
  <si>
    <t>'01.01.003</t>
  </si>
  <si>
    <t>'01.01.004</t>
  </si>
  <si>
    <t>SENYALS VERTICALS</t>
  </si>
  <si>
    <t>'01.01.005</t>
  </si>
  <si>
    <t>PILONES EXISTENTS</t>
  </si>
  <si>
    <t>'01.01.006</t>
  </si>
  <si>
    <t>Connexions embornals</t>
  </si>
  <si>
    <t>Reixa interceptora</t>
  </si>
  <si>
    <t>'01.01.007</t>
  </si>
  <si>
    <t>FRESSATGE</t>
  </si>
  <si>
    <t>'01.01.008</t>
  </si>
  <si>
    <t>ENDERROC VORADA</t>
  </si>
  <si>
    <t>ENDERROC VORERA</t>
  </si>
  <si>
    <t>ENDERROC PILONES</t>
  </si>
  <si>
    <t>FRESSAT</t>
  </si>
  <si>
    <t>ENDERROC ASFALT</t>
  </si>
  <si>
    <t>'01.01.009</t>
  </si>
  <si>
    <t>'01.02.001</t>
  </si>
  <si>
    <t>-SANEJAMENT PLUVIALS</t>
  </si>
  <si>
    <t>REIXA INTERCEPTORA</t>
  </si>
  <si>
    <t>-ENLLUMENAT</t>
  </si>
  <si>
    <t>ARQUETES</t>
  </si>
  <si>
    <t>-SANEJAMENT (embornals)</t>
  </si>
  <si>
    <t xml:space="preserve">Reixa interceptora </t>
  </si>
  <si>
    <t>ESPONJAMENT</t>
  </si>
  <si>
    <t>'01.02.002</t>
  </si>
  <si>
    <t>ÀMBIT</t>
  </si>
  <si>
    <t>A descomptar zona d'asfalt</t>
  </si>
  <si>
    <t>'01.02.003</t>
  </si>
  <si>
    <t>RASES</t>
  </si>
  <si>
    <t>CAIXA PAVIMENT</t>
  </si>
  <si>
    <t>'01.03.001</t>
  </si>
  <si>
    <t>-JARDINERES ARBRES</t>
  </si>
  <si>
    <t>-PAVIMENT DRENANT</t>
  </si>
  <si>
    <t>'01.03.002</t>
  </si>
  <si>
    <t>-ZONA PEATONAL</t>
  </si>
  <si>
    <t>BANDA OEST</t>
  </si>
  <si>
    <t>BANDA EST</t>
  </si>
  <si>
    <t>'01.03.003</t>
  </si>
  <si>
    <t>-BANDA SUD</t>
  </si>
  <si>
    <t>'01.03.004</t>
  </si>
  <si>
    <t>-ESCOSSELLS</t>
  </si>
  <si>
    <t>'01.03.005</t>
  </si>
  <si>
    <t>'01.03.006</t>
  </si>
  <si>
    <t>'01.03.007</t>
  </si>
  <si>
    <t>'01.03.008</t>
  </si>
  <si>
    <t>'01.03.009</t>
  </si>
  <si>
    <t>'01.03.010</t>
  </si>
  <si>
    <t>'01.03.011</t>
  </si>
  <si>
    <t>'01.03.012</t>
  </si>
  <si>
    <t xml:space="preserve">-ÀMBIT CARRER </t>
  </si>
  <si>
    <t>'01.04.001</t>
  </si>
  <si>
    <t>'01.04.002</t>
  </si>
  <si>
    <t>'01.05.001</t>
  </si>
  <si>
    <t>'01.05.002</t>
  </si>
  <si>
    <t>Partida alçada per a treballs de reg i tancament i connexions amb xarxa d'aigua potable existent. Inclós tapat de cales i reposició de voreres
Inclòs imprevistos d'instal·lació d'aigua potable i reg.</t>
  </si>
  <si>
    <t>'01.05.003</t>
  </si>
  <si>
    <t>'01.05.004</t>
  </si>
  <si>
    <t>NOUS EMBORNALS</t>
  </si>
  <si>
    <t>'01.05.005</t>
  </si>
  <si>
    <t>'01.05.006</t>
  </si>
  <si>
    <t>'01.05.007</t>
  </si>
  <si>
    <t>-REIXA INTERCEPTORA</t>
  </si>
  <si>
    <t>'01.05.008</t>
  </si>
  <si>
    <t>-SANEJAMENT D.400mm</t>
  </si>
  <si>
    <t>A descomptar tubs</t>
  </si>
  <si>
    <t>D.200mm</t>
  </si>
  <si>
    <t>'01.06.001</t>
  </si>
  <si>
    <t>'01.06.002</t>
  </si>
  <si>
    <t>'01.06.003</t>
  </si>
  <si>
    <t>Creuament carrers i transit rodat</t>
  </si>
  <si>
    <t>'01.06.004</t>
  </si>
  <si>
    <t>'01.06.005</t>
  </si>
  <si>
    <t>- CABLE TERRA</t>
  </si>
  <si>
    <t>'01.06.006</t>
  </si>
  <si>
    <t>'01.06.007</t>
  </si>
  <si>
    <t>-INTERIOR COLUMNES</t>
  </si>
  <si>
    <t>'01.06.008</t>
  </si>
  <si>
    <t>-TUB CORRUGAT</t>
  </si>
  <si>
    <t>'01.06.009</t>
  </si>
  <si>
    <t>'01.06.010</t>
  </si>
  <si>
    <t xml:space="preserve">Treballs de localització de xarxa d'enllumenat existent existent i connexions de nova xarxa a la xarxa existent.
Inclós retirada de braços existents d'enllumenat subjectat a façana. </t>
  </si>
  <si>
    <t>'01.06.011</t>
  </si>
  <si>
    <t>'01.06.012</t>
  </si>
  <si>
    <t xml:space="preserve">Instal·lació de columna, model TOMSK de BENITO o similar, dimensions (L x A x H) 1000x200x7000 mm, alçada de 6 m, configurada amb un braç (L). D'alta eficiència, gran robustesa i durabilitat, amb un disseny sobri i modern, estàndard Zhaga (Book 15), vidre temperat de 4 mm amb junta d’estanquitat de silicona per aconseguir una protecció IP66. Fabricada amb tub d’acer laminat (S235-JR) de perfil rectangular de 200 mm x 100 mm. Incorpora a l’extrem un o dos mòduls de LEDs BENITO-NOVATILU amb un rang de potències des de 20W fins a 120W per satisfer qualsevol requeriment lumínic. Apte per a aplicacions com: carrers residencials, places i zones enjardinades, carrils bici i zones 30. Fixació mitjançant perns M22x700 sobre superfície preparada de formigó.
(El subministre de la columna el farà l'Ajuntament atès que en disposa d'una al magatzem)  </t>
  </si>
  <si>
    <t>'01.07.001</t>
  </si>
  <si>
    <t>SENYALS</t>
  </si>
  <si>
    <t>'01.07.002</t>
  </si>
  <si>
    <t>PROHIBIT PAS</t>
  </si>
  <si>
    <t>PROHIBIT APARCAR</t>
  </si>
  <si>
    <t>'01.07.003</t>
  </si>
  <si>
    <t>PASSOS VIANANTS</t>
  </si>
  <si>
    <t>'01.07.004</t>
  </si>
  <si>
    <t>-PASSOS ZEBRA</t>
  </si>
  <si>
    <t>'01.08.001</t>
  </si>
  <si>
    <t>Redacció PSS</t>
  </si>
  <si>
    <t>Mesures de protecció col·lectives</t>
  </si>
  <si>
    <t>Mesures de protecció individuals</t>
  </si>
  <si>
    <t>'01.08.002</t>
  </si>
  <si>
    <t>Assaig densitats i proctor</t>
  </si>
  <si>
    <t>Probetes formigó voreres</t>
  </si>
  <si>
    <t>'01.09.001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</si>
</sst>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0">
    <xf numFmtId="0" fontId="0" fillId="0" borderId="0" xfId="0"/>
    <xf numFmtId="0" fontId="0" fillId="0" borderId="0" xfId="0" applyAlignment="1">
      <alignment vertical="top"/>
    </xf>
    <xf numFmtId="0" fontId="2" fillId="2" borderId="0" xfId="0" applyFont="1" applyFill="1" applyAlignment="1">
      <alignment horizontal="center"/>
    </xf>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0" borderId="0" xfId="0" applyNumberFormat="1" applyFont="1"/>
    <xf numFmtId="165" fontId="1" fillId="4" borderId="0" xfId="0" applyNumberFormat="1" applyFont="1" applyFill="1" applyProtection="1">
      <protection locked="0"/>
    </xf>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165" fontId="4" fillId="0" borderId="0" xfId="0" applyNumberFormat="1" applyFont="1" applyAlignment="1">
      <alignment horizontal="center" vertical="top"/>
    </xf>
    <xf numFmtId="164" fontId="4" fillId="0" borderId="0" xfId="0" applyNumberFormat="1" applyFont="1" applyAlignment="1">
      <alignment vertical="top"/>
    </xf>
    <xf numFmtId="165" fontId="0" fillId="0" borderId="0" xfId="0" applyNumberFormat="1"/>
    <xf numFmtId="166" fontId="0" fillId="0" borderId="0" xfId="0" applyNumberFormat="1"/>
    <xf numFmtId="0" fontId="0" fillId="0" borderId="0" xfId="0" applyAlignment="1">
      <alignment horizontal="right"/>
    </xf>
    <xf numFmtId="166" fontId="0" fillId="0" borderId="1" xfId="0" applyNumberFormat="1" applyBorder="1"/>
    <xf numFmtId="0" fontId="10" fillId="0" borderId="0" xfId="0" applyFont="1"/>
    <xf numFmtId="49" fontId="10" fillId="0" borderId="0" xfId="0" applyNumberFormat="1" applyFont="1"/>
    <xf numFmtId="49" fontId="11" fillId="0" borderId="0" xfId="0" applyNumberFormat="1" applyFont="1" applyAlignment="1">
      <alignment vertical="top"/>
    </xf>
    <xf numFmtId="0" fontId="11" fillId="0" borderId="0" xfId="0" applyFont="1" applyAlignment="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xf numFmtId="0" fontId="1" fillId="0" borderId="0" xfId="0" applyFont="1"/>
    <xf numFmtId="0" fontId="0" fillId="0" borderId="0" xfId="0" applyAlignment="1">
      <alignment horizontal="justify" vertical="top" wrapText="1"/>
    </xf>
    <xf numFmtId="0" fontId="0" fillId="0" borderId="0" xfId="0" applyAlignment="1">
      <alignment vertical="top"/>
    </xf>
    <xf numFmtId="165" fontId="4" fillId="0" borderId="0" xfId="0" applyNumberFormat="1" applyFont="1" applyAlignment="1">
      <alignment horizontal="left" vertical="top"/>
    </xf>
    <xf numFmtId="0" fontId="5" fillId="0" borderId="0" xfId="0" applyFont="1"/>
    <xf numFmtId="0" fontId="2" fillId="2" borderId="0" xfId="0" applyFont="1" applyFill="1" applyAlignment="1">
      <alignment horizontal="center"/>
    </xf>
    <xf numFmtId="0" fontId="11" fillId="0" borderId="0" xfId="0" applyFont="1" applyAlignment="1">
      <alignment horizontal="justify" vertical="top" wrapText="1"/>
    </xf>
    <xf numFmtId="0" fontId="8" fillId="0" borderId="0" xfId="0" applyFont="1"/>
    <xf numFmtId="0" fontId="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8"/>
  <sheetViews>
    <sheetView tabSelected="1" workbookViewId="0">
      <pane ySplit="8" topLeftCell="A9" activePane="bottomLeft" state="frozenSplit"/>
      <selection pane="bottomLeft" activeCell="E90" sqref="E90"/>
    </sheetView>
  </sheetViews>
  <sheetFormatPr baseColWidth="10" defaultColWidth="9.1796875" defaultRowHeight="14.5" x14ac:dyDescent="0.35"/>
  <cols>
    <col min="1" max="1" width="18.7265625" customWidth="1"/>
    <col min="2" max="2" width="3.453125" customWidth="1"/>
    <col min="3" max="3" width="13.7265625" customWidth="1"/>
    <col min="4" max="4" width="4.453125" customWidth="1"/>
    <col min="5" max="5" width="48.7265625" customWidth="1"/>
    <col min="6" max="7" width="12.7265625" customWidth="1"/>
    <col min="8" max="8" width="13.7265625" customWidth="1"/>
  </cols>
  <sheetData>
    <row r="1" spans="1:8" x14ac:dyDescent="0.35">
      <c r="E1" s="31" t="s">
        <v>0</v>
      </c>
      <c r="F1" s="31" t="s">
        <v>0</v>
      </c>
      <c r="G1" s="31" t="s">
        <v>0</v>
      </c>
      <c r="H1" s="31" t="s">
        <v>0</v>
      </c>
    </row>
    <row r="2" spans="1:8" x14ac:dyDescent="0.35">
      <c r="E2" s="31" t="s">
        <v>1</v>
      </c>
      <c r="F2" s="31" t="s">
        <v>1</v>
      </c>
      <c r="G2" s="31" t="s">
        <v>1</v>
      </c>
      <c r="H2" s="31" t="s">
        <v>1</v>
      </c>
    </row>
    <row r="3" spans="1:8" x14ac:dyDescent="0.35">
      <c r="E3" s="31"/>
      <c r="F3" s="31"/>
      <c r="G3" s="31"/>
      <c r="H3" s="31"/>
    </row>
    <row r="4" spans="1:8" x14ac:dyDescent="0.35">
      <c r="E4" s="31"/>
      <c r="F4" s="31"/>
      <c r="G4" s="31"/>
      <c r="H4" s="31"/>
    </row>
    <row r="6" spans="1:8" ht="18.5" x14ac:dyDescent="0.45">
      <c r="C6" s="4"/>
      <c r="D6" s="4"/>
      <c r="E6" s="2" t="s">
        <v>2</v>
      </c>
      <c r="F6" s="4"/>
      <c r="G6" s="4"/>
      <c r="H6" s="4"/>
    </row>
    <row r="8" spans="1:8" x14ac:dyDescent="0.35">
      <c r="F8" s="5" t="s">
        <v>3</v>
      </c>
      <c r="G8" s="5" t="s">
        <v>4</v>
      </c>
      <c r="H8" s="5" t="s">
        <v>5</v>
      </c>
    </row>
    <row r="10" spans="1:8" x14ac:dyDescent="0.35">
      <c r="C10" s="6" t="s">
        <v>6</v>
      </c>
      <c r="D10" s="7" t="s">
        <v>7</v>
      </c>
      <c r="E10" s="6" t="s">
        <v>8</v>
      </c>
    </row>
    <row r="11" spans="1:8" x14ac:dyDescent="0.35">
      <c r="C11" s="6" t="s">
        <v>9</v>
      </c>
      <c r="D11" s="7" t="s">
        <v>7</v>
      </c>
      <c r="E11" s="6" t="s">
        <v>10</v>
      </c>
    </row>
    <row r="13" spans="1:8" x14ac:dyDescent="0.35">
      <c r="A13" s="8" t="s">
        <v>11</v>
      </c>
      <c r="B13" s="3">
        <v>1</v>
      </c>
      <c r="C13" s="8" t="s">
        <v>12</v>
      </c>
      <c r="D13" s="8" t="s">
        <v>13</v>
      </c>
      <c r="E13" s="3" t="s">
        <v>14</v>
      </c>
      <c r="F13" s="9">
        <v>5.4</v>
      </c>
      <c r="G13" s="10">
        <v>21.01</v>
      </c>
      <c r="H13" s="9">
        <f t="shared" ref="H13:H21" si="0">ROUND(ROUND(F13,2)*ROUND(G13,3),2)</f>
        <v>113.45</v>
      </c>
    </row>
    <row r="14" spans="1:8" x14ac:dyDescent="0.35">
      <c r="A14" s="8" t="s">
        <v>11</v>
      </c>
      <c r="B14" s="3">
        <v>2</v>
      </c>
      <c r="C14" s="8" t="s">
        <v>15</v>
      </c>
      <c r="D14" s="8" t="s">
        <v>13</v>
      </c>
      <c r="E14" s="3" t="s">
        <v>16</v>
      </c>
      <c r="F14" s="9">
        <v>4.3</v>
      </c>
      <c r="G14" s="10">
        <v>155.41</v>
      </c>
      <c r="H14" s="9">
        <f t="shared" si="0"/>
        <v>668.26</v>
      </c>
    </row>
    <row r="15" spans="1:8" x14ac:dyDescent="0.35">
      <c r="A15" s="8" t="s">
        <v>11</v>
      </c>
      <c r="B15" s="3">
        <v>3</v>
      </c>
      <c r="C15" s="8" t="s">
        <v>17</v>
      </c>
      <c r="D15" s="8" t="s">
        <v>18</v>
      </c>
      <c r="E15" s="3" t="s">
        <v>19</v>
      </c>
      <c r="F15" s="9">
        <v>5.4</v>
      </c>
      <c r="G15" s="10">
        <v>79.78</v>
      </c>
      <c r="H15" s="9">
        <f t="shared" si="0"/>
        <v>430.81</v>
      </c>
    </row>
    <row r="16" spans="1:8" x14ac:dyDescent="0.35">
      <c r="A16" s="8" t="s">
        <v>11</v>
      </c>
      <c r="B16" s="3">
        <v>4</v>
      </c>
      <c r="C16" s="8" t="s">
        <v>20</v>
      </c>
      <c r="D16" s="8" t="s">
        <v>21</v>
      </c>
      <c r="E16" s="3" t="s">
        <v>22</v>
      </c>
      <c r="F16" s="9">
        <v>8.4</v>
      </c>
      <c r="G16" s="10">
        <v>2</v>
      </c>
      <c r="H16" s="9">
        <f t="shared" si="0"/>
        <v>16.8</v>
      </c>
    </row>
    <row r="17" spans="1:8" x14ac:dyDescent="0.35">
      <c r="A17" s="8" t="s">
        <v>11</v>
      </c>
      <c r="B17" s="3">
        <v>5</v>
      </c>
      <c r="C17" s="8" t="s">
        <v>23</v>
      </c>
      <c r="D17" s="8" t="s">
        <v>21</v>
      </c>
      <c r="E17" s="3" t="s">
        <v>24</v>
      </c>
      <c r="F17" s="9">
        <v>12.42</v>
      </c>
      <c r="G17" s="10">
        <v>3</v>
      </c>
      <c r="H17" s="9">
        <f t="shared" si="0"/>
        <v>37.26</v>
      </c>
    </row>
    <row r="18" spans="1:8" x14ac:dyDescent="0.35">
      <c r="A18" s="8" t="s">
        <v>11</v>
      </c>
      <c r="B18" s="3">
        <v>6</v>
      </c>
      <c r="C18" s="8" t="s">
        <v>25</v>
      </c>
      <c r="D18" s="8" t="s">
        <v>18</v>
      </c>
      <c r="E18" s="3" t="s">
        <v>26</v>
      </c>
      <c r="F18" s="9">
        <v>7.16</v>
      </c>
      <c r="G18" s="10">
        <v>2.64</v>
      </c>
      <c r="H18" s="9">
        <f t="shared" si="0"/>
        <v>18.899999999999999</v>
      </c>
    </row>
    <row r="19" spans="1:8" x14ac:dyDescent="0.35">
      <c r="A19" s="8" t="s">
        <v>11</v>
      </c>
      <c r="B19" s="3">
        <v>7</v>
      </c>
      <c r="C19" s="8" t="s">
        <v>27</v>
      </c>
      <c r="D19" s="8" t="s">
        <v>18</v>
      </c>
      <c r="E19" s="3" t="s">
        <v>28</v>
      </c>
      <c r="F19" s="9">
        <v>1.03</v>
      </c>
      <c r="G19" s="10">
        <v>242.286</v>
      </c>
      <c r="H19" s="9">
        <f t="shared" si="0"/>
        <v>249.55</v>
      </c>
    </row>
    <row r="20" spans="1:8" x14ac:dyDescent="0.35">
      <c r="A20" s="8" t="s">
        <v>11</v>
      </c>
      <c r="B20" s="3">
        <v>8</v>
      </c>
      <c r="C20" s="8" t="s">
        <v>29</v>
      </c>
      <c r="D20" s="8" t="s">
        <v>30</v>
      </c>
      <c r="E20" s="3" t="s">
        <v>31</v>
      </c>
      <c r="F20" s="9">
        <v>12.82</v>
      </c>
      <c r="G20" s="10">
        <v>32.414999999999999</v>
      </c>
      <c r="H20" s="9">
        <f t="shared" si="0"/>
        <v>415.56</v>
      </c>
    </row>
    <row r="21" spans="1:8" x14ac:dyDescent="0.35">
      <c r="A21" s="8" t="s">
        <v>11</v>
      </c>
      <c r="B21" s="3">
        <v>9</v>
      </c>
      <c r="C21" s="8" t="s">
        <v>32</v>
      </c>
      <c r="D21" s="8" t="s">
        <v>30</v>
      </c>
      <c r="E21" s="3" t="s">
        <v>33</v>
      </c>
      <c r="F21" s="9">
        <v>19.940000000000001</v>
      </c>
      <c r="G21" s="10">
        <v>32.414999999999999</v>
      </c>
      <c r="H21" s="9">
        <f t="shared" si="0"/>
        <v>646.36</v>
      </c>
    </row>
    <row r="22" spans="1:8" x14ac:dyDescent="0.35">
      <c r="E22" s="6" t="s">
        <v>34</v>
      </c>
      <c r="F22" s="6"/>
      <c r="G22" s="6"/>
      <c r="H22" s="11">
        <f>SUM(H13:H21)</f>
        <v>2596.9499999999998</v>
      </c>
    </row>
    <row r="24" spans="1:8" x14ac:dyDescent="0.35">
      <c r="C24" s="6" t="s">
        <v>6</v>
      </c>
      <c r="D24" s="7" t="s">
        <v>7</v>
      </c>
      <c r="E24" s="6" t="s">
        <v>8</v>
      </c>
    </row>
    <row r="25" spans="1:8" x14ac:dyDescent="0.35">
      <c r="C25" s="6" t="s">
        <v>9</v>
      </c>
      <c r="D25" s="7" t="s">
        <v>35</v>
      </c>
      <c r="E25" s="6" t="s">
        <v>36</v>
      </c>
    </row>
    <row r="27" spans="1:8" x14ac:dyDescent="0.35">
      <c r="A27" s="8" t="s">
        <v>37</v>
      </c>
      <c r="B27" s="3">
        <v>1</v>
      </c>
      <c r="C27" s="8" t="s">
        <v>38</v>
      </c>
      <c r="D27" s="8" t="s">
        <v>30</v>
      </c>
      <c r="E27" s="3" t="s">
        <v>39</v>
      </c>
      <c r="F27" s="9">
        <v>9.1199999999999992</v>
      </c>
      <c r="G27" s="10">
        <v>65.341999999999999</v>
      </c>
      <c r="H27" s="9">
        <f>ROUND(ROUND(F27,2)*ROUND(G27,3),2)</f>
        <v>595.91999999999996</v>
      </c>
    </row>
    <row r="28" spans="1:8" x14ac:dyDescent="0.35">
      <c r="A28" s="8" t="s">
        <v>37</v>
      </c>
      <c r="B28" s="3">
        <v>2</v>
      </c>
      <c r="C28" s="8" t="s">
        <v>40</v>
      </c>
      <c r="D28" s="8" t="s">
        <v>30</v>
      </c>
      <c r="E28" s="3" t="s">
        <v>41</v>
      </c>
      <c r="F28" s="9">
        <v>5.42</v>
      </c>
      <c r="G28" s="10">
        <v>125.155</v>
      </c>
      <c r="H28" s="9">
        <f>ROUND(ROUND(F28,2)*ROUND(G28,3),2)</f>
        <v>678.34</v>
      </c>
    </row>
    <row r="29" spans="1:8" x14ac:dyDescent="0.35">
      <c r="A29" s="8" t="s">
        <v>37</v>
      </c>
      <c r="B29" s="3">
        <v>3</v>
      </c>
      <c r="C29" s="8" t="s">
        <v>42</v>
      </c>
      <c r="D29" s="8" t="s">
        <v>30</v>
      </c>
      <c r="E29" s="3" t="s">
        <v>43</v>
      </c>
      <c r="F29" s="9">
        <v>10.79</v>
      </c>
      <c r="G29" s="10">
        <v>190.49700000000001</v>
      </c>
      <c r="H29" s="9">
        <f>ROUND(ROUND(F29,2)*ROUND(G29,3),2)</f>
        <v>2055.46</v>
      </c>
    </row>
    <row r="30" spans="1:8" x14ac:dyDescent="0.35">
      <c r="E30" s="6" t="s">
        <v>34</v>
      </c>
      <c r="F30" s="6"/>
      <c r="G30" s="6"/>
      <c r="H30" s="11">
        <f>SUM(H27:H29)</f>
        <v>3329.7200000000003</v>
      </c>
    </row>
    <row r="32" spans="1:8" x14ac:dyDescent="0.35">
      <c r="C32" s="6" t="s">
        <v>6</v>
      </c>
      <c r="D32" s="7" t="s">
        <v>7</v>
      </c>
      <c r="E32" s="6" t="s">
        <v>8</v>
      </c>
    </row>
    <row r="33" spans="1:8" x14ac:dyDescent="0.35">
      <c r="C33" s="6" t="s">
        <v>9</v>
      </c>
      <c r="D33" s="7" t="s">
        <v>44</v>
      </c>
      <c r="E33" s="6" t="s">
        <v>45</v>
      </c>
    </row>
    <row r="35" spans="1:8" x14ac:dyDescent="0.35">
      <c r="A35" s="8" t="s">
        <v>46</v>
      </c>
      <c r="B35" s="3">
        <v>1</v>
      </c>
      <c r="C35" s="8" t="s">
        <v>47</v>
      </c>
      <c r="D35" s="8" t="s">
        <v>30</v>
      </c>
      <c r="E35" s="3" t="s">
        <v>48</v>
      </c>
      <c r="F35" s="9">
        <v>32.1</v>
      </c>
      <c r="G35" s="10">
        <v>3.52</v>
      </c>
      <c r="H35" s="9">
        <f t="shared" ref="H35:H46" si="1">ROUND(ROUND(F35,2)*ROUND(G35,3),2)</f>
        <v>112.99</v>
      </c>
    </row>
    <row r="36" spans="1:8" x14ac:dyDescent="0.35">
      <c r="A36" s="8" t="s">
        <v>46</v>
      </c>
      <c r="B36" s="3">
        <v>2</v>
      </c>
      <c r="C36" s="8" t="s">
        <v>49</v>
      </c>
      <c r="D36" s="8" t="s">
        <v>30</v>
      </c>
      <c r="E36" s="3" t="s">
        <v>50</v>
      </c>
      <c r="F36" s="9">
        <v>127.15</v>
      </c>
      <c r="G36" s="10">
        <v>31.126999999999999</v>
      </c>
      <c r="H36" s="9">
        <f t="shared" si="1"/>
        <v>3957.8</v>
      </c>
    </row>
    <row r="37" spans="1:8" x14ac:dyDescent="0.35">
      <c r="A37" s="8" t="s">
        <v>46</v>
      </c>
      <c r="B37" s="3">
        <v>3</v>
      </c>
      <c r="C37" s="8" t="s">
        <v>51</v>
      </c>
      <c r="D37" s="8" t="s">
        <v>13</v>
      </c>
      <c r="E37" s="3" t="s">
        <v>52</v>
      </c>
      <c r="F37" s="9">
        <v>26.62</v>
      </c>
      <c r="G37" s="10">
        <v>1.9</v>
      </c>
      <c r="H37" s="9">
        <f t="shared" si="1"/>
        <v>50.58</v>
      </c>
    </row>
    <row r="38" spans="1:8" x14ac:dyDescent="0.35">
      <c r="A38" s="8" t="s">
        <v>46</v>
      </c>
      <c r="B38" s="3">
        <v>4</v>
      </c>
      <c r="C38" s="8" t="s">
        <v>53</v>
      </c>
      <c r="D38" s="8" t="s">
        <v>13</v>
      </c>
      <c r="E38" s="3" t="s">
        <v>54</v>
      </c>
      <c r="F38" s="9">
        <v>16.239999999999998</v>
      </c>
      <c r="G38" s="10">
        <v>16.45</v>
      </c>
      <c r="H38" s="9">
        <f t="shared" si="1"/>
        <v>267.14999999999998</v>
      </c>
    </row>
    <row r="39" spans="1:8" x14ac:dyDescent="0.35">
      <c r="A39" s="8" t="s">
        <v>46</v>
      </c>
      <c r="B39" s="3">
        <v>5</v>
      </c>
      <c r="C39" s="8" t="s">
        <v>55</v>
      </c>
      <c r="D39" s="8" t="s">
        <v>13</v>
      </c>
      <c r="E39" s="3" t="s">
        <v>56</v>
      </c>
      <c r="F39" s="9">
        <v>24.79</v>
      </c>
      <c r="G39" s="10">
        <v>20.49</v>
      </c>
      <c r="H39" s="9">
        <f t="shared" si="1"/>
        <v>507.95</v>
      </c>
    </row>
    <row r="40" spans="1:8" x14ac:dyDescent="0.35">
      <c r="A40" s="8" t="s">
        <v>46</v>
      </c>
      <c r="B40" s="3">
        <v>6</v>
      </c>
      <c r="C40" s="8" t="s">
        <v>57</v>
      </c>
      <c r="D40" s="8" t="s">
        <v>13</v>
      </c>
      <c r="E40" s="3" t="s">
        <v>58</v>
      </c>
      <c r="F40" s="9">
        <v>19.23</v>
      </c>
      <c r="G40" s="10">
        <v>154.33000000000001</v>
      </c>
      <c r="H40" s="9">
        <f t="shared" si="1"/>
        <v>2967.77</v>
      </c>
    </row>
    <row r="41" spans="1:8" x14ac:dyDescent="0.35">
      <c r="A41" s="8" t="s">
        <v>46</v>
      </c>
      <c r="B41" s="3">
        <v>7</v>
      </c>
      <c r="C41" s="8" t="s">
        <v>59</v>
      </c>
      <c r="D41" s="8" t="s">
        <v>60</v>
      </c>
      <c r="E41" s="3" t="s">
        <v>61</v>
      </c>
      <c r="F41" s="9">
        <v>750</v>
      </c>
      <c r="G41" s="10">
        <v>1</v>
      </c>
      <c r="H41" s="9">
        <f t="shared" si="1"/>
        <v>750</v>
      </c>
    </row>
    <row r="42" spans="1:8" x14ac:dyDescent="0.35">
      <c r="A42" s="8" t="s">
        <v>46</v>
      </c>
      <c r="B42" s="3">
        <v>8</v>
      </c>
      <c r="C42" s="8" t="s">
        <v>62</v>
      </c>
      <c r="D42" s="8" t="s">
        <v>30</v>
      </c>
      <c r="E42" s="3" t="s">
        <v>63</v>
      </c>
      <c r="F42" s="9">
        <v>36.07</v>
      </c>
      <c r="G42" s="10">
        <v>31.126999999999999</v>
      </c>
      <c r="H42" s="9">
        <f t="shared" si="1"/>
        <v>1122.75</v>
      </c>
    </row>
    <row r="43" spans="1:8" x14ac:dyDescent="0.35">
      <c r="A43" s="8" t="s">
        <v>46</v>
      </c>
      <c r="B43" s="3">
        <v>9</v>
      </c>
      <c r="C43" s="8" t="s">
        <v>64</v>
      </c>
      <c r="D43" s="8" t="s">
        <v>18</v>
      </c>
      <c r="E43" s="3" t="s">
        <v>65</v>
      </c>
      <c r="F43" s="9">
        <v>53.52</v>
      </c>
      <c r="G43" s="10">
        <v>207.51</v>
      </c>
      <c r="H43" s="9">
        <f t="shared" si="1"/>
        <v>11105.94</v>
      </c>
    </row>
    <row r="44" spans="1:8" x14ac:dyDescent="0.35">
      <c r="A44" s="8" t="s">
        <v>46</v>
      </c>
      <c r="B44" s="3">
        <v>10</v>
      </c>
      <c r="C44" s="8" t="s">
        <v>66</v>
      </c>
      <c r="D44" s="8" t="s">
        <v>60</v>
      </c>
      <c r="E44" s="3" t="s">
        <v>67</v>
      </c>
      <c r="F44" s="9">
        <v>900</v>
      </c>
      <c r="G44" s="10">
        <v>1</v>
      </c>
      <c r="H44" s="9">
        <f t="shared" si="1"/>
        <v>900</v>
      </c>
    </row>
    <row r="45" spans="1:8" x14ac:dyDescent="0.35">
      <c r="A45" s="8" t="s">
        <v>46</v>
      </c>
      <c r="B45" s="3">
        <v>11</v>
      </c>
      <c r="C45" s="8" t="s">
        <v>68</v>
      </c>
      <c r="D45" s="8" t="s">
        <v>18</v>
      </c>
      <c r="E45" s="3" t="s">
        <v>69</v>
      </c>
      <c r="F45" s="9">
        <v>47.04</v>
      </c>
      <c r="G45" s="10">
        <v>11.9</v>
      </c>
      <c r="H45" s="9">
        <f t="shared" si="1"/>
        <v>559.78</v>
      </c>
    </row>
    <row r="46" spans="1:8" x14ac:dyDescent="0.35">
      <c r="A46" s="8" t="s">
        <v>46</v>
      </c>
      <c r="B46" s="3">
        <v>12</v>
      </c>
      <c r="C46" s="8" t="s">
        <v>70</v>
      </c>
      <c r="D46" s="8" t="s">
        <v>71</v>
      </c>
      <c r="E46" s="3" t="s">
        <v>72</v>
      </c>
      <c r="F46" s="9">
        <v>91.3</v>
      </c>
      <c r="G46" s="10">
        <v>41.783000000000001</v>
      </c>
      <c r="H46" s="9">
        <f t="shared" si="1"/>
        <v>3814.79</v>
      </c>
    </row>
    <row r="47" spans="1:8" x14ac:dyDescent="0.35">
      <c r="E47" s="6" t="s">
        <v>34</v>
      </c>
      <c r="F47" s="6"/>
      <c r="G47" s="6"/>
      <c r="H47" s="11">
        <f>SUM(H35:H46)</f>
        <v>26117.5</v>
      </c>
    </row>
    <row r="49" spans="1:8" x14ac:dyDescent="0.35">
      <c r="C49" s="6" t="s">
        <v>6</v>
      </c>
      <c r="D49" s="7" t="s">
        <v>7</v>
      </c>
      <c r="E49" s="6" t="s">
        <v>8</v>
      </c>
    </row>
    <row r="50" spans="1:8" x14ac:dyDescent="0.35">
      <c r="C50" s="6" t="s">
        <v>9</v>
      </c>
      <c r="D50" s="7" t="s">
        <v>73</v>
      </c>
      <c r="E50" s="6" t="s">
        <v>74</v>
      </c>
    </row>
    <row r="52" spans="1:8" x14ac:dyDescent="0.35">
      <c r="A52" s="8" t="s">
        <v>75</v>
      </c>
      <c r="B52" s="3">
        <v>1</v>
      </c>
      <c r="C52" s="8" t="s">
        <v>76</v>
      </c>
      <c r="D52" s="8" t="s">
        <v>21</v>
      </c>
      <c r="E52" s="3" t="s">
        <v>77</v>
      </c>
      <c r="F52" s="9">
        <v>173.5</v>
      </c>
      <c r="G52" s="10">
        <v>3</v>
      </c>
      <c r="H52" s="9">
        <f>ROUND(ROUND(F52,2)*ROUND(G52,3),2)</f>
        <v>520.5</v>
      </c>
    </row>
    <row r="53" spans="1:8" x14ac:dyDescent="0.35">
      <c r="A53" s="8" t="s">
        <v>75</v>
      </c>
      <c r="B53" s="3">
        <v>2</v>
      </c>
      <c r="C53" s="8" t="s">
        <v>78</v>
      </c>
      <c r="D53" s="8" t="s">
        <v>21</v>
      </c>
      <c r="E53" s="3" t="s">
        <v>79</v>
      </c>
      <c r="F53" s="9">
        <v>34.049999999999997</v>
      </c>
      <c r="G53" s="10">
        <v>3</v>
      </c>
      <c r="H53" s="9">
        <f>ROUND(ROUND(F53,2)*ROUND(G53,3),2)</f>
        <v>102.15</v>
      </c>
    </row>
    <row r="54" spans="1:8" x14ac:dyDescent="0.35">
      <c r="E54" s="6" t="s">
        <v>34</v>
      </c>
      <c r="F54" s="6"/>
      <c r="G54" s="6"/>
      <c r="H54" s="11">
        <f>SUM(H52:H53)</f>
        <v>622.65</v>
      </c>
    </row>
    <row r="56" spans="1:8" x14ac:dyDescent="0.35">
      <c r="C56" s="6" t="s">
        <v>6</v>
      </c>
      <c r="D56" s="7" t="s">
        <v>7</v>
      </c>
      <c r="E56" s="6" t="s">
        <v>8</v>
      </c>
    </row>
    <row r="57" spans="1:8" x14ac:dyDescent="0.35">
      <c r="C57" s="6" t="s">
        <v>9</v>
      </c>
      <c r="D57" s="7" t="s">
        <v>80</v>
      </c>
      <c r="E57" s="6" t="s">
        <v>81</v>
      </c>
    </row>
    <row r="59" spans="1:8" x14ac:dyDescent="0.35">
      <c r="A59" s="8" t="s">
        <v>82</v>
      </c>
      <c r="B59" s="3">
        <v>1</v>
      </c>
      <c r="C59" s="8" t="s">
        <v>83</v>
      </c>
      <c r="D59" s="8" t="s">
        <v>84</v>
      </c>
      <c r="E59" s="3" t="s">
        <v>85</v>
      </c>
      <c r="F59" s="9">
        <v>650</v>
      </c>
      <c r="G59" s="10">
        <v>1</v>
      </c>
      <c r="H59" s="9">
        <f t="shared" ref="H59:H66" si="2">ROUND(ROUND(F59,2)*ROUND(G59,3),2)</f>
        <v>650</v>
      </c>
    </row>
    <row r="60" spans="1:8" ht="32.5" x14ac:dyDescent="0.35">
      <c r="A60" s="8" t="s">
        <v>82</v>
      </c>
      <c r="B60" s="3">
        <v>2</v>
      </c>
      <c r="C60" s="8" t="s">
        <v>86</v>
      </c>
      <c r="D60" s="8" t="s">
        <v>60</v>
      </c>
      <c r="E60" s="12" t="s">
        <v>87</v>
      </c>
      <c r="F60" s="9">
        <v>450</v>
      </c>
      <c r="G60" s="10">
        <v>1</v>
      </c>
      <c r="H60" s="9">
        <f t="shared" si="2"/>
        <v>450</v>
      </c>
    </row>
    <row r="61" spans="1:8" x14ac:dyDescent="0.35">
      <c r="A61" s="8" t="s">
        <v>82</v>
      </c>
      <c r="B61" s="3">
        <v>3</v>
      </c>
      <c r="C61" s="8" t="s">
        <v>88</v>
      </c>
      <c r="D61" s="8" t="s">
        <v>13</v>
      </c>
      <c r="E61" s="3" t="s">
        <v>89</v>
      </c>
      <c r="F61" s="9">
        <v>22.94</v>
      </c>
      <c r="G61" s="10">
        <v>3.6</v>
      </c>
      <c r="H61" s="9">
        <f t="shared" si="2"/>
        <v>82.58</v>
      </c>
    </row>
    <row r="62" spans="1:8" x14ac:dyDescent="0.35">
      <c r="A62" s="8" t="s">
        <v>82</v>
      </c>
      <c r="B62" s="3">
        <v>4</v>
      </c>
      <c r="C62" s="8" t="s">
        <v>90</v>
      </c>
      <c r="D62" s="8" t="s">
        <v>21</v>
      </c>
      <c r="E62" s="3" t="s">
        <v>91</v>
      </c>
      <c r="F62" s="9">
        <v>76.92</v>
      </c>
      <c r="G62" s="10">
        <v>3</v>
      </c>
      <c r="H62" s="9">
        <f t="shared" si="2"/>
        <v>230.76</v>
      </c>
    </row>
    <row r="63" spans="1:8" x14ac:dyDescent="0.35">
      <c r="A63" s="8" t="s">
        <v>82</v>
      </c>
      <c r="B63" s="3">
        <v>5</v>
      </c>
      <c r="C63" s="8" t="s">
        <v>92</v>
      </c>
      <c r="D63" s="8" t="s">
        <v>21</v>
      </c>
      <c r="E63" s="3" t="s">
        <v>93</v>
      </c>
      <c r="F63" s="9">
        <v>94.35</v>
      </c>
      <c r="G63" s="10">
        <v>3</v>
      </c>
      <c r="H63" s="9">
        <f t="shared" si="2"/>
        <v>283.05</v>
      </c>
    </row>
    <row r="64" spans="1:8" x14ac:dyDescent="0.35">
      <c r="A64" s="8" t="s">
        <v>82</v>
      </c>
      <c r="B64" s="3">
        <v>6</v>
      </c>
      <c r="C64" s="8" t="s">
        <v>94</v>
      </c>
      <c r="D64" s="8" t="s">
        <v>95</v>
      </c>
      <c r="E64" s="3" t="s">
        <v>96</v>
      </c>
      <c r="F64" s="9">
        <v>500</v>
      </c>
      <c r="G64" s="10">
        <v>1</v>
      </c>
      <c r="H64" s="9">
        <f t="shared" si="2"/>
        <v>500</v>
      </c>
    </row>
    <row r="65" spans="1:8" x14ac:dyDescent="0.35">
      <c r="A65" s="8" t="s">
        <v>82</v>
      </c>
      <c r="B65" s="3">
        <v>7</v>
      </c>
      <c r="C65" s="8" t="s">
        <v>97</v>
      </c>
      <c r="D65" s="8" t="s">
        <v>13</v>
      </c>
      <c r="E65" s="3" t="s">
        <v>98</v>
      </c>
      <c r="F65" s="9">
        <v>254.8</v>
      </c>
      <c r="G65" s="10">
        <v>3</v>
      </c>
      <c r="H65" s="9">
        <f t="shared" si="2"/>
        <v>764.4</v>
      </c>
    </row>
    <row r="66" spans="1:8" x14ac:dyDescent="0.35">
      <c r="A66" s="8" t="s">
        <v>82</v>
      </c>
      <c r="B66" s="3">
        <v>8</v>
      </c>
      <c r="C66" s="8" t="s">
        <v>99</v>
      </c>
      <c r="D66" s="8" t="s">
        <v>30</v>
      </c>
      <c r="E66" s="3" t="s">
        <v>100</v>
      </c>
      <c r="F66" s="9">
        <v>39.840000000000003</v>
      </c>
      <c r="G66" s="10">
        <v>1.4219999999999999</v>
      </c>
      <c r="H66" s="9">
        <f t="shared" si="2"/>
        <v>56.65</v>
      </c>
    </row>
    <row r="67" spans="1:8" x14ac:dyDescent="0.35">
      <c r="E67" s="6" t="s">
        <v>34</v>
      </c>
      <c r="F67" s="6"/>
      <c r="G67" s="6"/>
      <c r="H67" s="11">
        <f>SUM(H59:H66)</f>
        <v>3017.44</v>
      </c>
    </row>
    <row r="69" spans="1:8" x14ac:dyDescent="0.35">
      <c r="C69" s="6" t="s">
        <v>6</v>
      </c>
      <c r="D69" s="7" t="s">
        <v>7</v>
      </c>
      <c r="E69" s="6" t="s">
        <v>8</v>
      </c>
    </row>
    <row r="70" spans="1:8" x14ac:dyDescent="0.35">
      <c r="C70" s="6" t="s">
        <v>9</v>
      </c>
      <c r="D70" s="7" t="s">
        <v>101</v>
      </c>
      <c r="E70" s="6" t="s">
        <v>102</v>
      </c>
    </row>
    <row r="72" spans="1:8" x14ac:dyDescent="0.35">
      <c r="A72" s="8" t="s">
        <v>103</v>
      </c>
      <c r="B72" s="3">
        <v>1</v>
      </c>
      <c r="C72" s="8" t="s">
        <v>104</v>
      </c>
      <c r="D72" s="8" t="s">
        <v>21</v>
      </c>
      <c r="E72" s="3" t="s">
        <v>105</v>
      </c>
      <c r="F72" s="9">
        <v>83.47</v>
      </c>
      <c r="G72" s="10">
        <v>3</v>
      </c>
      <c r="H72" s="9">
        <f t="shared" ref="H72:H83" si="3">ROUND(ROUND(F72,2)*ROUND(G72,3),2)</f>
        <v>250.41</v>
      </c>
    </row>
    <row r="73" spans="1:8" x14ac:dyDescent="0.35">
      <c r="A73" s="8" t="s">
        <v>103</v>
      </c>
      <c r="B73" s="3">
        <v>2</v>
      </c>
      <c r="C73" s="8" t="s">
        <v>106</v>
      </c>
      <c r="D73" s="8" t="s">
        <v>21</v>
      </c>
      <c r="E73" s="3" t="s">
        <v>107</v>
      </c>
      <c r="F73" s="9">
        <v>55.52</v>
      </c>
      <c r="G73" s="10">
        <v>3</v>
      </c>
      <c r="H73" s="9">
        <f t="shared" si="3"/>
        <v>166.56</v>
      </c>
    </row>
    <row r="74" spans="1:8" x14ac:dyDescent="0.35">
      <c r="A74" s="8" t="s">
        <v>103</v>
      </c>
      <c r="B74" s="3">
        <v>3</v>
      </c>
      <c r="C74" s="8" t="s">
        <v>49</v>
      </c>
      <c r="D74" s="8" t="s">
        <v>30</v>
      </c>
      <c r="E74" s="3" t="s">
        <v>50</v>
      </c>
      <c r="F74" s="9">
        <v>127.15</v>
      </c>
      <c r="G74" s="10">
        <v>3.8879999999999999</v>
      </c>
      <c r="H74" s="9">
        <f t="shared" si="3"/>
        <v>494.36</v>
      </c>
    </row>
    <row r="75" spans="1:8" x14ac:dyDescent="0.35">
      <c r="A75" s="8" t="s">
        <v>103</v>
      </c>
      <c r="B75" s="3">
        <v>4</v>
      </c>
      <c r="C75" s="8" t="s">
        <v>108</v>
      </c>
      <c r="D75" s="8" t="s">
        <v>21</v>
      </c>
      <c r="E75" s="3" t="s">
        <v>109</v>
      </c>
      <c r="F75" s="9">
        <v>32.57</v>
      </c>
      <c r="G75" s="10">
        <v>3</v>
      </c>
      <c r="H75" s="9">
        <f t="shared" si="3"/>
        <v>97.71</v>
      </c>
    </row>
    <row r="76" spans="1:8" x14ac:dyDescent="0.35">
      <c r="A76" s="8" t="s">
        <v>103</v>
      </c>
      <c r="B76" s="3">
        <v>5</v>
      </c>
      <c r="C76" s="8" t="s">
        <v>110</v>
      </c>
      <c r="D76" s="8" t="s">
        <v>13</v>
      </c>
      <c r="E76" s="3" t="s">
        <v>111</v>
      </c>
      <c r="F76" s="9">
        <v>6</v>
      </c>
      <c r="G76" s="10">
        <v>60.51</v>
      </c>
      <c r="H76" s="9">
        <f t="shared" si="3"/>
        <v>363.06</v>
      </c>
    </row>
    <row r="77" spans="1:8" x14ac:dyDescent="0.35">
      <c r="A77" s="8" t="s">
        <v>103</v>
      </c>
      <c r="B77" s="3">
        <v>6</v>
      </c>
      <c r="C77" s="8" t="s">
        <v>112</v>
      </c>
      <c r="D77" s="8" t="s">
        <v>13</v>
      </c>
      <c r="E77" s="3" t="s">
        <v>113</v>
      </c>
      <c r="F77" s="9">
        <v>12.13</v>
      </c>
      <c r="G77" s="10">
        <v>60.51</v>
      </c>
      <c r="H77" s="9">
        <f t="shared" si="3"/>
        <v>733.99</v>
      </c>
    </row>
    <row r="78" spans="1:8" x14ac:dyDescent="0.35">
      <c r="A78" s="8" t="s">
        <v>103</v>
      </c>
      <c r="B78" s="3">
        <v>7</v>
      </c>
      <c r="C78" s="8" t="s">
        <v>114</v>
      </c>
      <c r="D78" s="8" t="s">
        <v>13</v>
      </c>
      <c r="E78" s="3" t="s">
        <v>115</v>
      </c>
      <c r="F78" s="9">
        <v>5.15</v>
      </c>
      <c r="G78" s="10">
        <v>60</v>
      </c>
      <c r="H78" s="9">
        <f t="shared" si="3"/>
        <v>309</v>
      </c>
    </row>
    <row r="79" spans="1:8" x14ac:dyDescent="0.35">
      <c r="A79" s="8" t="s">
        <v>103</v>
      </c>
      <c r="B79" s="3">
        <v>8</v>
      </c>
      <c r="C79" s="8" t="s">
        <v>116</v>
      </c>
      <c r="D79" s="8" t="s">
        <v>13</v>
      </c>
      <c r="E79" s="3" t="s">
        <v>117</v>
      </c>
      <c r="F79" s="9">
        <v>3.48</v>
      </c>
      <c r="G79" s="10">
        <v>61</v>
      </c>
      <c r="H79" s="9">
        <f t="shared" si="3"/>
        <v>212.28</v>
      </c>
    </row>
    <row r="80" spans="1:8" x14ac:dyDescent="0.35">
      <c r="A80" s="8" t="s">
        <v>103</v>
      </c>
      <c r="B80" s="3">
        <v>9</v>
      </c>
      <c r="C80" s="8" t="s">
        <v>118</v>
      </c>
      <c r="D80" s="8" t="s">
        <v>60</v>
      </c>
      <c r="E80" s="3" t="s">
        <v>119</v>
      </c>
      <c r="F80" s="9">
        <v>1500</v>
      </c>
      <c r="G80" s="10">
        <v>1</v>
      </c>
      <c r="H80" s="9">
        <f t="shared" si="3"/>
        <v>1500</v>
      </c>
    </row>
    <row r="81" spans="1:8" ht="32.5" x14ac:dyDescent="0.35">
      <c r="A81" s="8" t="s">
        <v>103</v>
      </c>
      <c r="B81" s="3">
        <v>10</v>
      </c>
      <c r="C81" s="8" t="s">
        <v>120</v>
      </c>
      <c r="D81" s="8" t="s">
        <v>60</v>
      </c>
      <c r="E81" s="12" t="s">
        <v>121</v>
      </c>
      <c r="F81" s="9">
        <v>600</v>
      </c>
      <c r="G81" s="10">
        <v>1</v>
      </c>
      <c r="H81" s="9">
        <f t="shared" si="3"/>
        <v>600</v>
      </c>
    </row>
    <row r="82" spans="1:8" x14ac:dyDescent="0.35">
      <c r="A82" s="8" t="s">
        <v>103</v>
      </c>
      <c r="B82" s="3">
        <v>11</v>
      </c>
      <c r="C82" s="8" t="s">
        <v>122</v>
      </c>
      <c r="D82" s="8" t="s">
        <v>21</v>
      </c>
      <c r="E82" s="3" t="s">
        <v>123</v>
      </c>
      <c r="F82" s="9">
        <v>2015</v>
      </c>
      <c r="G82" s="10">
        <v>2</v>
      </c>
      <c r="H82" s="9">
        <f t="shared" si="3"/>
        <v>4030</v>
      </c>
    </row>
    <row r="83" spans="1:8" ht="127" x14ac:dyDescent="0.35">
      <c r="A83" s="8" t="s">
        <v>103</v>
      </c>
      <c r="B83" s="3">
        <v>12</v>
      </c>
      <c r="C83" s="8" t="s">
        <v>124</v>
      </c>
      <c r="D83" s="8" t="s">
        <v>21</v>
      </c>
      <c r="E83" s="12" t="s">
        <v>125</v>
      </c>
      <c r="F83" s="9">
        <v>15</v>
      </c>
      <c r="G83" s="10">
        <v>1</v>
      </c>
      <c r="H83" s="9">
        <f t="shared" si="3"/>
        <v>15</v>
      </c>
    </row>
    <row r="84" spans="1:8" x14ac:dyDescent="0.35">
      <c r="E84" s="6" t="s">
        <v>34</v>
      </c>
      <c r="F84" s="6"/>
      <c r="G84" s="6"/>
      <c r="H84" s="11">
        <f>SUM(H72:H83)</f>
        <v>8772.3700000000008</v>
      </c>
    </row>
    <row r="86" spans="1:8" x14ac:dyDescent="0.35">
      <c r="C86" s="6" t="s">
        <v>6</v>
      </c>
      <c r="D86" s="7" t="s">
        <v>7</v>
      </c>
      <c r="E86" s="6" t="s">
        <v>8</v>
      </c>
    </row>
    <row r="87" spans="1:8" x14ac:dyDescent="0.35">
      <c r="C87" s="6" t="s">
        <v>9</v>
      </c>
      <c r="D87" s="7" t="s">
        <v>126</v>
      </c>
      <c r="E87" s="6" t="s">
        <v>127</v>
      </c>
    </row>
    <row r="89" spans="1:8" x14ac:dyDescent="0.35">
      <c r="A89" s="8" t="s">
        <v>128</v>
      </c>
      <c r="B89" s="3">
        <v>1</v>
      </c>
      <c r="C89" s="8" t="s">
        <v>129</v>
      </c>
      <c r="D89" s="8" t="s">
        <v>13</v>
      </c>
      <c r="E89" s="3" t="s">
        <v>130</v>
      </c>
      <c r="F89" s="9">
        <v>14.75</v>
      </c>
      <c r="G89" s="10">
        <v>7.5</v>
      </c>
      <c r="H89" s="9">
        <f>ROUND(ROUND(F89,2)*ROUND(G89,3),2)</f>
        <v>110.63</v>
      </c>
    </row>
    <row r="90" spans="1:8" x14ac:dyDescent="0.35">
      <c r="A90" s="8" t="s">
        <v>128</v>
      </c>
      <c r="B90" s="3">
        <v>2</v>
      </c>
      <c r="C90" s="8" t="s">
        <v>131</v>
      </c>
      <c r="D90" s="8" t="s">
        <v>21</v>
      </c>
      <c r="E90" s="3" t="s">
        <v>132</v>
      </c>
      <c r="F90" s="9">
        <v>99.23</v>
      </c>
      <c r="G90" s="10">
        <v>2</v>
      </c>
      <c r="H90" s="9">
        <f>ROUND(ROUND(F90,2)*ROUND(G90,3),2)</f>
        <v>198.46</v>
      </c>
    </row>
    <row r="91" spans="1:8" x14ac:dyDescent="0.35">
      <c r="A91" s="8" t="s">
        <v>128</v>
      </c>
      <c r="B91" s="3">
        <v>3</v>
      </c>
      <c r="C91" s="8" t="s">
        <v>133</v>
      </c>
      <c r="D91" s="8" t="s">
        <v>21</v>
      </c>
      <c r="E91" s="3" t="s">
        <v>134</v>
      </c>
      <c r="F91" s="9">
        <v>108.06</v>
      </c>
      <c r="G91" s="10">
        <v>1</v>
      </c>
      <c r="H91" s="9">
        <f>ROUND(ROUND(F91,2)*ROUND(G91,3),2)</f>
        <v>108.06</v>
      </c>
    </row>
    <row r="92" spans="1:8" x14ac:dyDescent="0.35">
      <c r="A92" s="8" t="s">
        <v>128</v>
      </c>
      <c r="B92" s="3">
        <v>4</v>
      </c>
      <c r="C92" s="8" t="s">
        <v>135</v>
      </c>
      <c r="D92" s="8" t="s">
        <v>13</v>
      </c>
      <c r="E92" s="3" t="s">
        <v>136</v>
      </c>
      <c r="F92" s="9">
        <v>2.42</v>
      </c>
      <c r="G92" s="10">
        <v>10.95</v>
      </c>
      <c r="H92" s="9">
        <f>ROUND(ROUND(F92,2)*ROUND(G92,3),2)</f>
        <v>26.5</v>
      </c>
    </row>
    <row r="93" spans="1:8" x14ac:dyDescent="0.35">
      <c r="E93" s="6" t="s">
        <v>34</v>
      </c>
      <c r="F93" s="6"/>
      <c r="G93" s="6"/>
      <c r="H93" s="11">
        <f>SUM(H89:H92)</f>
        <v>443.65000000000003</v>
      </c>
    </row>
    <row r="95" spans="1:8" x14ac:dyDescent="0.35">
      <c r="C95" s="6" t="s">
        <v>6</v>
      </c>
      <c r="D95" s="7" t="s">
        <v>7</v>
      </c>
      <c r="E95" s="6" t="s">
        <v>8</v>
      </c>
    </row>
    <row r="96" spans="1:8" x14ac:dyDescent="0.35">
      <c r="C96" s="6" t="s">
        <v>9</v>
      </c>
      <c r="D96" s="7" t="s">
        <v>137</v>
      </c>
      <c r="E96" s="6" t="s">
        <v>138</v>
      </c>
    </row>
    <row r="98" spans="1:8" x14ac:dyDescent="0.35">
      <c r="A98" s="8" t="s">
        <v>139</v>
      </c>
      <c r="B98" s="3">
        <v>1</v>
      </c>
      <c r="C98" s="8" t="s">
        <v>140</v>
      </c>
      <c r="D98" s="8" t="s">
        <v>84</v>
      </c>
      <c r="E98" s="3" t="s">
        <v>141</v>
      </c>
      <c r="F98" s="9">
        <v>780</v>
      </c>
      <c r="G98" s="10">
        <v>1</v>
      </c>
      <c r="H98" s="9">
        <f>ROUND(ROUND(F98,2)*ROUND(G98,3),2)</f>
        <v>780</v>
      </c>
    </row>
    <row r="99" spans="1:8" x14ac:dyDescent="0.35">
      <c r="A99" s="8" t="s">
        <v>139</v>
      </c>
      <c r="B99" s="3">
        <v>2</v>
      </c>
      <c r="C99" s="8" t="s">
        <v>142</v>
      </c>
      <c r="D99" s="8" t="s">
        <v>84</v>
      </c>
      <c r="E99" s="3" t="s">
        <v>143</v>
      </c>
      <c r="F99" s="9">
        <v>500</v>
      </c>
      <c r="G99" s="10">
        <v>1</v>
      </c>
      <c r="H99" s="9">
        <f>ROUND(ROUND(F99,2)*ROUND(G99,3),2)</f>
        <v>500</v>
      </c>
    </row>
    <row r="100" spans="1:8" x14ac:dyDescent="0.35">
      <c r="E100" s="6" t="s">
        <v>34</v>
      </c>
      <c r="F100" s="6"/>
      <c r="G100" s="6"/>
      <c r="H100" s="11">
        <f>SUM(H98:H99)</f>
        <v>1280</v>
      </c>
    </row>
    <row r="102" spans="1:8" x14ac:dyDescent="0.35">
      <c r="C102" s="6" t="s">
        <v>6</v>
      </c>
      <c r="D102" s="7" t="s">
        <v>7</v>
      </c>
      <c r="E102" s="6" t="s">
        <v>8</v>
      </c>
    </row>
    <row r="103" spans="1:8" x14ac:dyDescent="0.35">
      <c r="C103" s="6" t="s">
        <v>9</v>
      </c>
      <c r="D103" s="7" t="s">
        <v>144</v>
      </c>
      <c r="E103" s="6" t="s">
        <v>145</v>
      </c>
    </row>
    <row r="105" spans="1:8" x14ac:dyDescent="0.35">
      <c r="A105" s="8" t="s">
        <v>146</v>
      </c>
      <c r="B105" s="3">
        <v>1</v>
      </c>
      <c r="C105" s="8" t="s">
        <v>147</v>
      </c>
      <c r="D105" s="8" t="s">
        <v>60</v>
      </c>
      <c r="E105" s="3" t="s">
        <v>148</v>
      </c>
      <c r="F105" s="9">
        <v>6000</v>
      </c>
      <c r="G105" s="10">
        <v>1</v>
      </c>
      <c r="H105" s="9">
        <f>ROUND(ROUND(F105,2)*ROUND(G105,3),2)</f>
        <v>6000</v>
      </c>
    </row>
    <row r="106" spans="1:8" x14ac:dyDescent="0.35">
      <c r="E106" s="6" t="s">
        <v>34</v>
      </c>
      <c r="F106" s="6"/>
      <c r="G106" s="6"/>
      <c r="H106" s="11">
        <f>SUM(H105:H105)</f>
        <v>6000</v>
      </c>
    </row>
    <row r="108" spans="1:8" x14ac:dyDescent="0.35">
      <c r="E108" s="13" t="s">
        <v>149</v>
      </c>
      <c r="H108" s="14">
        <f>SUM(H9:H107)/2</f>
        <v>52180.280000000006</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56"/>
  <sheetViews>
    <sheetView workbookViewId="0">
      <pane ySplit="8" topLeftCell="A9" activePane="bottomLeft" state="frozenSplit"/>
      <selection pane="bottomLeft"/>
    </sheetView>
  </sheetViews>
  <sheetFormatPr baseColWidth="10" defaultColWidth="9.1796875" defaultRowHeight="14.5" x14ac:dyDescent="0.35"/>
  <cols>
    <col min="1" max="1" width="6.7265625" customWidth="1"/>
    <col min="2" max="2" width="14.7265625" customWidth="1"/>
    <col min="3" max="3" width="6.1796875" customWidth="1"/>
    <col min="4" max="4" width="30.7265625" customWidth="1"/>
    <col min="5" max="5" width="10.7265625" customWidth="1"/>
    <col min="6" max="6" width="3" customWidth="1"/>
    <col min="7" max="7" width="2.1796875" customWidth="1"/>
    <col min="8" max="8" width="10.7265625" customWidth="1"/>
    <col min="9" max="9" width="2.1796875" customWidth="1"/>
    <col min="10" max="11" width="10.7265625" customWidth="1"/>
  </cols>
  <sheetData>
    <row r="1" spans="1:27" x14ac:dyDescent="0.35">
      <c r="A1" s="35" t="s">
        <v>0</v>
      </c>
      <c r="B1" s="35" t="s">
        <v>0</v>
      </c>
      <c r="C1" s="35" t="s">
        <v>0</v>
      </c>
      <c r="D1" s="35" t="s">
        <v>0</v>
      </c>
      <c r="E1" s="35" t="s">
        <v>0</v>
      </c>
      <c r="F1" s="35" t="s">
        <v>0</v>
      </c>
      <c r="G1" s="35" t="s">
        <v>0</v>
      </c>
      <c r="H1" s="35" t="s">
        <v>0</v>
      </c>
      <c r="I1" s="35" t="s">
        <v>0</v>
      </c>
      <c r="J1" s="35" t="s">
        <v>0</v>
      </c>
      <c r="K1" s="35" t="s">
        <v>0</v>
      </c>
    </row>
    <row r="2" spans="1:27" x14ac:dyDescent="0.35">
      <c r="A2" s="35" t="s">
        <v>1</v>
      </c>
      <c r="B2" s="35" t="s">
        <v>1</v>
      </c>
      <c r="C2" s="35" t="s">
        <v>1</v>
      </c>
      <c r="D2" s="35" t="s">
        <v>1</v>
      </c>
      <c r="E2" s="35" t="s">
        <v>1</v>
      </c>
      <c r="F2" s="35" t="s">
        <v>1</v>
      </c>
      <c r="G2" s="35" t="s">
        <v>1</v>
      </c>
      <c r="H2" s="35" t="s">
        <v>1</v>
      </c>
      <c r="I2" s="35" t="s">
        <v>1</v>
      </c>
      <c r="J2" s="35" t="s">
        <v>1</v>
      </c>
      <c r="K2" s="35" t="s">
        <v>1</v>
      </c>
    </row>
    <row r="3" spans="1:27" x14ac:dyDescent="0.35">
      <c r="A3" s="35"/>
      <c r="B3" s="35"/>
      <c r="C3" s="35"/>
      <c r="D3" s="35"/>
      <c r="E3" s="35"/>
      <c r="F3" s="35"/>
      <c r="G3" s="35"/>
      <c r="H3" s="35"/>
      <c r="I3" s="35"/>
      <c r="J3" s="35"/>
      <c r="K3" s="35"/>
    </row>
    <row r="4" spans="1:27" x14ac:dyDescent="0.35">
      <c r="A4" s="35"/>
      <c r="B4" s="35"/>
      <c r="C4" s="35"/>
      <c r="D4" s="35"/>
      <c r="E4" s="35"/>
      <c r="F4" s="35"/>
      <c r="G4" s="35"/>
      <c r="H4" s="35"/>
      <c r="I4" s="35"/>
      <c r="J4" s="35"/>
      <c r="K4" s="35"/>
    </row>
    <row r="6" spans="1:27" ht="18.5" x14ac:dyDescent="0.45">
      <c r="A6" s="36" t="s">
        <v>150</v>
      </c>
      <c r="B6" s="36" t="s">
        <v>150</v>
      </c>
      <c r="C6" s="36" t="s">
        <v>150</v>
      </c>
      <c r="D6" s="36" t="s">
        <v>150</v>
      </c>
      <c r="E6" s="36" t="s">
        <v>150</v>
      </c>
      <c r="F6" s="36" t="s">
        <v>150</v>
      </c>
      <c r="G6" s="36" t="s">
        <v>150</v>
      </c>
      <c r="H6" s="36" t="s">
        <v>150</v>
      </c>
      <c r="I6" s="36" t="s">
        <v>150</v>
      </c>
      <c r="J6" s="36" t="s">
        <v>150</v>
      </c>
      <c r="K6" s="36" t="s">
        <v>150</v>
      </c>
    </row>
    <row r="8" spans="1:27" x14ac:dyDescent="0.35">
      <c r="A8" s="16" t="s">
        <v>151</v>
      </c>
      <c r="B8" s="16" t="s">
        <v>152</v>
      </c>
      <c r="C8" s="16" t="s">
        <v>153</v>
      </c>
      <c r="D8" s="16" t="s">
        <v>154</v>
      </c>
      <c r="E8" s="16"/>
      <c r="F8" s="16"/>
      <c r="G8" s="16"/>
      <c r="H8" s="16"/>
      <c r="I8" s="16"/>
      <c r="J8" s="16"/>
      <c r="K8" s="16" t="s">
        <v>3</v>
      </c>
    </row>
    <row r="10" spans="1:27" x14ac:dyDescent="0.35">
      <c r="A10" s="15" t="s">
        <v>155</v>
      </c>
      <c r="B10" s="15"/>
    </row>
    <row r="11" spans="1:27" ht="45" customHeight="1" x14ac:dyDescent="0.35">
      <c r="A11" s="17"/>
      <c r="B11" s="17" t="s">
        <v>156</v>
      </c>
      <c r="C11" s="1" t="s">
        <v>30</v>
      </c>
      <c r="D11" s="32" t="s">
        <v>157</v>
      </c>
      <c r="E11" s="33"/>
      <c r="F11" s="33"/>
      <c r="G11" s="1"/>
      <c r="H11" s="18" t="s">
        <v>158</v>
      </c>
      <c r="I11" s="34">
        <v>1</v>
      </c>
      <c r="J11" s="33"/>
      <c r="K11" s="19">
        <f>ROUND(K25,2)</f>
        <v>103.6</v>
      </c>
      <c r="L11" s="1"/>
      <c r="M11" s="1"/>
      <c r="N11" s="1"/>
      <c r="O11" s="1"/>
      <c r="P11" s="1"/>
      <c r="Q11" s="1"/>
      <c r="R11" s="1"/>
      <c r="S11" s="1"/>
      <c r="T11" s="1"/>
      <c r="U11" s="1"/>
      <c r="V11" s="1"/>
      <c r="W11" s="1"/>
      <c r="X11" s="1"/>
      <c r="Y11" s="1"/>
      <c r="Z11" s="1"/>
      <c r="AA11" s="1"/>
    </row>
    <row r="12" spans="1:27" x14ac:dyDescent="0.35">
      <c r="B12" s="13" t="s">
        <v>159</v>
      </c>
    </row>
    <row r="13" spans="1:27" x14ac:dyDescent="0.35">
      <c r="B13" t="s">
        <v>160</v>
      </c>
      <c r="C13" t="s">
        <v>161</v>
      </c>
      <c r="D13" t="s">
        <v>162</v>
      </c>
      <c r="E13" s="20">
        <v>1</v>
      </c>
      <c r="F13" t="s">
        <v>163</v>
      </c>
      <c r="G13" t="s">
        <v>164</v>
      </c>
      <c r="H13" s="21">
        <v>20.84</v>
      </c>
      <c r="I13" t="s">
        <v>165</v>
      </c>
      <c r="J13" s="21">
        <f>ROUND(E13/I11* H13,5)</f>
        <v>20.84</v>
      </c>
    </row>
    <row r="14" spans="1:27" x14ac:dyDescent="0.35">
      <c r="D14" s="22" t="s">
        <v>166</v>
      </c>
      <c r="K14" s="21">
        <f>SUM(J13:J13)</f>
        <v>20.84</v>
      </c>
    </row>
    <row r="15" spans="1:27" x14ac:dyDescent="0.35">
      <c r="B15" s="13" t="s">
        <v>167</v>
      </c>
    </row>
    <row r="16" spans="1:27" x14ac:dyDescent="0.35">
      <c r="B16" t="s">
        <v>168</v>
      </c>
      <c r="C16" t="s">
        <v>161</v>
      </c>
      <c r="D16" t="s">
        <v>169</v>
      </c>
      <c r="E16" s="20">
        <v>0.7</v>
      </c>
      <c r="F16" t="s">
        <v>163</v>
      </c>
      <c r="G16" t="s">
        <v>164</v>
      </c>
      <c r="H16" s="21">
        <v>2.39</v>
      </c>
      <c r="I16" t="s">
        <v>165</v>
      </c>
      <c r="J16" s="21">
        <f>ROUND(E16/I11* H16,5)</f>
        <v>1.673</v>
      </c>
    </row>
    <row r="17" spans="1:27" x14ac:dyDescent="0.35">
      <c r="D17" s="22" t="s">
        <v>170</v>
      </c>
      <c r="K17" s="21">
        <f>SUM(J16:J16)</f>
        <v>1.673</v>
      </c>
    </row>
    <row r="18" spans="1:27" x14ac:dyDescent="0.35">
      <c r="B18" s="13" t="s">
        <v>171</v>
      </c>
    </row>
    <row r="19" spans="1:27" x14ac:dyDescent="0.35">
      <c r="B19" t="s">
        <v>172</v>
      </c>
      <c r="C19" t="s">
        <v>30</v>
      </c>
      <c r="D19" t="s">
        <v>173</v>
      </c>
      <c r="E19" s="20">
        <v>0.2</v>
      </c>
      <c r="G19" t="s">
        <v>164</v>
      </c>
      <c r="H19" s="21">
        <v>2.3199999999999998</v>
      </c>
      <c r="I19" t="s">
        <v>165</v>
      </c>
      <c r="J19" s="21">
        <f>ROUND(E19* H19,5)</f>
        <v>0.46400000000000002</v>
      </c>
    </row>
    <row r="20" spans="1:27" x14ac:dyDescent="0.35">
      <c r="B20" t="s">
        <v>174</v>
      </c>
      <c r="C20" t="s">
        <v>71</v>
      </c>
      <c r="D20" t="s">
        <v>175</v>
      </c>
      <c r="E20" s="20">
        <v>1.63</v>
      </c>
      <c r="G20" t="s">
        <v>164</v>
      </c>
      <c r="H20" s="21">
        <v>23.93</v>
      </c>
      <c r="I20" t="s">
        <v>165</v>
      </c>
      <c r="J20" s="21">
        <f>ROUND(E20* H20,5)</f>
        <v>39.005899999999997</v>
      </c>
    </row>
    <row r="21" spans="1:27" x14ac:dyDescent="0.35">
      <c r="B21" t="s">
        <v>176</v>
      </c>
      <c r="C21" t="s">
        <v>71</v>
      </c>
      <c r="D21" t="s">
        <v>177</v>
      </c>
      <c r="E21" s="20">
        <v>0.25</v>
      </c>
      <c r="G21" t="s">
        <v>164</v>
      </c>
      <c r="H21" s="21">
        <v>165.63</v>
      </c>
      <c r="I21" t="s">
        <v>165</v>
      </c>
      <c r="J21" s="21">
        <f>ROUND(E21* H21,5)</f>
        <v>41.407499999999999</v>
      </c>
    </row>
    <row r="22" spans="1:27" x14ac:dyDescent="0.35">
      <c r="D22" s="22" t="s">
        <v>178</v>
      </c>
      <c r="K22" s="21">
        <f>SUM(J19:J21)</f>
        <v>80.877399999999994</v>
      </c>
    </row>
    <row r="23" spans="1:27" x14ac:dyDescent="0.35">
      <c r="D23" s="22" t="s">
        <v>179</v>
      </c>
      <c r="K23" s="23">
        <f>SUM(J12:J22)</f>
        <v>103.3904</v>
      </c>
    </row>
    <row r="24" spans="1:27" x14ac:dyDescent="0.35">
      <c r="D24" s="22" t="s">
        <v>180</v>
      </c>
      <c r="H24">
        <v>1</v>
      </c>
      <c r="I24" t="s">
        <v>181</v>
      </c>
      <c r="K24">
        <f>ROUND(H24/100*K14,5)</f>
        <v>0.2084</v>
      </c>
    </row>
    <row r="25" spans="1:27" x14ac:dyDescent="0.35">
      <c r="D25" s="22" t="s">
        <v>182</v>
      </c>
      <c r="K25" s="23">
        <f>SUM(K23:K24)</f>
        <v>103.5988</v>
      </c>
    </row>
    <row r="27" spans="1:27" ht="45" customHeight="1" x14ac:dyDescent="0.35">
      <c r="A27" s="17"/>
      <c r="B27" s="17" t="s">
        <v>183</v>
      </c>
      <c r="C27" s="1" t="s">
        <v>30</v>
      </c>
      <c r="D27" s="32" t="s">
        <v>184</v>
      </c>
      <c r="E27" s="33"/>
      <c r="F27" s="33"/>
      <c r="G27" s="1"/>
      <c r="H27" s="18" t="s">
        <v>158</v>
      </c>
      <c r="I27" s="34">
        <v>1</v>
      </c>
      <c r="J27" s="33"/>
      <c r="K27" s="19">
        <f>ROUND(K42,2)</f>
        <v>238.04</v>
      </c>
      <c r="L27" s="1"/>
      <c r="M27" s="1"/>
      <c r="N27" s="1"/>
      <c r="O27" s="1"/>
      <c r="P27" s="1"/>
      <c r="Q27" s="1"/>
      <c r="R27" s="1"/>
      <c r="S27" s="1"/>
      <c r="T27" s="1"/>
      <c r="U27" s="1"/>
      <c r="V27" s="1"/>
      <c r="W27" s="1"/>
      <c r="X27" s="1"/>
      <c r="Y27" s="1"/>
      <c r="Z27" s="1"/>
      <c r="AA27" s="1"/>
    </row>
    <row r="28" spans="1:27" x14ac:dyDescent="0.35">
      <c r="B28" s="13" t="s">
        <v>159</v>
      </c>
    </row>
    <row r="29" spans="1:27" x14ac:dyDescent="0.35">
      <c r="B29" t="s">
        <v>160</v>
      </c>
      <c r="C29" t="s">
        <v>161</v>
      </c>
      <c r="D29" t="s">
        <v>162</v>
      </c>
      <c r="E29" s="20">
        <v>1.05</v>
      </c>
      <c r="F29" t="s">
        <v>163</v>
      </c>
      <c r="G29" t="s">
        <v>164</v>
      </c>
      <c r="H29" s="21">
        <v>20.84</v>
      </c>
      <c r="I29" t="s">
        <v>165</v>
      </c>
      <c r="J29" s="21">
        <f>ROUND(E29/I27* H29,5)</f>
        <v>21.882000000000001</v>
      </c>
    </row>
    <row r="30" spans="1:27" x14ac:dyDescent="0.35">
      <c r="D30" s="22" t="s">
        <v>166</v>
      </c>
      <c r="K30" s="21">
        <f>SUM(J29:J29)</f>
        <v>21.882000000000001</v>
      </c>
    </row>
    <row r="31" spans="1:27" x14ac:dyDescent="0.35">
      <c r="B31" s="13" t="s">
        <v>167</v>
      </c>
    </row>
    <row r="32" spans="1:27" x14ac:dyDescent="0.35">
      <c r="B32" t="s">
        <v>168</v>
      </c>
      <c r="C32" t="s">
        <v>161</v>
      </c>
      <c r="D32" t="s">
        <v>169</v>
      </c>
      <c r="E32" s="20">
        <v>0.72499999999999998</v>
      </c>
      <c r="F32" t="s">
        <v>163</v>
      </c>
      <c r="G32" t="s">
        <v>164</v>
      </c>
      <c r="H32" s="21">
        <v>2.39</v>
      </c>
      <c r="I32" t="s">
        <v>165</v>
      </c>
      <c r="J32" s="21">
        <f>ROUND(E32/I27* H32,5)</f>
        <v>1.73275</v>
      </c>
    </row>
    <row r="33" spans="1:27" x14ac:dyDescent="0.35">
      <c r="D33" s="22" t="s">
        <v>170</v>
      </c>
      <c r="K33" s="21">
        <f>SUM(J32:J32)</f>
        <v>1.73275</v>
      </c>
    </row>
    <row r="34" spans="1:27" x14ac:dyDescent="0.35">
      <c r="B34" s="13" t="s">
        <v>171</v>
      </c>
    </row>
    <row r="35" spans="1:27" x14ac:dyDescent="0.35">
      <c r="B35" t="s">
        <v>185</v>
      </c>
      <c r="C35" t="s">
        <v>186</v>
      </c>
      <c r="D35" t="s">
        <v>187</v>
      </c>
      <c r="E35" s="20">
        <v>400</v>
      </c>
      <c r="G35" t="s">
        <v>164</v>
      </c>
      <c r="H35" s="21">
        <v>0.36</v>
      </c>
      <c r="I35" t="s">
        <v>165</v>
      </c>
      <c r="J35" s="21">
        <f>ROUND(E35* H35,5)</f>
        <v>144</v>
      </c>
    </row>
    <row r="36" spans="1:27" x14ac:dyDescent="0.35">
      <c r="B36" t="s">
        <v>174</v>
      </c>
      <c r="C36" t="s">
        <v>71</v>
      </c>
      <c r="D36" t="s">
        <v>175</v>
      </c>
      <c r="E36" s="20">
        <v>1.53</v>
      </c>
      <c r="G36" t="s">
        <v>164</v>
      </c>
      <c r="H36" s="21">
        <v>23.93</v>
      </c>
      <c r="I36" t="s">
        <v>165</v>
      </c>
      <c r="J36" s="21">
        <f>ROUND(E36* H36,5)</f>
        <v>36.612900000000003</v>
      </c>
    </row>
    <row r="37" spans="1:27" x14ac:dyDescent="0.35">
      <c r="B37" t="s">
        <v>176</v>
      </c>
      <c r="C37" t="s">
        <v>71</v>
      </c>
      <c r="D37" t="s">
        <v>177</v>
      </c>
      <c r="E37" s="20">
        <v>0.2</v>
      </c>
      <c r="G37" t="s">
        <v>164</v>
      </c>
      <c r="H37" s="21">
        <v>165.63</v>
      </c>
      <c r="I37" t="s">
        <v>165</v>
      </c>
      <c r="J37" s="21">
        <f>ROUND(E37* H37,5)</f>
        <v>33.125999999999998</v>
      </c>
    </row>
    <row r="38" spans="1:27" x14ac:dyDescent="0.35">
      <c r="B38" t="s">
        <v>172</v>
      </c>
      <c r="C38" t="s">
        <v>30</v>
      </c>
      <c r="D38" t="s">
        <v>173</v>
      </c>
      <c r="E38" s="20">
        <v>0.2</v>
      </c>
      <c r="G38" t="s">
        <v>164</v>
      </c>
      <c r="H38" s="21">
        <v>2.3199999999999998</v>
      </c>
      <c r="I38" t="s">
        <v>165</v>
      </c>
      <c r="J38" s="21">
        <f>ROUND(E38* H38,5)</f>
        <v>0.46400000000000002</v>
      </c>
    </row>
    <row r="39" spans="1:27" x14ac:dyDescent="0.35">
      <c r="D39" s="22" t="s">
        <v>178</v>
      </c>
      <c r="K39" s="21">
        <f>SUM(J35:J38)</f>
        <v>214.2029</v>
      </c>
    </row>
    <row r="40" spans="1:27" x14ac:dyDescent="0.35">
      <c r="D40" s="22" t="s">
        <v>179</v>
      </c>
      <c r="K40" s="23">
        <f>SUM(J28:J39)</f>
        <v>237.81765000000001</v>
      </c>
    </row>
    <row r="41" spans="1:27" x14ac:dyDescent="0.35">
      <c r="D41" s="22" t="s">
        <v>180</v>
      </c>
      <c r="H41">
        <v>1</v>
      </c>
      <c r="I41" t="s">
        <v>181</v>
      </c>
      <c r="K41">
        <f>ROUND(H41/100*K30,5)</f>
        <v>0.21881999999999999</v>
      </c>
    </row>
    <row r="42" spans="1:27" x14ac:dyDescent="0.35">
      <c r="D42" s="22" t="s">
        <v>182</v>
      </c>
      <c r="K42" s="23">
        <f>SUM(K40:K41)</f>
        <v>238.03647000000001</v>
      </c>
    </row>
    <row r="44" spans="1:27" ht="45" customHeight="1" x14ac:dyDescent="0.35">
      <c r="A44" s="17"/>
      <c r="B44" s="17" t="s">
        <v>188</v>
      </c>
      <c r="C44" s="1" t="s">
        <v>30</v>
      </c>
      <c r="D44" s="32" t="s">
        <v>189</v>
      </c>
      <c r="E44" s="33"/>
      <c r="F44" s="33"/>
      <c r="G44" s="1"/>
      <c r="H44" s="18" t="s">
        <v>158</v>
      </c>
      <c r="I44" s="34">
        <v>1</v>
      </c>
      <c r="J44" s="33"/>
      <c r="K44" s="19">
        <f>ROUND(K59,2)</f>
        <v>105.88</v>
      </c>
      <c r="L44" s="1"/>
      <c r="M44" s="1"/>
      <c r="N44" s="1"/>
      <c r="O44" s="1"/>
      <c r="P44" s="1"/>
      <c r="Q44" s="1"/>
      <c r="R44" s="1"/>
      <c r="S44" s="1"/>
      <c r="T44" s="1"/>
      <c r="U44" s="1"/>
      <c r="V44" s="1"/>
      <c r="W44" s="1"/>
      <c r="X44" s="1"/>
      <c r="Y44" s="1"/>
      <c r="Z44" s="1"/>
      <c r="AA44" s="1"/>
    </row>
    <row r="45" spans="1:27" x14ac:dyDescent="0.35">
      <c r="B45" s="13" t="s">
        <v>159</v>
      </c>
    </row>
    <row r="46" spans="1:27" x14ac:dyDescent="0.35">
      <c r="B46" t="s">
        <v>160</v>
      </c>
      <c r="C46" t="s">
        <v>161</v>
      </c>
      <c r="D46" t="s">
        <v>162</v>
      </c>
      <c r="E46" s="20">
        <v>1</v>
      </c>
      <c r="F46" t="s">
        <v>163</v>
      </c>
      <c r="G46" t="s">
        <v>164</v>
      </c>
      <c r="H46" s="21">
        <v>20.84</v>
      </c>
      <c r="I46" t="s">
        <v>165</v>
      </c>
      <c r="J46" s="21">
        <f>ROUND(E46/I44* H46,5)</f>
        <v>20.84</v>
      </c>
    </row>
    <row r="47" spans="1:27" x14ac:dyDescent="0.35">
      <c r="D47" s="22" t="s">
        <v>166</v>
      </c>
      <c r="K47" s="21">
        <f>SUM(J46:J46)</f>
        <v>20.84</v>
      </c>
    </row>
    <row r="48" spans="1:27" x14ac:dyDescent="0.35">
      <c r="B48" s="13" t="s">
        <v>167</v>
      </c>
    </row>
    <row r="49" spans="1:27" x14ac:dyDescent="0.35">
      <c r="B49" t="s">
        <v>168</v>
      </c>
      <c r="C49" t="s">
        <v>161</v>
      </c>
      <c r="D49" t="s">
        <v>169</v>
      </c>
      <c r="E49" s="20">
        <v>0.7</v>
      </c>
      <c r="F49" t="s">
        <v>163</v>
      </c>
      <c r="G49" t="s">
        <v>164</v>
      </c>
      <c r="H49" s="21">
        <v>2.39</v>
      </c>
      <c r="I49" t="s">
        <v>165</v>
      </c>
      <c r="J49" s="21">
        <f>ROUND(E49/I44* H49,5)</f>
        <v>1.673</v>
      </c>
    </row>
    <row r="50" spans="1:27" x14ac:dyDescent="0.35">
      <c r="D50" s="22" t="s">
        <v>170</v>
      </c>
      <c r="K50" s="21">
        <f>SUM(J49:J49)</f>
        <v>1.673</v>
      </c>
    </row>
    <row r="51" spans="1:27" x14ac:dyDescent="0.35">
      <c r="B51" s="13" t="s">
        <v>171</v>
      </c>
    </row>
    <row r="52" spans="1:27" x14ac:dyDescent="0.35">
      <c r="B52" t="s">
        <v>172</v>
      </c>
      <c r="C52" t="s">
        <v>30</v>
      </c>
      <c r="D52" t="s">
        <v>173</v>
      </c>
      <c r="E52" s="20">
        <v>0.2</v>
      </c>
      <c r="G52" t="s">
        <v>164</v>
      </c>
      <c r="H52" s="21">
        <v>2.3199999999999998</v>
      </c>
      <c r="I52" t="s">
        <v>165</v>
      </c>
      <c r="J52" s="21">
        <f>ROUND(E52* H52,5)</f>
        <v>0.46400000000000002</v>
      </c>
    </row>
    <row r="53" spans="1:27" x14ac:dyDescent="0.35">
      <c r="B53" t="s">
        <v>174</v>
      </c>
      <c r="C53" t="s">
        <v>71</v>
      </c>
      <c r="D53" t="s">
        <v>175</v>
      </c>
      <c r="E53" s="20">
        <v>1.63</v>
      </c>
      <c r="G53" t="s">
        <v>164</v>
      </c>
      <c r="H53" s="21">
        <v>23.93</v>
      </c>
      <c r="I53" t="s">
        <v>165</v>
      </c>
      <c r="J53" s="21">
        <f>ROUND(E53* H53,5)</f>
        <v>39.005899999999997</v>
      </c>
    </row>
    <row r="54" spans="1:27" x14ac:dyDescent="0.35">
      <c r="B54" t="s">
        <v>190</v>
      </c>
      <c r="C54" t="s">
        <v>186</v>
      </c>
      <c r="D54" t="s">
        <v>191</v>
      </c>
      <c r="E54" s="20">
        <v>0.5</v>
      </c>
      <c r="G54" t="s">
        <v>164</v>
      </c>
      <c r="H54" s="21">
        <v>1.91</v>
      </c>
      <c r="I54" t="s">
        <v>165</v>
      </c>
      <c r="J54" s="21">
        <f>ROUND(E54* H54,5)</f>
        <v>0.95499999999999996</v>
      </c>
    </row>
    <row r="55" spans="1:27" x14ac:dyDescent="0.35">
      <c r="B55" t="s">
        <v>192</v>
      </c>
      <c r="C55" t="s">
        <v>71</v>
      </c>
      <c r="D55" t="s">
        <v>193</v>
      </c>
      <c r="E55" s="20">
        <v>0.25</v>
      </c>
      <c r="G55" t="s">
        <v>164</v>
      </c>
      <c r="H55" s="21">
        <v>170.95</v>
      </c>
      <c r="I55" t="s">
        <v>165</v>
      </c>
      <c r="J55" s="21">
        <f>ROUND(E55* H55,5)</f>
        <v>42.737499999999997</v>
      </c>
    </row>
    <row r="56" spans="1:27" x14ac:dyDescent="0.35">
      <c r="D56" s="22" t="s">
        <v>178</v>
      </c>
      <c r="K56" s="21">
        <f>SUM(J52:J55)</f>
        <v>83.162399999999991</v>
      </c>
    </row>
    <row r="57" spans="1:27" x14ac:dyDescent="0.35">
      <c r="D57" s="22" t="s">
        <v>179</v>
      </c>
      <c r="K57" s="23">
        <f>SUM(J45:J56)</f>
        <v>105.6754</v>
      </c>
    </row>
    <row r="58" spans="1:27" x14ac:dyDescent="0.35">
      <c r="D58" s="22" t="s">
        <v>180</v>
      </c>
      <c r="H58">
        <v>1</v>
      </c>
      <c r="I58" t="s">
        <v>181</v>
      </c>
      <c r="K58">
        <f>ROUND(H58/100*K47,5)</f>
        <v>0.2084</v>
      </c>
    </row>
    <row r="59" spans="1:27" x14ac:dyDescent="0.35">
      <c r="D59" s="22" t="s">
        <v>182</v>
      </c>
      <c r="K59" s="23">
        <f>SUM(K57:K58)</f>
        <v>105.88379999999999</v>
      </c>
    </row>
    <row r="61" spans="1:27" x14ac:dyDescent="0.35">
      <c r="A61" s="15" t="s">
        <v>194</v>
      </c>
      <c r="B61" s="15"/>
    </row>
    <row r="62" spans="1:27" ht="45" customHeight="1" x14ac:dyDescent="0.35">
      <c r="A62" s="17"/>
      <c r="B62" s="17" t="s">
        <v>195</v>
      </c>
      <c r="C62" s="1" t="s">
        <v>13</v>
      </c>
      <c r="D62" s="32" t="s">
        <v>196</v>
      </c>
      <c r="E62" s="33"/>
      <c r="F62" s="33"/>
      <c r="G62" s="1"/>
      <c r="H62" s="18" t="s">
        <v>158</v>
      </c>
      <c r="I62" s="34">
        <v>0.92700000000000005</v>
      </c>
      <c r="J62" s="33"/>
      <c r="K62" s="19">
        <f>ROUND(K68,2)</f>
        <v>4.5</v>
      </c>
      <c r="L62" s="1"/>
      <c r="M62" s="1"/>
      <c r="N62" s="1"/>
      <c r="O62" s="1"/>
      <c r="P62" s="1"/>
      <c r="Q62" s="1"/>
      <c r="R62" s="1"/>
      <c r="S62" s="1"/>
      <c r="T62" s="1"/>
      <c r="U62" s="1"/>
      <c r="V62" s="1"/>
      <c r="W62" s="1"/>
      <c r="X62" s="1"/>
      <c r="Y62" s="1"/>
      <c r="Z62" s="1"/>
      <c r="AA62" s="1"/>
    </row>
    <row r="63" spans="1:27" x14ac:dyDescent="0.35">
      <c r="B63" s="13" t="s">
        <v>167</v>
      </c>
    </row>
    <row r="64" spans="1:27" x14ac:dyDescent="0.35">
      <c r="B64" t="s">
        <v>197</v>
      </c>
      <c r="C64" t="s">
        <v>161</v>
      </c>
      <c r="D64" t="s">
        <v>198</v>
      </c>
      <c r="E64" s="20">
        <v>2.4E-2</v>
      </c>
      <c r="F64" t="s">
        <v>163</v>
      </c>
      <c r="G64" t="s">
        <v>164</v>
      </c>
      <c r="H64" s="21">
        <v>61.89</v>
      </c>
      <c r="I64" t="s">
        <v>165</v>
      </c>
      <c r="J64" s="21">
        <f>ROUND(E64/I62* H64,5)</f>
        <v>1.60233</v>
      </c>
    </row>
    <row r="65" spans="1:27" x14ac:dyDescent="0.35">
      <c r="B65" t="s">
        <v>199</v>
      </c>
      <c r="C65" t="s">
        <v>161</v>
      </c>
      <c r="D65" t="s">
        <v>200</v>
      </c>
      <c r="E65" s="20">
        <v>0.04</v>
      </c>
      <c r="F65" t="s">
        <v>163</v>
      </c>
      <c r="G65" t="s">
        <v>164</v>
      </c>
      <c r="H65" s="21">
        <v>67.2</v>
      </c>
      <c r="I65" t="s">
        <v>165</v>
      </c>
      <c r="J65" s="21">
        <f>ROUND(E65/I62* H65,5)</f>
        <v>2.89968</v>
      </c>
    </row>
    <row r="66" spans="1:27" x14ac:dyDescent="0.35">
      <c r="D66" s="22" t="s">
        <v>170</v>
      </c>
      <c r="K66" s="21">
        <f>SUM(J64:J65)</f>
        <v>4.5020100000000003</v>
      </c>
    </row>
    <row r="67" spans="1:27" x14ac:dyDescent="0.35">
      <c r="D67" s="22" t="s">
        <v>179</v>
      </c>
      <c r="K67" s="23">
        <f>SUM(J63:J66)</f>
        <v>4.5020100000000003</v>
      </c>
    </row>
    <row r="68" spans="1:27" x14ac:dyDescent="0.35">
      <c r="D68" s="22" t="s">
        <v>182</v>
      </c>
      <c r="K68" s="23">
        <f>SUM(K67:K67)</f>
        <v>4.5020100000000003</v>
      </c>
    </row>
    <row r="70" spans="1:27" ht="45" customHeight="1" x14ac:dyDescent="0.35">
      <c r="A70" s="17"/>
      <c r="B70" s="17" t="s">
        <v>201</v>
      </c>
      <c r="C70" s="1" t="s">
        <v>13</v>
      </c>
      <c r="D70" s="32" t="s">
        <v>202</v>
      </c>
      <c r="E70" s="33"/>
      <c r="F70" s="33"/>
      <c r="G70" s="1"/>
      <c r="H70" s="18" t="s">
        <v>158</v>
      </c>
      <c r="I70" s="34">
        <v>1</v>
      </c>
      <c r="J70" s="33"/>
      <c r="K70" s="19">
        <f>ROUND(K82,2)</f>
        <v>30.37</v>
      </c>
      <c r="L70" s="1"/>
      <c r="M70" s="1"/>
      <c r="N70" s="1"/>
      <c r="O70" s="1"/>
      <c r="P70" s="1"/>
      <c r="Q70" s="1"/>
      <c r="R70" s="1"/>
      <c r="S70" s="1"/>
      <c r="T70" s="1"/>
      <c r="U70" s="1"/>
      <c r="V70" s="1"/>
      <c r="W70" s="1"/>
      <c r="X70" s="1"/>
      <c r="Y70" s="1"/>
      <c r="Z70" s="1"/>
      <c r="AA70" s="1"/>
    </row>
    <row r="71" spans="1:27" x14ac:dyDescent="0.35">
      <c r="B71" s="13" t="s">
        <v>159</v>
      </c>
    </row>
    <row r="72" spans="1:27" x14ac:dyDescent="0.35">
      <c r="B72" t="s">
        <v>160</v>
      </c>
      <c r="C72" t="s">
        <v>161</v>
      </c>
      <c r="D72" t="s">
        <v>162</v>
      </c>
      <c r="E72" s="20">
        <v>0.24</v>
      </c>
      <c r="F72" t="s">
        <v>163</v>
      </c>
      <c r="G72" t="s">
        <v>164</v>
      </c>
      <c r="H72" s="21">
        <v>20.84</v>
      </c>
      <c r="I72" t="s">
        <v>165</v>
      </c>
      <c r="J72" s="21">
        <f>ROUND(E72/I70* H72,5)</f>
        <v>5.0015999999999998</v>
      </c>
    </row>
    <row r="73" spans="1:27" x14ac:dyDescent="0.35">
      <c r="B73" t="s">
        <v>203</v>
      </c>
      <c r="C73" t="s">
        <v>161</v>
      </c>
      <c r="D73" t="s">
        <v>204</v>
      </c>
      <c r="E73" s="20">
        <v>0.72</v>
      </c>
      <c r="F73" t="s">
        <v>163</v>
      </c>
      <c r="G73" t="s">
        <v>164</v>
      </c>
      <c r="H73" s="21">
        <v>21.63</v>
      </c>
      <c r="I73" t="s">
        <v>165</v>
      </c>
      <c r="J73" s="21">
        <f>ROUND(E73/I70* H73,5)</f>
        <v>15.573600000000001</v>
      </c>
    </row>
    <row r="74" spans="1:27" x14ac:dyDescent="0.35">
      <c r="D74" s="22" t="s">
        <v>166</v>
      </c>
      <c r="K74" s="21">
        <f>SUM(J72:J73)</f>
        <v>20.575200000000002</v>
      </c>
    </row>
    <row r="75" spans="1:27" x14ac:dyDescent="0.35">
      <c r="B75" s="13" t="s">
        <v>167</v>
      </c>
    </row>
    <row r="76" spans="1:27" x14ac:dyDescent="0.35">
      <c r="B76" t="s">
        <v>197</v>
      </c>
      <c r="C76" t="s">
        <v>161</v>
      </c>
      <c r="D76" t="s">
        <v>198</v>
      </c>
      <c r="E76" s="20">
        <v>4.2000000000000003E-2</v>
      </c>
      <c r="F76" t="s">
        <v>163</v>
      </c>
      <c r="G76" t="s">
        <v>164</v>
      </c>
      <c r="H76" s="21">
        <v>61.89</v>
      </c>
      <c r="I76" t="s">
        <v>165</v>
      </c>
      <c r="J76" s="21">
        <f>ROUND(E76/I70* H76,5)</f>
        <v>2.59938</v>
      </c>
    </row>
    <row r="77" spans="1:27" x14ac:dyDescent="0.35">
      <c r="B77" t="s">
        <v>205</v>
      </c>
      <c r="C77" t="s">
        <v>161</v>
      </c>
      <c r="D77" t="s">
        <v>206</v>
      </c>
      <c r="E77" s="20">
        <v>0.72</v>
      </c>
      <c r="F77" t="s">
        <v>163</v>
      </c>
      <c r="G77" t="s">
        <v>164</v>
      </c>
      <c r="H77" s="21">
        <v>9.56</v>
      </c>
      <c r="I77" t="s">
        <v>165</v>
      </c>
      <c r="J77" s="21">
        <f>ROUND(E77/I70* H77,5)</f>
        <v>6.8832000000000004</v>
      </c>
    </row>
    <row r="78" spans="1:27" x14ac:dyDescent="0.35">
      <c r="D78" s="22" t="s">
        <v>170</v>
      </c>
      <c r="K78" s="21">
        <f>SUM(J76:J77)</f>
        <v>9.4825800000000005</v>
      </c>
    </row>
    <row r="80" spans="1:27" x14ac:dyDescent="0.35">
      <c r="D80" s="22" t="s">
        <v>180</v>
      </c>
      <c r="H80">
        <v>1.5</v>
      </c>
      <c r="I80" t="s">
        <v>181</v>
      </c>
      <c r="J80">
        <f>ROUND(H80/100*K74,5)</f>
        <v>0.30863000000000002</v>
      </c>
    </row>
    <row r="81" spans="1:27" x14ac:dyDescent="0.35">
      <c r="D81" s="22" t="s">
        <v>179</v>
      </c>
      <c r="K81" s="23">
        <f>SUM(J71:J80)</f>
        <v>30.366410000000002</v>
      </c>
    </row>
    <row r="82" spans="1:27" x14ac:dyDescent="0.35">
      <c r="D82" s="22" t="s">
        <v>182</v>
      </c>
      <c r="K82" s="23">
        <f>SUM(K81:K81)</f>
        <v>30.366410000000002</v>
      </c>
    </row>
    <row r="84" spans="1:27" ht="45" customHeight="1" x14ac:dyDescent="0.35">
      <c r="A84" s="17"/>
      <c r="B84" s="17" t="s">
        <v>207</v>
      </c>
      <c r="C84" s="1" t="s">
        <v>18</v>
      </c>
      <c r="D84" s="32" t="s">
        <v>208</v>
      </c>
      <c r="E84" s="33"/>
      <c r="F84" s="33"/>
      <c r="G84" s="1"/>
      <c r="H84" s="18" t="s">
        <v>158</v>
      </c>
      <c r="I84" s="34">
        <v>1.1659999999999999</v>
      </c>
      <c r="J84" s="33"/>
      <c r="K84" s="19">
        <f>ROUND(K98,2)</f>
        <v>53.71</v>
      </c>
      <c r="L84" s="1"/>
      <c r="M84" s="1"/>
      <c r="N84" s="1"/>
      <c r="O84" s="1"/>
      <c r="P84" s="1"/>
      <c r="Q84" s="1"/>
      <c r="R84" s="1"/>
      <c r="S84" s="1"/>
      <c r="T84" s="1"/>
      <c r="U84" s="1"/>
      <c r="V84" s="1"/>
      <c r="W84" s="1"/>
      <c r="X84" s="1"/>
      <c r="Y84" s="1"/>
      <c r="Z84" s="1"/>
      <c r="AA84" s="1"/>
    </row>
    <row r="85" spans="1:27" x14ac:dyDescent="0.35">
      <c r="B85" s="13" t="s">
        <v>159</v>
      </c>
    </row>
    <row r="86" spans="1:27" x14ac:dyDescent="0.35">
      <c r="B86" t="s">
        <v>209</v>
      </c>
      <c r="C86" t="s">
        <v>161</v>
      </c>
      <c r="D86" t="s">
        <v>210</v>
      </c>
      <c r="E86" s="20">
        <v>0.7</v>
      </c>
      <c r="F86" t="s">
        <v>163</v>
      </c>
      <c r="G86" t="s">
        <v>164</v>
      </c>
      <c r="H86" s="21">
        <v>21.28</v>
      </c>
      <c r="I86" t="s">
        <v>165</v>
      </c>
      <c r="J86" s="21">
        <f>ROUND(E86/I84* H86,5)</f>
        <v>12.7753</v>
      </c>
    </row>
    <row r="87" spans="1:27" x14ac:dyDescent="0.35">
      <c r="B87" t="s">
        <v>211</v>
      </c>
      <c r="C87" t="s">
        <v>161</v>
      </c>
      <c r="D87" t="s">
        <v>212</v>
      </c>
      <c r="E87" s="20">
        <v>0.35</v>
      </c>
      <c r="F87" t="s">
        <v>163</v>
      </c>
      <c r="G87" t="s">
        <v>164</v>
      </c>
      <c r="H87" s="21">
        <v>20.079999999999998</v>
      </c>
      <c r="I87" t="s">
        <v>165</v>
      </c>
      <c r="J87" s="21">
        <f>ROUND(E87/I84* H87,5)</f>
        <v>6.0274400000000004</v>
      </c>
    </row>
    <row r="88" spans="1:27" x14ac:dyDescent="0.35">
      <c r="D88" s="22" t="s">
        <v>166</v>
      </c>
      <c r="K88" s="21">
        <f>SUM(J86:J87)</f>
        <v>18.80274</v>
      </c>
    </row>
    <row r="89" spans="1:27" x14ac:dyDescent="0.35">
      <c r="B89" s="13" t="s">
        <v>171</v>
      </c>
    </row>
    <row r="90" spans="1:27" x14ac:dyDescent="0.35">
      <c r="B90" t="s">
        <v>213</v>
      </c>
      <c r="C90" t="s">
        <v>18</v>
      </c>
      <c r="D90" t="s">
        <v>214</v>
      </c>
      <c r="E90" s="20">
        <v>1.05</v>
      </c>
      <c r="G90" t="s">
        <v>164</v>
      </c>
      <c r="H90" s="21">
        <v>28</v>
      </c>
      <c r="I90" t="s">
        <v>165</v>
      </c>
      <c r="J90" s="21">
        <f>ROUND(E90* H90,5)</f>
        <v>29.4</v>
      </c>
    </row>
    <row r="91" spans="1:27" x14ac:dyDescent="0.35">
      <c r="D91" s="22" t="s">
        <v>178</v>
      </c>
      <c r="K91" s="21">
        <f>SUM(J90:J90)</f>
        <v>29.4</v>
      </c>
    </row>
    <row r="92" spans="1:27" x14ac:dyDescent="0.35">
      <c r="B92" s="13" t="s">
        <v>155</v>
      </c>
    </row>
    <row r="93" spans="1:27" x14ac:dyDescent="0.35">
      <c r="B93" t="s">
        <v>156</v>
      </c>
      <c r="C93" t="s">
        <v>30</v>
      </c>
      <c r="D93" t="s">
        <v>157</v>
      </c>
      <c r="E93" s="20">
        <v>5.04E-2</v>
      </c>
      <c r="G93" t="s">
        <v>164</v>
      </c>
      <c r="H93" s="21">
        <v>103.5988</v>
      </c>
      <c r="I93" t="s">
        <v>165</v>
      </c>
      <c r="J93" s="21">
        <f>ROUND(E93* H93,5)</f>
        <v>5.2213799999999999</v>
      </c>
    </row>
    <row r="94" spans="1:27" x14ac:dyDescent="0.35">
      <c r="D94" s="22" t="s">
        <v>215</v>
      </c>
      <c r="K94" s="21">
        <f>SUM(J93:J93)</f>
        <v>5.2213799999999999</v>
      </c>
    </row>
    <row r="96" spans="1:27" x14ac:dyDescent="0.35">
      <c r="D96" s="22" t="s">
        <v>180</v>
      </c>
      <c r="H96">
        <v>1.5</v>
      </c>
      <c r="I96" t="s">
        <v>181</v>
      </c>
      <c r="J96">
        <f>ROUND(H96/100*K88,5)</f>
        <v>0.28204000000000001</v>
      </c>
    </row>
    <row r="97" spans="1:27" x14ac:dyDescent="0.35">
      <c r="D97" s="22" t="s">
        <v>179</v>
      </c>
      <c r="K97" s="23">
        <f>SUM(J85:J96)</f>
        <v>53.706160000000004</v>
      </c>
    </row>
    <row r="98" spans="1:27" x14ac:dyDescent="0.35">
      <c r="D98" s="22" t="s">
        <v>182</v>
      </c>
      <c r="K98" s="23">
        <f>SUM(K97:K97)</f>
        <v>53.706160000000004</v>
      </c>
    </row>
    <row r="100" spans="1:27" ht="45" customHeight="1" x14ac:dyDescent="0.35">
      <c r="A100" s="17"/>
      <c r="B100" s="17" t="s">
        <v>216</v>
      </c>
      <c r="C100" s="1" t="s">
        <v>18</v>
      </c>
      <c r="D100" s="32" t="s">
        <v>217</v>
      </c>
      <c r="E100" s="33"/>
      <c r="F100" s="33"/>
      <c r="G100" s="1"/>
      <c r="H100" s="18" t="s">
        <v>158</v>
      </c>
      <c r="I100" s="34">
        <v>1.0429999999999999</v>
      </c>
      <c r="J100" s="33"/>
      <c r="K100" s="19">
        <f>ROUND(K114,2)</f>
        <v>58.71</v>
      </c>
      <c r="L100" s="1"/>
      <c r="M100" s="1"/>
      <c r="N100" s="1"/>
      <c r="O100" s="1"/>
      <c r="P100" s="1"/>
      <c r="Q100" s="1"/>
      <c r="R100" s="1"/>
      <c r="S100" s="1"/>
      <c r="T100" s="1"/>
      <c r="U100" s="1"/>
      <c r="V100" s="1"/>
      <c r="W100" s="1"/>
      <c r="X100" s="1"/>
      <c r="Y100" s="1"/>
      <c r="Z100" s="1"/>
      <c r="AA100" s="1"/>
    </row>
    <row r="101" spans="1:27" x14ac:dyDescent="0.35">
      <c r="B101" s="13" t="s">
        <v>159</v>
      </c>
    </row>
    <row r="102" spans="1:27" x14ac:dyDescent="0.35">
      <c r="B102" t="s">
        <v>209</v>
      </c>
      <c r="C102" t="s">
        <v>161</v>
      </c>
      <c r="D102" t="s">
        <v>210</v>
      </c>
      <c r="E102" s="20">
        <v>0.72</v>
      </c>
      <c r="F102" t="s">
        <v>163</v>
      </c>
      <c r="G102" t="s">
        <v>164</v>
      </c>
      <c r="H102" s="21">
        <v>21.28</v>
      </c>
      <c r="I102" t="s">
        <v>165</v>
      </c>
      <c r="J102" s="21">
        <f>ROUND(E102/I100* H102,5)</f>
        <v>14.68993</v>
      </c>
    </row>
    <row r="103" spans="1:27" x14ac:dyDescent="0.35">
      <c r="B103" t="s">
        <v>211</v>
      </c>
      <c r="C103" t="s">
        <v>161</v>
      </c>
      <c r="D103" t="s">
        <v>212</v>
      </c>
      <c r="E103" s="20">
        <v>0.85</v>
      </c>
      <c r="F103" t="s">
        <v>163</v>
      </c>
      <c r="G103" t="s">
        <v>164</v>
      </c>
      <c r="H103" s="21">
        <v>20.079999999999998</v>
      </c>
      <c r="I103" t="s">
        <v>165</v>
      </c>
      <c r="J103" s="21">
        <f>ROUND(E103/I100* H103,5)</f>
        <v>16.364329999999999</v>
      </c>
    </row>
    <row r="104" spans="1:27" x14ac:dyDescent="0.35">
      <c r="D104" s="22" t="s">
        <v>166</v>
      </c>
      <c r="K104" s="21">
        <f>SUM(J102:J103)</f>
        <v>31.054259999999999</v>
      </c>
    </row>
    <row r="105" spans="1:27" x14ac:dyDescent="0.35">
      <c r="B105" s="13" t="s">
        <v>167</v>
      </c>
    </row>
    <row r="106" spans="1:27" x14ac:dyDescent="0.35">
      <c r="B106" t="s">
        <v>218</v>
      </c>
      <c r="C106" t="s">
        <v>161</v>
      </c>
      <c r="D106" t="s">
        <v>219</v>
      </c>
      <c r="E106" s="20">
        <v>0.03</v>
      </c>
      <c r="F106" t="s">
        <v>163</v>
      </c>
      <c r="G106" t="s">
        <v>164</v>
      </c>
      <c r="H106" s="21">
        <v>6.36</v>
      </c>
      <c r="I106" t="s">
        <v>165</v>
      </c>
      <c r="J106" s="21">
        <f>ROUND(E106/I100* H106,5)</f>
        <v>0.18293000000000001</v>
      </c>
    </row>
    <row r="107" spans="1:27" x14ac:dyDescent="0.35">
      <c r="D107" s="22" t="s">
        <v>170</v>
      </c>
      <c r="K107" s="21">
        <f>SUM(J106:J106)</f>
        <v>0.18293000000000001</v>
      </c>
    </row>
    <row r="108" spans="1:27" x14ac:dyDescent="0.35">
      <c r="B108" s="13" t="s">
        <v>171</v>
      </c>
    </row>
    <row r="109" spans="1:27" x14ac:dyDescent="0.35">
      <c r="B109" t="s">
        <v>220</v>
      </c>
      <c r="C109" t="s">
        <v>30</v>
      </c>
      <c r="D109" t="s">
        <v>221</v>
      </c>
      <c r="E109" s="20">
        <v>0.18</v>
      </c>
      <c r="G109" t="s">
        <v>164</v>
      </c>
      <c r="H109" s="21">
        <v>150.03</v>
      </c>
      <c r="I109" t="s">
        <v>165</v>
      </c>
      <c r="J109" s="21">
        <f>ROUND(E109* H109,5)</f>
        <v>27.005400000000002</v>
      </c>
    </row>
    <row r="110" spans="1:27" x14ac:dyDescent="0.35">
      <c r="D110" s="22" t="s">
        <v>178</v>
      </c>
      <c r="K110" s="21">
        <f>SUM(J109:J109)</f>
        <v>27.005400000000002</v>
      </c>
    </row>
    <row r="112" spans="1:27" x14ac:dyDescent="0.35">
      <c r="D112" s="22" t="s">
        <v>180</v>
      </c>
      <c r="H112">
        <v>1.5</v>
      </c>
      <c r="I112" t="s">
        <v>181</v>
      </c>
      <c r="J112">
        <f>ROUND(H112/100*K104,5)</f>
        <v>0.46581</v>
      </c>
    </row>
    <row r="113" spans="1:27" x14ac:dyDescent="0.35">
      <c r="D113" s="22" t="s">
        <v>179</v>
      </c>
      <c r="K113" s="23">
        <f>SUM(J101:J112)</f>
        <v>58.708399999999997</v>
      </c>
    </row>
    <row r="114" spans="1:27" x14ac:dyDescent="0.35">
      <c r="D114" s="22" t="s">
        <v>182</v>
      </c>
      <c r="K114" s="23">
        <f>SUM(K113:K113)</f>
        <v>58.708399999999997</v>
      </c>
    </row>
    <row r="116" spans="1:27" ht="45" customHeight="1" x14ac:dyDescent="0.35">
      <c r="A116" s="17"/>
      <c r="B116" s="17" t="s">
        <v>222</v>
      </c>
      <c r="C116" s="1" t="s">
        <v>84</v>
      </c>
      <c r="D116" s="32" t="s">
        <v>223</v>
      </c>
      <c r="E116" s="33"/>
      <c r="F116" s="33"/>
      <c r="G116" s="1"/>
      <c r="H116" s="18" t="s">
        <v>158</v>
      </c>
      <c r="I116" s="34">
        <v>1</v>
      </c>
      <c r="J116" s="33"/>
      <c r="K116" s="19">
        <v>850</v>
      </c>
      <c r="L116" s="1"/>
      <c r="M116" s="1"/>
      <c r="N116" s="1"/>
      <c r="O116" s="1"/>
      <c r="P116" s="1"/>
      <c r="Q116" s="1"/>
      <c r="R116" s="1"/>
      <c r="S116" s="1"/>
      <c r="T116" s="1"/>
      <c r="U116" s="1"/>
      <c r="V116" s="1"/>
      <c r="W116" s="1"/>
      <c r="X116" s="1"/>
      <c r="Y116" s="1"/>
      <c r="Z116" s="1"/>
      <c r="AA116" s="1"/>
    </row>
    <row r="117" spans="1:27" ht="45" customHeight="1" x14ac:dyDescent="0.35">
      <c r="A117" s="17"/>
      <c r="B117" s="17" t="s">
        <v>224</v>
      </c>
      <c r="C117" s="1" t="s">
        <v>30</v>
      </c>
      <c r="D117" s="32" t="s">
        <v>225</v>
      </c>
      <c r="E117" s="33"/>
      <c r="F117" s="33"/>
      <c r="G117" s="1"/>
      <c r="H117" s="18" t="s">
        <v>158</v>
      </c>
      <c r="I117" s="34">
        <v>1</v>
      </c>
      <c r="J117" s="33"/>
      <c r="K117" s="19">
        <f>ROUND(K130,2)</f>
        <v>32.869999999999997</v>
      </c>
      <c r="L117" s="1"/>
      <c r="M117" s="1"/>
      <c r="N117" s="1"/>
      <c r="O117" s="1"/>
      <c r="P117" s="1"/>
      <c r="Q117" s="1"/>
      <c r="R117" s="1"/>
      <c r="S117" s="1"/>
      <c r="T117" s="1"/>
      <c r="U117" s="1"/>
      <c r="V117" s="1"/>
      <c r="W117" s="1"/>
      <c r="X117" s="1"/>
      <c r="Y117" s="1"/>
      <c r="Z117" s="1"/>
      <c r="AA117" s="1"/>
    </row>
    <row r="118" spans="1:27" x14ac:dyDescent="0.35">
      <c r="B118" s="13" t="s">
        <v>159</v>
      </c>
    </row>
    <row r="119" spans="1:27" x14ac:dyDescent="0.35">
      <c r="B119" t="s">
        <v>226</v>
      </c>
      <c r="C119" t="s">
        <v>161</v>
      </c>
      <c r="D119" t="s">
        <v>227</v>
      </c>
      <c r="E119" s="20">
        <v>7.0000000000000007E-2</v>
      </c>
      <c r="F119" t="s">
        <v>163</v>
      </c>
      <c r="G119" t="s">
        <v>164</v>
      </c>
      <c r="H119" s="21">
        <v>31.11</v>
      </c>
      <c r="I119" t="s">
        <v>165</v>
      </c>
      <c r="J119" s="21">
        <f>ROUND(E119/I117* H119,5)</f>
        <v>2.1777000000000002</v>
      </c>
    </row>
    <row r="120" spans="1:27" x14ac:dyDescent="0.35">
      <c r="D120" s="22" t="s">
        <v>166</v>
      </c>
      <c r="K120" s="21">
        <f>SUM(J119:J119)</f>
        <v>2.1777000000000002</v>
      </c>
    </row>
    <row r="121" spans="1:27" x14ac:dyDescent="0.35">
      <c r="B121" s="13" t="s">
        <v>167</v>
      </c>
    </row>
    <row r="122" spans="1:27" x14ac:dyDescent="0.35">
      <c r="B122" t="s">
        <v>197</v>
      </c>
      <c r="C122" t="s">
        <v>161</v>
      </c>
      <c r="D122" t="s">
        <v>198</v>
      </c>
      <c r="E122" s="20">
        <v>8.4500000000000006E-2</v>
      </c>
      <c r="F122" t="s">
        <v>163</v>
      </c>
      <c r="G122" t="s">
        <v>164</v>
      </c>
      <c r="H122" s="21">
        <v>61.89</v>
      </c>
      <c r="I122" t="s">
        <v>165</v>
      </c>
      <c r="J122" s="21">
        <f>ROUND(E122/I117* H122,5)</f>
        <v>5.2297099999999999</v>
      </c>
    </row>
    <row r="123" spans="1:27" x14ac:dyDescent="0.35">
      <c r="D123" s="22" t="s">
        <v>170</v>
      </c>
      <c r="K123" s="21">
        <f>SUM(J122:J122)</f>
        <v>5.2297099999999999</v>
      </c>
    </row>
    <row r="124" spans="1:27" x14ac:dyDescent="0.35">
      <c r="B124" s="13" t="s">
        <v>171</v>
      </c>
    </row>
    <row r="125" spans="1:27" x14ac:dyDescent="0.35">
      <c r="B125" t="s">
        <v>228</v>
      </c>
      <c r="C125" t="s">
        <v>30</v>
      </c>
      <c r="D125" t="s">
        <v>229</v>
      </c>
      <c r="E125" s="20">
        <v>1.155</v>
      </c>
      <c r="G125" t="s">
        <v>164</v>
      </c>
      <c r="H125" s="21">
        <v>22.02</v>
      </c>
      <c r="I125" t="s">
        <v>165</v>
      </c>
      <c r="J125" s="21">
        <f>ROUND(E125* H125,5)</f>
        <v>25.4331</v>
      </c>
    </row>
    <row r="126" spans="1:27" x14ac:dyDescent="0.35">
      <c r="D126" s="22" t="s">
        <v>178</v>
      </c>
      <c r="K126" s="21">
        <f>SUM(J125:J125)</f>
        <v>25.4331</v>
      </c>
    </row>
    <row r="128" spans="1:27" x14ac:dyDescent="0.35">
      <c r="D128" s="22" t="s">
        <v>180</v>
      </c>
      <c r="H128">
        <v>1.5</v>
      </c>
      <c r="I128" t="s">
        <v>181</v>
      </c>
      <c r="J128">
        <f>ROUND(H128/100*K120,5)</f>
        <v>3.2669999999999998E-2</v>
      </c>
    </row>
    <row r="129" spans="1:27" x14ac:dyDescent="0.35">
      <c r="D129" s="22" t="s">
        <v>179</v>
      </c>
      <c r="K129" s="23">
        <f>SUM(J118:J128)</f>
        <v>32.873180000000005</v>
      </c>
    </row>
    <row r="130" spans="1:27" x14ac:dyDescent="0.35">
      <c r="D130" s="22" t="s">
        <v>182</v>
      </c>
      <c r="K130" s="23">
        <f>SUM(K129:K129)</f>
        <v>32.873180000000005</v>
      </c>
    </row>
    <row r="132" spans="1:27" ht="45" customHeight="1" x14ac:dyDescent="0.35">
      <c r="A132" s="17"/>
      <c r="B132" s="17" t="s">
        <v>230</v>
      </c>
      <c r="C132" s="1" t="s">
        <v>21</v>
      </c>
      <c r="D132" s="32" t="s">
        <v>231</v>
      </c>
      <c r="E132" s="33"/>
      <c r="F132" s="33"/>
      <c r="G132" s="1"/>
      <c r="H132" s="18" t="s">
        <v>158</v>
      </c>
      <c r="I132" s="34">
        <v>1</v>
      </c>
      <c r="J132" s="33"/>
      <c r="K132" s="19">
        <f>ROUND(K145,2)</f>
        <v>2.97</v>
      </c>
      <c r="L132" s="1"/>
      <c r="M132" s="1"/>
      <c r="N132" s="1"/>
      <c r="O132" s="1"/>
      <c r="P132" s="1"/>
      <c r="Q132" s="1"/>
      <c r="R132" s="1"/>
      <c r="S132" s="1"/>
      <c r="T132" s="1"/>
      <c r="U132" s="1"/>
      <c r="V132" s="1"/>
      <c r="W132" s="1"/>
      <c r="X132" s="1"/>
      <c r="Y132" s="1"/>
      <c r="Z132" s="1"/>
      <c r="AA132" s="1"/>
    </row>
    <row r="133" spans="1:27" x14ac:dyDescent="0.35">
      <c r="B133" s="13" t="s">
        <v>159</v>
      </c>
    </row>
    <row r="134" spans="1:27" x14ac:dyDescent="0.35">
      <c r="B134" t="s">
        <v>232</v>
      </c>
      <c r="C134" t="s">
        <v>161</v>
      </c>
      <c r="D134" t="s">
        <v>233</v>
      </c>
      <c r="E134" s="20">
        <v>8.0000000000000002E-3</v>
      </c>
      <c r="F134" t="s">
        <v>163</v>
      </c>
      <c r="G134" t="s">
        <v>164</v>
      </c>
      <c r="H134" s="21">
        <v>35.049999999999997</v>
      </c>
      <c r="I134" t="s">
        <v>165</v>
      </c>
      <c r="J134" s="21">
        <f>ROUND(E134/I132* H134,5)</f>
        <v>0.28039999999999998</v>
      </c>
    </row>
    <row r="135" spans="1:27" x14ac:dyDescent="0.35">
      <c r="B135" t="s">
        <v>226</v>
      </c>
      <c r="C135" t="s">
        <v>161</v>
      </c>
      <c r="D135" t="s">
        <v>227</v>
      </c>
      <c r="E135" s="20">
        <v>6.5000000000000002E-2</v>
      </c>
      <c r="F135" t="s">
        <v>163</v>
      </c>
      <c r="G135" t="s">
        <v>164</v>
      </c>
      <c r="H135" s="21">
        <v>31.11</v>
      </c>
      <c r="I135" t="s">
        <v>165</v>
      </c>
      <c r="J135" s="21">
        <f>ROUND(E135/I132* H135,5)</f>
        <v>2.0221499999999999</v>
      </c>
    </row>
    <row r="136" spans="1:27" x14ac:dyDescent="0.35">
      <c r="B136" t="s">
        <v>234</v>
      </c>
      <c r="C136" t="s">
        <v>161</v>
      </c>
      <c r="D136" t="s">
        <v>235</v>
      </c>
      <c r="E136" s="20">
        <v>1.6E-2</v>
      </c>
      <c r="F136" t="s">
        <v>163</v>
      </c>
      <c r="G136" t="s">
        <v>164</v>
      </c>
      <c r="H136" s="21">
        <v>32.83</v>
      </c>
      <c r="I136" t="s">
        <v>165</v>
      </c>
      <c r="J136" s="21">
        <f>ROUND(E136/I132* H136,5)</f>
        <v>0.52527999999999997</v>
      </c>
    </row>
    <row r="137" spans="1:27" x14ac:dyDescent="0.35">
      <c r="D137" s="22" t="s">
        <v>166</v>
      </c>
      <c r="K137" s="21">
        <f>SUM(J134:J136)</f>
        <v>2.8278300000000001</v>
      </c>
    </row>
    <row r="138" spans="1:27" x14ac:dyDescent="0.35">
      <c r="B138" s="13" t="s">
        <v>171</v>
      </c>
    </row>
    <row r="139" spans="1:27" x14ac:dyDescent="0.35">
      <c r="B139" t="s">
        <v>236</v>
      </c>
      <c r="C139" t="s">
        <v>30</v>
      </c>
      <c r="D139" t="s">
        <v>237</v>
      </c>
      <c r="E139" s="20">
        <v>1.6000000000000001E-3</v>
      </c>
      <c r="G139" t="s">
        <v>164</v>
      </c>
      <c r="H139" s="21">
        <v>60.62</v>
      </c>
      <c r="I139" t="s">
        <v>165</v>
      </c>
      <c r="J139" s="21">
        <f>ROUND(E139* H139,5)</f>
        <v>9.6990000000000007E-2</v>
      </c>
    </row>
    <row r="140" spans="1:27" x14ac:dyDescent="0.35">
      <c r="B140" t="s">
        <v>172</v>
      </c>
      <c r="C140" t="s">
        <v>30</v>
      </c>
      <c r="D140" t="s">
        <v>173</v>
      </c>
      <c r="E140" s="20">
        <v>3.0999999999999999E-3</v>
      </c>
      <c r="G140" t="s">
        <v>164</v>
      </c>
      <c r="H140" s="21">
        <v>2.3199999999999998</v>
      </c>
      <c r="I140" t="s">
        <v>165</v>
      </c>
      <c r="J140" s="21">
        <f>ROUND(E140* H140,5)</f>
        <v>7.1900000000000002E-3</v>
      </c>
    </row>
    <row r="141" spans="1:27" x14ac:dyDescent="0.35">
      <c r="D141" s="22" t="s">
        <v>178</v>
      </c>
      <c r="K141" s="21">
        <f>SUM(J139:J140)</f>
        <v>0.10418000000000001</v>
      </c>
    </row>
    <row r="143" spans="1:27" x14ac:dyDescent="0.35">
      <c r="D143" s="22" t="s">
        <v>180</v>
      </c>
      <c r="H143">
        <v>1.5</v>
      </c>
      <c r="I143" t="s">
        <v>181</v>
      </c>
      <c r="J143">
        <f>ROUND(H143/100*K137,5)</f>
        <v>4.2419999999999999E-2</v>
      </c>
    </row>
    <row r="144" spans="1:27" x14ac:dyDescent="0.35">
      <c r="D144" s="22" t="s">
        <v>179</v>
      </c>
      <c r="K144" s="23">
        <f>SUM(J133:J143)</f>
        <v>2.9744299999999999</v>
      </c>
    </row>
    <row r="145" spans="1:27" x14ac:dyDescent="0.35">
      <c r="D145" s="22" t="s">
        <v>182</v>
      </c>
      <c r="K145" s="23">
        <f>SUM(K144:K144)</f>
        <v>2.9744299999999999</v>
      </c>
    </row>
    <row r="147" spans="1:27" ht="45" customHeight="1" x14ac:dyDescent="0.35">
      <c r="A147" s="17"/>
      <c r="B147" s="17" t="s">
        <v>238</v>
      </c>
      <c r="C147" s="1" t="s">
        <v>21</v>
      </c>
      <c r="D147" s="32" t="s">
        <v>239</v>
      </c>
      <c r="E147" s="33"/>
      <c r="F147" s="33"/>
      <c r="G147" s="1"/>
      <c r="H147" s="18" t="s">
        <v>158</v>
      </c>
      <c r="I147" s="34">
        <v>1</v>
      </c>
      <c r="J147" s="33"/>
      <c r="K147" s="19">
        <f>ROUND(K159,2)</f>
        <v>280.79000000000002</v>
      </c>
      <c r="L147" s="1"/>
      <c r="M147" s="1"/>
      <c r="N147" s="1"/>
      <c r="O147" s="1"/>
      <c r="P147" s="1"/>
      <c r="Q147" s="1"/>
      <c r="R147" s="1"/>
      <c r="S147" s="1"/>
      <c r="T147" s="1"/>
      <c r="U147" s="1"/>
      <c r="V147" s="1"/>
      <c r="W147" s="1"/>
      <c r="X147" s="1"/>
      <c r="Y147" s="1"/>
      <c r="Z147" s="1"/>
      <c r="AA147" s="1"/>
    </row>
    <row r="148" spans="1:27" x14ac:dyDescent="0.35">
      <c r="B148" s="13" t="s">
        <v>159</v>
      </c>
    </row>
    <row r="149" spans="1:27" x14ac:dyDescent="0.35">
      <c r="B149" t="s">
        <v>240</v>
      </c>
      <c r="C149" t="s">
        <v>161</v>
      </c>
      <c r="D149" t="s">
        <v>241</v>
      </c>
      <c r="E149" s="20">
        <v>0.3</v>
      </c>
      <c r="F149" t="s">
        <v>163</v>
      </c>
      <c r="G149" t="s">
        <v>164</v>
      </c>
      <c r="H149" s="21">
        <v>19.48</v>
      </c>
      <c r="I149" t="s">
        <v>165</v>
      </c>
      <c r="J149" s="21">
        <f>ROUND(E149/I147* H149,5)</f>
        <v>5.8440000000000003</v>
      </c>
    </row>
    <row r="150" spans="1:27" x14ac:dyDescent="0.35">
      <c r="B150" t="s">
        <v>242</v>
      </c>
      <c r="C150" t="s">
        <v>161</v>
      </c>
      <c r="D150" t="s">
        <v>243</v>
      </c>
      <c r="E150" s="20">
        <v>0.3</v>
      </c>
      <c r="F150" t="s">
        <v>163</v>
      </c>
      <c r="G150" t="s">
        <v>164</v>
      </c>
      <c r="H150" s="21">
        <v>20.91</v>
      </c>
      <c r="I150" t="s">
        <v>165</v>
      </c>
      <c r="J150" s="21">
        <f>ROUND(E150/I147* H150,5)</f>
        <v>6.2729999999999997</v>
      </c>
    </row>
    <row r="151" spans="1:27" x14ac:dyDescent="0.35">
      <c r="D151" s="22" t="s">
        <v>166</v>
      </c>
      <c r="K151" s="21">
        <f>SUM(J149:J150)</f>
        <v>12.117000000000001</v>
      </c>
    </row>
    <row r="152" spans="1:27" x14ac:dyDescent="0.35">
      <c r="B152" s="13" t="s">
        <v>171</v>
      </c>
    </row>
    <row r="153" spans="1:27" x14ac:dyDescent="0.35">
      <c r="B153" t="s">
        <v>244</v>
      </c>
      <c r="C153" t="s">
        <v>21</v>
      </c>
      <c r="D153" t="s">
        <v>245</v>
      </c>
      <c r="E153" s="20">
        <v>1</v>
      </c>
      <c r="G153" t="s">
        <v>164</v>
      </c>
      <c r="H153" s="21">
        <v>264.7</v>
      </c>
      <c r="I153" t="s">
        <v>165</v>
      </c>
      <c r="J153" s="21">
        <f>ROUND(E153* H153,5)</f>
        <v>264.7</v>
      </c>
    </row>
    <row r="154" spans="1:27" x14ac:dyDescent="0.35">
      <c r="D154" s="22" t="s">
        <v>178</v>
      </c>
      <c r="K154" s="21">
        <f>SUM(J153:J153)</f>
        <v>264.7</v>
      </c>
    </row>
    <row r="155" spans="1:27" x14ac:dyDescent="0.35">
      <c r="B155" s="13" t="s">
        <v>246</v>
      </c>
    </row>
    <row r="156" spans="1:27" x14ac:dyDescent="0.35">
      <c r="B156" t="s">
        <v>247</v>
      </c>
      <c r="C156" t="s">
        <v>181</v>
      </c>
      <c r="D156" t="s">
        <v>248</v>
      </c>
      <c r="E156" s="20">
        <v>1.5</v>
      </c>
      <c r="G156" t="s">
        <v>181</v>
      </c>
      <c r="H156" s="21">
        <v>264.7</v>
      </c>
      <c r="I156" t="s">
        <v>165</v>
      </c>
      <c r="J156" s="21">
        <f>ROUND(E156* H156/100,5)</f>
        <v>3.9704999999999999</v>
      </c>
    </row>
    <row r="157" spans="1:27" x14ac:dyDescent="0.35">
      <c r="D157" s="22" t="s">
        <v>249</v>
      </c>
      <c r="K157" s="21">
        <f>SUM(J156:J156)</f>
        <v>3.9704999999999999</v>
      </c>
    </row>
    <row r="158" spans="1:27" x14ac:dyDescent="0.35">
      <c r="D158" s="22" t="s">
        <v>179</v>
      </c>
      <c r="K158" s="23">
        <f>SUM(J148:J157)</f>
        <v>280.78750000000002</v>
      </c>
    </row>
    <row r="159" spans="1:27" x14ac:dyDescent="0.35">
      <c r="D159" s="22" t="s">
        <v>182</v>
      </c>
      <c r="K159" s="23">
        <f>SUM(K158:K158)</f>
        <v>280.78750000000002</v>
      </c>
    </row>
    <row r="161" spans="1:27" ht="45" customHeight="1" x14ac:dyDescent="0.35">
      <c r="A161" s="17"/>
      <c r="B161" s="17" t="s">
        <v>250</v>
      </c>
      <c r="C161" s="1" t="s">
        <v>21</v>
      </c>
      <c r="D161" s="32" t="s">
        <v>251</v>
      </c>
      <c r="E161" s="33"/>
      <c r="F161" s="33"/>
      <c r="G161" s="1"/>
      <c r="H161" s="18" t="s">
        <v>158</v>
      </c>
      <c r="I161" s="34">
        <v>1</v>
      </c>
      <c r="J161" s="33"/>
      <c r="K161" s="19">
        <f>ROUND(K173,2)</f>
        <v>568.4</v>
      </c>
      <c r="L161" s="1"/>
      <c r="M161" s="1"/>
      <c r="N161" s="1"/>
      <c r="O161" s="1"/>
      <c r="P161" s="1"/>
      <c r="Q161" s="1"/>
      <c r="R161" s="1"/>
      <c r="S161" s="1"/>
      <c r="T161" s="1"/>
      <c r="U161" s="1"/>
      <c r="V161" s="1"/>
      <c r="W161" s="1"/>
      <c r="X161" s="1"/>
      <c r="Y161" s="1"/>
      <c r="Z161" s="1"/>
      <c r="AA161" s="1"/>
    </row>
    <row r="162" spans="1:27" x14ac:dyDescent="0.35">
      <c r="B162" s="13" t="s">
        <v>159</v>
      </c>
    </row>
    <row r="163" spans="1:27" x14ac:dyDescent="0.35">
      <c r="B163" t="s">
        <v>240</v>
      </c>
      <c r="C163" t="s">
        <v>161</v>
      </c>
      <c r="D163" t="s">
        <v>241</v>
      </c>
      <c r="E163" s="20">
        <v>0.5</v>
      </c>
      <c r="F163" t="s">
        <v>163</v>
      </c>
      <c r="G163" t="s">
        <v>164</v>
      </c>
      <c r="H163" s="21">
        <v>19.48</v>
      </c>
      <c r="I163" t="s">
        <v>165</v>
      </c>
      <c r="J163" s="21">
        <f>ROUND(E163/I161* H163,5)</f>
        <v>9.74</v>
      </c>
    </row>
    <row r="164" spans="1:27" x14ac:dyDescent="0.35">
      <c r="B164" t="s">
        <v>242</v>
      </c>
      <c r="C164" t="s">
        <v>161</v>
      </c>
      <c r="D164" t="s">
        <v>243</v>
      </c>
      <c r="E164" s="20">
        <v>0.5</v>
      </c>
      <c r="F164" t="s">
        <v>163</v>
      </c>
      <c r="G164" t="s">
        <v>164</v>
      </c>
      <c r="H164" s="21">
        <v>20.91</v>
      </c>
      <c r="I164" t="s">
        <v>165</v>
      </c>
      <c r="J164" s="21">
        <f>ROUND(E164/I161* H164,5)</f>
        <v>10.455</v>
      </c>
    </row>
    <row r="165" spans="1:27" x14ac:dyDescent="0.35">
      <c r="D165" s="22" t="s">
        <v>166</v>
      </c>
      <c r="K165" s="21">
        <f>SUM(J163:J164)</f>
        <v>20.195</v>
      </c>
    </row>
    <row r="166" spans="1:27" x14ac:dyDescent="0.35">
      <c r="B166" s="13" t="s">
        <v>171</v>
      </c>
    </row>
    <row r="167" spans="1:27" x14ac:dyDescent="0.35">
      <c r="B167" t="s">
        <v>252</v>
      </c>
      <c r="C167" t="s">
        <v>21</v>
      </c>
      <c r="D167" t="s">
        <v>253</v>
      </c>
      <c r="E167" s="20">
        <v>1</v>
      </c>
      <c r="G167" t="s">
        <v>164</v>
      </c>
      <c r="H167" s="21">
        <v>540.1</v>
      </c>
      <c r="I167" t="s">
        <v>165</v>
      </c>
      <c r="J167" s="21">
        <f>ROUND(E167* H167,5)</f>
        <v>540.1</v>
      </c>
    </row>
    <row r="168" spans="1:27" x14ac:dyDescent="0.35">
      <c r="D168" s="22" t="s">
        <v>178</v>
      </c>
      <c r="K168" s="21">
        <f>SUM(J167:J167)</f>
        <v>540.1</v>
      </c>
    </row>
    <row r="169" spans="1:27" x14ac:dyDescent="0.35">
      <c r="B169" s="13" t="s">
        <v>246</v>
      </c>
    </row>
    <row r="170" spans="1:27" x14ac:dyDescent="0.35">
      <c r="B170" t="s">
        <v>254</v>
      </c>
      <c r="C170" t="s">
        <v>181</v>
      </c>
      <c r="D170" t="s">
        <v>248</v>
      </c>
      <c r="E170" s="20">
        <v>1.5</v>
      </c>
      <c r="G170" t="s">
        <v>181</v>
      </c>
      <c r="H170" s="21">
        <v>540.1</v>
      </c>
      <c r="I170" t="s">
        <v>165</v>
      </c>
      <c r="J170" s="21">
        <f>ROUND(E170* H170/100,5)</f>
        <v>8.1014999999999997</v>
      </c>
    </row>
    <row r="171" spans="1:27" x14ac:dyDescent="0.35">
      <c r="D171" s="22" t="s">
        <v>249</v>
      </c>
      <c r="K171" s="21">
        <f>SUM(J170:J170)</f>
        <v>8.1014999999999997</v>
      </c>
    </row>
    <row r="172" spans="1:27" x14ac:dyDescent="0.35">
      <c r="D172" s="22" t="s">
        <v>179</v>
      </c>
      <c r="K172" s="23">
        <f>SUM(J162:J171)</f>
        <v>568.39650000000006</v>
      </c>
    </row>
    <row r="173" spans="1:27" x14ac:dyDescent="0.35">
      <c r="D173" s="22" t="s">
        <v>182</v>
      </c>
      <c r="K173" s="23">
        <f>SUM(K172:K172)</f>
        <v>568.39650000000006</v>
      </c>
    </row>
    <row r="175" spans="1:27" ht="45" customHeight="1" x14ac:dyDescent="0.35">
      <c r="A175" s="17" t="s">
        <v>255</v>
      </c>
      <c r="B175" s="17" t="s">
        <v>142</v>
      </c>
      <c r="C175" s="1" t="s">
        <v>84</v>
      </c>
      <c r="D175" s="32" t="s">
        <v>143</v>
      </c>
      <c r="E175" s="33"/>
      <c r="F175" s="33"/>
      <c r="G175" s="1"/>
      <c r="H175" s="18" t="s">
        <v>158</v>
      </c>
      <c r="I175" s="34">
        <v>1</v>
      </c>
      <c r="J175" s="33"/>
      <c r="K175" s="19">
        <v>500</v>
      </c>
      <c r="L175" s="1"/>
      <c r="M175" s="1"/>
      <c r="N175" s="1"/>
      <c r="O175" s="1"/>
      <c r="P175" s="1"/>
      <c r="Q175" s="1"/>
      <c r="R175" s="1"/>
      <c r="S175" s="1"/>
      <c r="T175" s="1"/>
      <c r="U175" s="1"/>
      <c r="V175" s="1"/>
      <c r="W175" s="1"/>
      <c r="X175" s="1"/>
      <c r="Y175" s="1"/>
      <c r="Z175" s="1"/>
      <c r="AA175" s="1"/>
    </row>
    <row r="176" spans="1:27" ht="45" customHeight="1" x14ac:dyDescent="0.35">
      <c r="A176" s="17" t="s">
        <v>256</v>
      </c>
      <c r="B176" s="17" t="s">
        <v>147</v>
      </c>
      <c r="C176" s="1" t="s">
        <v>60</v>
      </c>
      <c r="D176" s="32" t="s">
        <v>148</v>
      </c>
      <c r="E176" s="33"/>
      <c r="F176" s="33"/>
      <c r="G176" s="1"/>
      <c r="H176" s="18" t="s">
        <v>158</v>
      </c>
      <c r="I176" s="34">
        <v>1</v>
      </c>
      <c r="J176" s="33"/>
      <c r="K176" s="19">
        <v>6000</v>
      </c>
      <c r="L176" s="1"/>
      <c r="M176" s="1"/>
      <c r="N176" s="1"/>
      <c r="O176" s="1"/>
      <c r="P176" s="1"/>
      <c r="Q176" s="1"/>
      <c r="R176" s="1"/>
      <c r="S176" s="1"/>
      <c r="T176" s="1"/>
      <c r="U176" s="1"/>
      <c r="V176" s="1"/>
      <c r="W176" s="1"/>
      <c r="X176" s="1"/>
      <c r="Y176" s="1"/>
      <c r="Z176" s="1"/>
      <c r="AA176" s="1"/>
    </row>
    <row r="177" spans="1:27" ht="45" customHeight="1" x14ac:dyDescent="0.35">
      <c r="A177" s="17" t="s">
        <v>257</v>
      </c>
      <c r="B177" s="17" t="s">
        <v>133</v>
      </c>
      <c r="C177" s="1" t="s">
        <v>21</v>
      </c>
      <c r="D177" s="32" t="s">
        <v>134</v>
      </c>
      <c r="E177" s="33"/>
      <c r="F177" s="33"/>
      <c r="G177" s="1"/>
      <c r="H177" s="18" t="s">
        <v>158</v>
      </c>
      <c r="I177" s="34">
        <v>0.34899999999999998</v>
      </c>
      <c r="J177" s="33"/>
      <c r="K177" s="19">
        <f>ROUND(K191,2)</f>
        <v>108.06</v>
      </c>
      <c r="L177" s="1"/>
      <c r="M177" s="1"/>
      <c r="N177" s="1"/>
      <c r="O177" s="1"/>
      <c r="P177" s="1"/>
      <c r="Q177" s="1"/>
      <c r="R177" s="1"/>
      <c r="S177" s="1"/>
      <c r="T177" s="1"/>
      <c r="U177" s="1"/>
      <c r="V177" s="1"/>
      <c r="W177" s="1"/>
      <c r="X177" s="1"/>
      <c r="Y177" s="1"/>
      <c r="Z177" s="1"/>
      <c r="AA177" s="1"/>
    </row>
    <row r="178" spans="1:27" x14ac:dyDescent="0.35">
      <c r="B178" s="13" t="s">
        <v>159</v>
      </c>
    </row>
    <row r="179" spans="1:27" x14ac:dyDescent="0.35">
      <c r="B179" t="s">
        <v>258</v>
      </c>
      <c r="C179" t="s">
        <v>161</v>
      </c>
      <c r="D179" t="s">
        <v>259</v>
      </c>
      <c r="E179" s="20">
        <v>0.25</v>
      </c>
      <c r="F179" t="s">
        <v>163</v>
      </c>
      <c r="G179" t="s">
        <v>164</v>
      </c>
      <c r="H179" s="21">
        <v>19.82</v>
      </c>
      <c r="I179" t="s">
        <v>165</v>
      </c>
      <c r="J179" s="21">
        <f>ROUND(E179/I177* H179,5)</f>
        <v>14.197710000000001</v>
      </c>
    </row>
    <row r="180" spans="1:27" x14ac:dyDescent="0.35">
      <c r="B180" t="s">
        <v>260</v>
      </c>
      <c r="C180" t="s">
        <v>161</v>
      </c>
      <c r="D180" t="s">
        <v>261</v>
      </c>
      <c r="E180" s="20">
        <v>0.25</v>
      </c>
      <c r="F180" t="s">
        <v>163</v>
      </c>
      <c r="G180" t="s">
        <v>164</v>
      </c>
      <c r="H180" s="21">
        <v>16.73</v>
      </c>
      <c r="I180" t="s">
        <v>165</v>
      </c>
      <c r="J180" s="21">
        <f>ROUND(E180/I177* H180,5)</f>
        <v>11.98424</v>
      </c>
    </row>
    <row r="181" spans="1:27" x14ac:dyDescent="0.35">
      <c r="D181" s="22" t="s">
        <v>166</v>
      </c>
      <c r="K181" s="21">
        <f>SUM(J179:J180)</f>
        <v>26.181950000000001</v>
      </c>
    </row>
    <row r="182" spans="1:27" x14ac:dyDescent="0.35">
      <c r="B182" s="13" t="s">
        <v>167</v>
      </c>
    </row>
    <row r="183" spans="1:27" x14ac:dyDescent="0.35">
      <c r="B183" t="s">
        <v>262</v>
      </c>
      <c r="C183" t="s">
        <v>161</v>
      </c>
      <c r="D183" t="s">
        <v>263</v>
      </c>
      <c r="E183" s="20">
        <v>6.2E-2</v>
      </c>
      <c r="F183" t="s">
        <v>163</v>
      </c>
      <c r="G183" t="s">
        <v>164</v>
      </c>
      <c r="H183" s="21">
        <v>50.82</v>
      </c>
      <c r="I183" t="s">
        <v>165</v>
      </c>
      <c r="J183" s="21">
        <f>ROUND(E183/I177* H183,5)</f>
        <v>9.0281900000000004</v>
      </c>
    </row>
    <row r="184" spans="1:27" x14ac:dyDescent="0.35">
      <c r="D184" s="22" t="s">
        <v>170</v>
      </c>
      <c r="K184" s="21">
        <f>SUM(J183:J183)</f>
        <v>9.0281900000000004</v>
      </c>
    </row>
    <row r="185" spans="1:27" x14ac:dyDescent="0.35">
      <c r="B185" s="13" t="s">
        <v>171</v>
      </c>
    </row>
    <row r="186" spans="1:27" x14ac:dyDescent="0.35">
      <c r="B186" t="s">
        <v>264</v>
      </c>
      <c r="C186" t="s">
        <v>21</v>
      </c>
      <c r="D186" t="s">
        <v>265</v>
      </c>
      <c r="E186" s="20">
        <v>1</v>
      </c>
      <c r="G186" t="s">
        <v>164</v>
      </c>
      <c r="H186" s="21">
        <v>72.459999999999994</v>
      </c>
      <c r="I186" t="s">
        <v>165</v>
      </c>
      <c r="J186" s="21">
        <f>ROUND(E186* H186,5)</f>
        <v>72.459999999999994</v>
      </c>
    </row>
    <row r="187" spans="1:27" x14ac:dyDescent="0.35">
      <c r="D187" s="22" t="s">
        <v>178</v>
      </c>
      <c r="K187" s="21">
        <f>SUM(J186:J186)</f>
        <v>72.459999999999994</v>
      </c>
    </row>
    <row r="189" spans="1:27" x14ac:dyDescent="0.35">
      <c r="D189" s="22" t="s">
        <v>180</v>
      </c>
      <c r="H189">
        <v>1.5</v>
      </c>
      <c r="I189" t="s">
        <v>181</v>
      </c>
      <c r="J189">
        <f>ROUND(H189/100*K181,5)</f>
        <v>0.39273000000000002</v>
      </c>
    </row>
    <row r="190" spans="1:27" x14ac:dyDescent="0.35">
      <c r="D190" s="22" t="s">
        <v>179</v>
      </c>
      <c r="K190" s="23">
        <f>SUM(J178:J189)</f>
        <v>108.06287</v>
      </c>
    </row>
    <row r="191" spans="1:27" x14ac:dyDescent="0.35">
      <c r="D191" s="22" t="s">
        <v>182</v>
      </c>
      <c r="K191" s="23">
        <f>SUM(K190:K190)</f>
        <v>108.06287</v>
      </c>
    </row>
    <row r="193" spans="1:27" ht="45" customHeight="1" x14ac:dyDescent="0.35">
      <c r="A193" s="17" t="s">
        <v>266</v>
      </c>
      <c r="B193" s="17" t="s">
        <v>94</v>
      </c>
      <c r="C193" s="1" t="s">
        <v>95</v>
      </c>
      <c r="D193" s="32" t="s">
        <v>96</v>
      </c>
      <c r="E193" s="33"/>
      <c r="F193" s="33"/>
      <c r="G193" s="1"/>
      <c r="H193" s="18" t="s">
        <v>158</v>
      </c>
      <c r="I193" s="34">
        <v>1</v>
      </c>
      <c r="J193" s="33"/>
      <c r="K193" s="19">
        <v>500</v>
      </c>
      <c r="L193" s="1"/>
      <c r="M193" s="1"/>
      <c r="N193" s="1"/>
      <c r="O193" s="1"/>
      <c r="P193" s="1"/>
      <c r="Q193" s="1"/>
      <c r="R193" s="1"/>
      <c r="S193" s="1"/>
      <c r="T193" s="1"/>
      <c r="U193" s="1"/>
      <c r="V193" s="1"/>
      <c r="W193" s="1"/>
      <c r="X193" s="1"/>
      <c r="Y193" s="1"/>
      <c r="Z193" s="1"/>
      <c r="AA193" s="1"/>
    </row>
    <row r="194" spans="1:27" ht="45" customHeight="1" x14ac:dyDescent="0.35">
      <c r="A194" s="17" t="s">
        <v>267</v>
      </c>
      <c r="B194" s="17" t="s">
        <v>66</v>
      </c>
      <c r="C194" s="1" t="s">
        <v>60</v>
      </c>
      <c r="D194" s="32" t="s">
        <v>67</v>
      </c>
      <c r="E194" s="33"/>
      <c r="F194" s="33"/>
      <c r="G194" s="1"/>
      <c r="H194" s="18" t="s">
        <v>158</v>
      </c>
      <c r="I194" s="34">
        <v>1</v>
      </c>
      <c r="J194" s="33"/>
      <c r="K194" s="19">
        <v>900</v>
      </c>
      <c r="L194" s="1"/>
      <c r="M194" s="1"/>
      <c r="N194" s="1"/>
      <c r="O194" s="1"/>
      <c r="P194" s="1"/>
      <c r="Q194" s="1"/>
      <c r="R194" s="1"/>
      <c r="S194" s="1"/>
      <c r="T194" s="1"/>
      <c r="U194" s="1"/>
      <c r="V194" s="1"/>
      <c r="W194" s="1"/>
      <c r="X194" s="1"/>
      <c r="Y194" s="1"/>
      <c r="Z194" s="1"/>
      <c r="AA194" s="1"/>
    </row>
    <row r="195" spans="1:27" ht="45" customHeight="1" x14ac:dyDescent="0.35">
      <c r="A195" s="17" t="s">
        <v>268</v>
      </c>
      <c r="B195" s="17" t="s">
        <v>86</v>
      </c>
      <c r="C195" s="1" t="s">
        <v>60</v>
      </c>
      <c r="D195" s="32" t="s">
        <v>87</v>
      </c>
      <c r="E195" s="33"/>
      <c r="F195" s="33"/>
      <c r="G195" s="1"/>
      <c r="H195" s="18" t="s">
        <v>158</v>
      </c>
      <c r="I195" s="34">
        <v>1</v>
      </c>
      <c r="J195" s="33"/>
      <c r="K195" s="19">
        <v>450</v>
      </c>
      <c r="L195" s="1"/>
      <c r="M195" s="1"/>
      <c r="N195" s="1"/>
      <c r="O195" s="1"/>
      <c r="P195" s="1"/>
      <c r="Q195" s="1"/>
      <c r="R195" s="1"/>
      <c r="S195" s="1"/>
      <c r="T195" s="1"/>
      <c r="U195" s="1"/>
      <c r="V195" s="1"/>
      <c r="W195" s="1"/>
      <c r="X195" s="1"/>
      <c r="Y195" s="1"/>
      <c r="Z195" s="1"/>
      <c r="AA195" s="1"/>
    </row>
    <row r="196" spans="1:27" ht="45" customHeight="1" x14ac:dyDescent="0.35">
      <c r="A196" s="17" t="s">
        <v>269</v>
      </c>
      <c r="B196" s="17" t="s">
        <v>122</v>
      </c>
      <c r="C196" s="1" t="s">
        <v>21</v>
      </c>
      <c r="D196" s="32" t="s">
        <v>123</v>
      </c>
      <c r="E196" s="33"/>
      <c r="F196" s="33"/>
      <c r="G196" s="1"/>
      <c r="H196" s="18" t="s">
        <v>158</v>
      </c>
      <c r="I196" s="34">
        <v>0.86499999999999999</v>
      </c>
      <c r="J196" s="33"/>
      <c r="K196" s="19">
        <f>ROUND(K207,2)</f>
        <v>2015</v>
      </c>
      <c r="L196" s="1"/>
      <c r="M196" s="1"/>
      <c r="N196" s="1"/>
      <c r="O196" s="1"/>
      <c r="P196" s="1"/>
      <c r="Q196" s="1"/>
      <c r="R196" s="1"/>
      <c r="S196" s="1"/>
      <c r="T196" s="1"/>
      <c r="U196" s="1"/>
      <c r="V196" s="1"/>
      <c r="W196" s="1"/>
      <c r="X196" s="1"/>
      <c r="Y196" s="1"/>
      <c r="Z196" s="1"/>
      <c r="AA196" s="1"/>
    </row>
    <row r="197" spans="1:27" x14ac:dyDescent="0.35">
      <c r="B197" s="13" t="s">
        <v>159</v>
      </c>
    </row>
    <row r="198" spans="1:27" x14ac:dyDescent="0.35">
      <c r="B198" t="s">
        <v>270</v>
      </c>
      <c r="C198" t="s">
        <v>161</v>
      </c>
      <c r="D198" t="s">
        <v>271</v>
      </c>
      <c r="E198" s="20">
        <v>0.35</v>
      </c>
      <c r="F198" t="s">
        <v>163</v>
      </c>
      <c r="G198" t="s">
        <v>164</v>
      </c>
      <c r="H198" s="21">
        <v>16.71</v>
      </c>
      <c r="I198" t="s">
        <v>165</v>
      </c>
      <c r="J198" s="21">
        <f>ROUND(E198/I196* H198,5)</f>
        <v>6.7612699999999997</v>
      </c>
    </row>
    <row r="199" spans="1:27" x14ac:dyDescent="0.35">
      <c r="B199" t="s">
        <v>272</v>
      </c>
      <c r="C199" t="s">
        <v>161</v>
      </c>
      <c r="D199" t="s">
        <v>273</v>
      </c>
      <c r="E199" s="20">
        <v>0.35</v>
      </c>
      <c r="F199" t="s">
        <v>163</v>
      </c>
      <c r="G199" t="s">
        <v>164</v>
      </c>
      <c r="H199" s="21">
        <v>19.82</v>
      </c>
      <c r="I199" t="s">
        <v>165</v>
      </c>
      <c r="J199" s="21">
        <f>ROUND(E199/I196* H199,5)</f>
        <v>8.0196500000000004</v>
      </c>
    </row>
    <row r="200" spans="1:27" x14ac:dyDescent="0.35">
      <c r="D200" s="22" t="s">
        <v>166</v>
      </c>
      <c r="K200" s="21">
        <f>SUM(J198:J199)</f>
        <v>14.78092</v>
      </c>
    </row>
    <row r="201" spans="1:27" x14ac:dyDescent="0.35">
      <c r="B201" s="13" t="s">
        <v>171</v>
      </c>
    </row>
    <row r="202" spans="1:27" x14ac:dyDescent="0.35">
      <c r="B202" t="s">
        <v>274</v>
      </c>
      <c r="C202" t="s">
        <v>21</v>
      </c>
      <c r="D202" t="s">
        <v>123</v>
      </c>
      <c r="E202" s="20">
        <v>1</v>
      </c>
      <c r="G202" t="s">
        <v>164</v>
      </c>
      <c r="H202" s="21">
        <v>2000</v>
      </c>
      <c r="I202" t="s">
        <v>165</v>
      </c>
      <c r="J202" s="21">
        <f>ROUND(E202* H202,5)</f>
        <v>2000</v>
      </c>
    </row>
    <row r="203" spans="1:27" x14ac:dyDescent="0.35">
      <c r="D203" s="22" t="s">
        <v>178</v>
      </c>
      <c r="K203" s="21">
        <f>SUM(J202:J202)</f>
        <v>2000</v>
      </c>
    </row>
    <row r="205" spans="1:27" x14ac:dyDescent="0.35">
      <c r="D205" s="22" t="s">
        <v>180</v>
      </c>
      <c r="H205">
        <v>1.5</v>
      </c>
      <c r="I205" t="s">
        <v>181</v>
      </c>
      <c r="J205">
        <f>ROUND(H205/100*K200,5)</f>
        <v>0.22170999999999999</v>
      </c>
    </row>
    <row r="206" spans="1:27" x14ac:dyDescent="0.35">
      <c r="D206" s="22" t="s">
        <v>179</v>
      </c>
      <c r="K206" s="23">
        <f>SUM(J197:J205)</f>
        <v>2015.00263</v>
      </c>
    </row>
    <row r="207" spans="1:27" x14ac:dyDescent="0.35">
      <c r="D207" s="22" t="s">
        <v>182</v>
      </c>
      <c r="K207" s="23">
        <f>SUM(K206:K206)</f>
        <v>2015.00263</v>
      </c>
    </row>
    <row r="209" spans="1:27" ht="45" customHeight="1" x14ac:dyDescent="0.35">
      <c r="A209" s="17" t="s">
        <v>275</v>
      </c>
      <c r="B209" s="17" t="s">
        <v>124</v>
      </c>
      <c r="C209" s="1" t="s">
        <v>21</v>
      </c>
      <c r="D209" s="32" t="s">
        <v>125</v>
      </c>
      <c r="E209" s="33"/>
      <c r="F209" s="33"/>
      <c r="G209" s="1"/>
      <c r="H209" s="18" t="s">
        <v>158</v>
      </c>
      <c r="I209" s="34">
        <v>0.86499999999999999</v>
      </c>
      <c r="J209" s="33"/>
      <c r="K209" s="19">
        <f>ROUND(K217,2)</f>
        <v>15</v>
      </c>
      <c r="L209" s="1"/>
      <c r="M209" s="1"/>
      <c r="N209" s="1"/>
      <c r="O209" s="1"/>
      <c r="P209" s="1"/>
      <c r="Q209" s="1"/>
      <c r="R209" s="1"/>
      <c r="S209" s="1"/>
      <c r="T209" s="1"/>
      <c r="U209" s="1"/>
      <c r="V209" s="1"/>
      <c r="W209" s="1"/>
      <c r="X209" s="1"/>
      <c r="Y209" s="1"/>
      <c r="Z209" s="1"/>
      <c r="AA209" s="1"/>
    </row>
    <row r="210" spans="1:27" x14ac:dyDescent="0.35">
      <c r="B210" s="13" t="s">
        <v>159</v>
      </c>
    </row>
    <row r="211" spans="1:27" x14ac:dyDescent="0.35">
      <c r="B211" t="s">
        <v>272</v>
      </c>
      <c r="C211" t="s">
        <v>161</v>
      </c>
      <c r="D211" t="s">
        <v>273</v>
      </c>
      <c r="E211" s="20">
        <v>0.35</v>
      </c>
      <c r="F211" t="s">
        <v>163</v>
      </c>
      <c r="G211" t="s">
        <v>164</v>
      </c>
      <c r="H211" s="21">
        <v>19.82</v>
      </c>
      <c r="I211" t="s">
        <v>165</v>
      </c>
      <c r="J211" s="21">
        <f>ROUND(E211/I209* H211,5)</f>
        <v>8.0196500000000004</v>
      </c>
    </row>
    <row r="212" spans="1:27" x14ac:dyDescent="0.35">
      <c r="B212" t="s">
        <v>270</v>
      </c>
      <c r="C212" t="s">
        <v>161</v>
      </c>
      <c r="D212" t="s">
        <v>271</v>
      </c>
      <c r="E212" s="20">
        <v>0.35</v>
      </c>
      <c r="F212" t="s">
        <v>163</v>
      </c>
      <c r="G212" t="s">
        <v>164</v>
      </c>
      <c r="H212" s="21">
        <v>16.71</v>
      </c>
      <c r="I212" t="s">
        <v>165</v>
      </c>
      <c r="J212" s="21">
        <f>ROUND(E212/I209* H212,5)</f>
        <v>6.7612699999999997</v>
      </c>
    </row>
    <row r="213" spans="1:27" x14ac:dyDescent="0.35">
      <c r="D213" s="22" t="s">
        <v>166</v>
      </c>
      <c r="K213" s="21">
        <f>SUM(J211:J212)</f>
        <v>14.78092</v>
      </c>
    </row>
    <row r="215" spans="1:27" x14ac:dyDescent="0.35">
      <c r="D215" s="22" t="s">
        <v>180</v>
      </c>
      <c r="H215">
        <v>1.5</v>
      </c>
      <c r="I215" t="s">
        <v>181</v>
      </c>
      <c r="J215">
        <f>ROUND(H215/100*K213,5)</f>
        <v>0.22170999999999999</v>
      </c>
    </row>
    <row r="216" spans="1:27" x14ac:dyDescent="0.35">
      <c r="D216" s="22" t="s">
        <v>179</v>
      </c>
      <c r="K216" s="23">
        <f>SUM(J210:J215)</f>
        <v>15.00263</v>
      </c>
    </row>
    <row r="217" spans="1:27" x14ac:dyDescent="0.35">
      <c r="D217" s="22" t="s">
        <v>182</v>
      </c>
      <c r="K217" s="23">
        <f>SUM(K216:K216)</f>
        <v>15.00263</v>
      </c>
    </row>
    <row r="219" spans="1:27" ht="45" customHeight="1" x14ac:dyDescent="0.35">
      <c r="A219" s="17" t="s">
        <v>276</v>
      </c>
      <c r="B219" s="17" t="s">
        <v>23</v>
      </c>
      <c r="C219" s="1" t="s">
        <v>21</v>
      </c>
      <c r="D219" s="32" t="s">
        <v>24</v>
      </c>
      <c r="E219" s="33"/>
      <c r="F219" s="33"/>
      <c r="G219" s="1"/>
      <c r="H219" s="18" t="s">
        <v>158</v>
      </c>
      <c r="I219" s="34">
        <v>1</v>
      </c>
      <c r="J219" s="33"/>
      <c r="K219" s="19">
        <f>ROUND(K230,2)</f>
        <v>12.42</v>
      </c>
      <c r="L219" s="1"/>
      <c r="M219" s="1"/>
      <c r="N219" s="1"/>
      <c r="O219" s="1"/>
      <c r="P219" s="1"/>
      <c r="Q219" s="1"/>
      <c r="R219" s="1"/>
      <c r="S219" s="1"/>
      <c r="T219" s="1"/>
      <c r="U219" s="1"/>
      <c r="V219" s="1"/>
      <c r="W219" s="1"/>
      <c r="X219" s="1"/>
      <c r="Y219" s="1"/>
      <c r="Z219" s="1"/>
      <c r="AA219" s="1"/>
    </row>
    <row r="220" spans="1:27" x14ac:dyDescent="0.35">
      <c r="B220" s="13" t="s">
        <v>159</v>
      </c>
    </row>
    <row r="221" spans="1:27" x14ac:dyDescent="0.35">
      <c r="B221" t="s">
        <v>203</v>
      </c>
      <c r="C221" t="s">
        <v>161</v>
      </c>
      <c r="D221" t="s">
        <v>204</v>
      </c>
      <c r="E221" s="20">
        <v>0.2</v>
      </c>
      <c r="F221" t="s">
        <v>163</v>
      </c>
      <c r="G221" t="s">
        <v>164</v>
      </c>
      <c r="H221" s="21">
        <v>21.63</v>
      </c>
      <c r="I221" t="s">
        <v>165</v>
      </c>
      <c r="J221" s="21">
        <f>ROUND(E221/I219* H221,5)</f>
        <v>4.3259999999999996</v>
      </c>
    </row>
    <row r="222" spans="1:27" x14ac:dyDescent="0.35">
      <c r="B222" t="s">
        <v>211</v>
      </c>
      <c r="C222" t="s">
        <v>161</v>
      </c>
      <c r="D222" t="s">
        <v>212</v>
      </c>
      <c r="E222" s="20">
        <v>0.3</v>
      </c>
      <c r="F222" t="s">
        <v>163</v>
      </c>
      <c r="G222" t="s">
        <v>164</v>
      </c>
      <c r="H222" s="21">
        <v>20.079999999999998</v>
      </c>
      <c r="I222" t="s">
        <v>165</v>
      </c>
      <c r="J222" s="21">
        <f>ROUND(E222/I219* H222,5)</f>
        <v>6.024</v>
      </c>
    </row>
    <row r="223" spans="1:27" x14ac:dyDescent="0.35">
      <c r="D223" s="22" t="s">
        <v>166</v>
      </c>
      <c r="K223" s="21">
        <f>SUM(J221:J222)</f>
        <v>10.35</v>
      </c>
    </row>
    <row r="224" spans="1:27" x14ac:dyDescent="0.35">
      <c r="B224" s="13" t="s">
        <v>167</v>
      </c>
    </row>
    <row r="225" spans="1:27" x14ac:dyDescent="0.35">
      <c r="B225" t="s">
        <v>205</v>
      </c>
      <c r="C225" t="s">
        <v>161</v>
      </c>
      <c r="D225" t="s">
        <v>206</v>
      </c>
      <c r="E225" s="20">
        <v>0.2</v>
      </c>
      <c r="F225" t="s">
        <v>163</v>
      </c>
      <c r="G225" t="s">
        <v>164</v>
      </c>
      <c r="H225" s="21">
        <v>9.56</v>
      </c>
      <c r="I225" t="s">
        <v>165</v>
      </c>
      <c r="J225" s="21">
        <f>ROUND(E225/I219* H225,5)</f>
        <v>1.9119999999999999</v>
      </c>
    </row>
    <row r="226" spans="1:27" x14ac:dyDescent="0.35">
      <c r="D226" s="22" t="s">
        <v>170</v>
      </c>
      <c r="K226" s="21">
        <f>SUM(J225:J225)</f>
        <v>1.9119999999999999</v>
      </c>
    </row>
    <row r="228" spans="1:27" x14ac:dyDescent="0.35">
      <c r="D228" s="22" t="s">
        <v>180</v>
      </c>
      <c r="H228">
        <v>1.5</v>
      </c>
      <c r="I228" t="s">
        <v>181</v>
      </c>
      <c r="J228">
        <f>ROUND(H228/100*K223,5)</f>
        <v>0.15525</v>
      </c>
    </row>
    <row r="229" spans="1:27" x14ac:dyDescent="0.35">
      <c r="D229" s="22" t="s">
        <v>179</v>
      </c>
      <c r="K229" s="23">
        <f>SUM(J220:J228)</f>
        <v>12.417250000000001</v>
      </c>
    </row>
    <row r="230" spans="1:27" x14ac:dyDescent="0.35">
      <c r="D230" s="22" t="s">
        <v>182</v>
      </c>
      <c r="K230" s="23">
        <f>SUM(K229:K229)</f>
        <v>12.417250000000001</v>
      </c>
    </row>
    <row r="232" spans="1:27" ht="45" customHeight="1" x14ac:dyDescent="0.35">
      <c r="A232" s="17" t="s">
        <v>277</v>
      </c>
      <c r="B232" s="17" t="s">
        <v>25</v>
      </c>
      <c r="C232" s="1" t="s">
        <v>18</v>
      </c>
      <c r="D232" s="32" t="s">
        <v>26</v>
      </c>
      <c r="E232" s="33"/>
      <c r="F232" s="33"/>
      <c r="G232" s="1"/>
      <c r="H232" s="18" t="s">
        <v>158</v>
      </c>
      <c r="I232" s="34">
        <v>0.98699999999999999</v>
      </c>
      <c r="J232" s="33"/>
      <c r="K232" s="19">
        <f>ROUND(K238,2)</f>
        <v>7.16</v>
      </c>
      <c r="L232" s="1"/>
      <c r="M232" s="1"/>
      <c r="N232" s="1"/>
      <c r="O232" s="1"/>
      <c r="P232" s="1"/>
      <c r="Q232" s="1"/>
      <c r="R232" s="1"/>
      <c r="S232" s="1"/>
      <c r="T232" s="1"/>
      <c r="U232" s="1"/>
      <c r="V232" s="1"/>
      <c r="W232" s="1"/>
      <c r="X232" s="1"/>
      <c r="Y232" s="1"/>
      <c r="Z232" s="1"/>
      <c r="AA232" s="1"/>
    </row>
    <row r="233" spans="1:27" x14ac:dyDescent="0.35">
      <c r="B233" s="13" t="s">
        <v>167</v>
      </c>
    </row>
    <row r="234" spans="1:27" x14ac:dyDescent="0.35">
      <c r="B234" t="s">
        <v>197</v>
      </c>
      <c r="C234" t="s">
        <v>161</v>
      </c>
      <c r="D234" t="s">
        <v>198</v>
      </c>
      <c r="E234" s="20">
        <v>3.5999999999999997E-2</v>
      </c>
      <c r="F234" t="s">
        <v>163</v>
      </c>
      <c r="G234" t="s">
        <v>164</v>
      </c>
      <c r="H234" s="21">
        <v>61.89</v>
      </c>
      <c r="I234" t="s">
        <v>165</v>
      </c>
      <c r="J234" s="21">
        <f>ROUND(E234/I232* H234,5)</f>
        <v>2.25739</v>
      </c>
    </row>
    <row r="235" spans="1:27" x14ac:dyDescent="0.35">
      <c r="B235" t="s">
        <v>199</v>
      </c>
      <c r="C235" t="s">
        <v>161</v>
      </c>
      <c r="D235" t="s">
        <v>200</v>
      </c>
      <c r="E235" s="20">
        <v>7.1999999999999995E-2</v>
      </c>
      <c r="F235" t="s">
        <v>163</v>
      </c>
      <c r="G235" t="s">
        <v>164</v>
      </c>
      <c r="H235" s="21">
        <v>67.2</v>
      </c>
      <c r="I235" t="s">
        <v>165</v>
      </c>
      <c r="J235" s="21">
        <f>ROUND(E235/I232* H235,5)</f>
        <v>4.9021299999999997</v>
      </c>
    </row>
    <row r="236" spans="1:27" x14ac:dyDescent="0.35">
      <c r="D236" s="22" t="s">
        <v>170</v>
      </c>
      <c r="K236" s="21">
        <f>SUM(J234:J235)</f>
        <v>7.1595199999999997</v>
      </c>
    </row>
    <row r="237" spans="1:27" x14ac:dyDescent="0.35">
      <c r="D237" s="22" t="s">
        <v>179</v>
      </c>
      <c r="K237" s="23">
        <f>SUM(J233:J236)</f>
        <v>7.1595199999999997</v>
      </c>
    </row>
    <row r="238" spans="1:27" x14ac:dyDescent="0.35">
      <c r="D238" s="22" t="s">
        <v>182</v>
      </c>
      <c r="K238" s="23">
        <f>SUM(K237:K237)</f>
        <v>7.1595199999999997</v>
      </c>
    </row>
    <row r="240" spans="1:27" ht="45" customHeight="1" x14ac:dyDescent="0.35">
      <c r="A240" s="17" t="s">
        <v>278</v>
      </c>
      <c r="B240" s="17" t="s">
        <v>17</v>
      </c>
      <c r="C240" s="1" t="s">
        <v>18</v>
      </c>
      <c r="D240" s="32" t="s">
        <v>19</v>
      </c>
      <c r="E240" s="33"/>
      <c r="F240" s="33"/>
      <c r="G240" s="1"/>
      <c r="H240" s="18" t="s">
        <v>158</v>
      </c>
      <c r="I240" s="34">
        <v>0.97099999999999997</v>
      </c>
      <c r="J240" s="33"/>
      <c r="K240" s="19">
        <f>ROUND(K246,2)</f>
        <v>5.4</v>
      </c>
      <c r="L240" s="1"/>
      <c r="M240" s="1"/>
      <c r="N240" s="1"/>
      <c r="O240" s="1"/>
      <c r="P240" s="1"/>
      <c r="Q240" s="1"/>
      <c r="R240" s="1"/>
      <c r="S240" s="1"/>
      <c r="T240" s="1"/>
      <c r="U240" s="1"/>
      <c r="V240" s="1"/>
      <c r="W240" s="1"/>
      <c r="X240" s="1"/>
      <c r="Y240" s="1"/>
      <c r="Z240" s="1"/>
      <c r="AA240" s="1"/>
    </row>
    <row r="241" spans="1:27" x14ac:dyDescent="0.35">
      <c r="B241" s="13" t="s">
        <v>167</v>
      </c>
    </row>
    <row r="242" spans="1:27" x14ac:dyDescent="0.35">
      <c r="B242" t="s">
        <v>199</v>
      </c>
      <c r="C242" t="s">
        <v>161</v>
      </c>
      <c r="D242" t="s">
        <v>200</v>
      </c>
      <c r="E242" s="20">
        <v>6.5000000000000002E-2</v>
      </c>
      <c r="F242" t="s">
        <v>163</v>
      </c>
      <c r="G242" t="s">
        <v>164</v>
      </c>
      <c r="H242" s="21">
        <v>67.2</v>
      </c>
      <c r="I242" t="s">
        <v>165</v>
      </c>
      <c r="J242" s="21">
        <f>ROUND(E242/I240* H242,5)</f>
        <v>4.4984599999999997</v>
      </c>
    </row>
    <row r="243" spans="1:27" x14ac:dyDescent="0.35">
      <c r="B243" t="s">
        <v>279</v>
      </c>
      <c r="C243" t="s">
        <v>161</v>
      </c>
      <c r="D243" t="s">
        <v>280</v>
      </c>
      <c r="E243" s="20">
        <v>7.7999999999999996E-3</v>
      </c>
      <c r="F243" t="s">
        <v>163</v>
      </c>
      <c r="G243" t="s">
        <v>164</v>
      </c>
      <c r="H243" s="21">
        <v>112.41</v>
      </c>
      <c r="I243" t="s">
        <v>165</v>
      </c>
      <c r="J243" s="21">
        <f>ROUND(E243/I240* H243,5)</f>
        <v>0.90298</v>
      </c>
    </row>
    <row r="244" spans="1:27" x14ac:dyDescent="0.35">
      <c r="D244" s="22" t="s">
        <v>170</v>
      </c>
      <c r="K244" s="21">
        <f>SUM(J242:J243)</f>
        <v>5.40144</v>
      </c>
    </row>
    <row r="245" spans="1:27" x14ac:dyDescent="0.35">
      <c r="D245" s="22" t="s">
        <v>179</v>
      </c>
      <c r="K245" s="23">
        <f>SUM(J241:J244)</f>
        <v>5.40144</v>
      </c>
    </row>
    <row r="246" spans="1:27" x14ac:dyDescent="0.35">
      <c r="D246" s="22" t="s">
        <v>182</v>
      </c>
      <c r="K246" s="23">
        <f>SUM(K245:K245)</f>
        <v>5.40144</v>
      </c>
    </row>
    <row r="248" spans="1:27" ht="45" customHeight="1" x14ac:dyDescent="0.35">
      <c r="A248" s="17" t="s">
        <v>281</v>
      </c>
      <c r="B248" s="17" t="s">
        <v>15</v>
      </c>
      <c r="C248" s="1" t="s">
        <v>13</v>
      </c>
      <c r="D248" s="32" t="s">
        <v>16</v>
      </c>
      <c r="E248" s="33"/>
      <c r="F248" s="33"/>
      <c r="G248" s="1"/>
      <c r="H248" s="18" t="s">
        <v>158</v>
      </c>
      <c r="I248" s="34">
        <v>0.97099999999999997</v>
      </c>
      <c r="J248" s="33"/>
      <c r="K248" s="19">
        <f>ROUND(K254,2)</f>
        <v>4.3</v>
      </c>
      <c r="L248" s="1"/>
      <c r="M248" s="1"/>
      <c r="N248" s="1"/>
      <c r="O248" s="1"/>
      <c r="P248" s="1"/>
      <c r="Q248" s="1"/>
      <c r="R248" s="1"/>
      <c r="S248" s="1"/>
      <c r="T248" s="1"/>
      <c r="U248" s="1"/>
      <c r="V248" s="1"/>
      <c r="W248" s="1"/>
      <c r="X248" s="1"/>
      <c r="Y248" s="1"/>
      <c r="Z248" s="1"/>
      <c r="AA248" s="1"/>
    </row>
    <row r="249" spans="1:27" x14ac:dyDescent="0.35">
      <c r="B249" s="13" t="s">
        <v>167</v>
      </c>
    </row>
    <row r="250" spans="1:27" x14ac:dyDescent="0.35">
      <c r="B250" t="s">
        <v>197</v>
      </c>
      <c r="C250" t="s">
        <v>161</v>
      </c>
      <c r="D250" t="s">
        <v>198</v>
      </c>
      <c r="E250" s="20">
        <v>2.4E-2</v>
      </c>
      <c r="F250" t="s">
        <v>163</v>
      </c>
      <c r="G250" t="s">
        <v>164</v>
      </c>
      <c r="H250" s="21">
        <v>61.89</v>
      </c>
      <c r="I250" t="s">
        <v>165</v>
      </c>
      <c r="J250" s="21">
        <f>ROUND(E250/I248* H250,5)</f>
        <v>1.52972</v>
      </c>
    </row>
    <row r="251" spans="1:27" x14ac:dyDescent="0.35">
      <c r="B251" t="s">
        <v>199</v>
      </c>
      <c r="C251" t="s">
        <v>161</v>
      </c>
      <c r="D251" t="s">
        <v>200</v>
      </c>
      <c r="E251" s="20">
        <v>0.04</v>
      </c>
      <c r="F251" t="s">
        <v>163</v>
      </c>
      <c r="G251" t="s">
        <v>164</v>
      </c>
      <c r="H251" s="21">
        <v>67.2</v>
      </c>
      <c r="I251" t="s">
        <v>165</v>
      </c>
      <c r="J251" s="21">
        <f>ROUND(E251/I248* H251,5)</f>
        <v>2.7682799999999999</v>
      </c>
    </row>
    <row r="252" spans="1:27" x14ac:dyDescent="0.35">
      <c r="D252" s="22" t="s">
        <v>170</v>
      </c>
      <c r="K252" s="21">
        <f>SUM(J250:J251)</f>
        <v>4.298</v>
      </c>
    </row>
    <row r="253" spans="1:27" x14ac:dyDescent="0.35">
      <c r="D253" s="22" t="s">
        <v>179</v>
      </c>
      <c r="K253" s="23">
        <f>SUM(J249:J252)</f>
        <v>4.298</v>
      </c>
    </row>
    <row r="254" spans="1:27" x14ac:dyDescent="0.35">
      <c r="D254" s="22" t="s">
        <v>182</v>
      </c>
      <c r="K254" s="23">
        <f>SUM(K253:K253)</f>
        <v>4.298</v>
      </c>
    </row>
    <row r="256" spans="1:27" ht="45" customHeight="1" x14ac:dyDescent="0.35">
      <c r="A256" s="17" t="s">
        <v>282</v>
      </c>
      <c r="B256" s="17" t="s">
        <v>27</v>
      </c>
      <c r="C256" s="1" t="s">
        <v>18</v>
      </c>
      <c r="D256" s="32" t="s">
        <v>28</v>
      </c>
      <c r="E256" s="33"/>
      <c r="F256" s="33"/>
      <c r="G256" s="1"/>
      <c r="H256" s="18" t="s">
        <v>158</v>
      </c>
      <c r="I256" s="34">
        <v>1</v>
      </c>
      <c r="J256" s="33"/>
      <c r="K256" s="19">
        <f>ROUND(K269,2)</f>
        <v>1.03</v>
      </c>
      <c r="L256" s="1"/>
      <c r="M256" s="1"/>
      <c r="N256" s="1"/>
      <c r="O256" s="1"/>
      <c r="P256" s="1"/>
      <c r="Q256" s="1"/>
      <c r="R256" s="1"/>
      <c r="S256" s="1"/>
      <c r="T256" s="1"/>
      <c r="U256" s="1"/>
      <c r="V256" s="1"/>
      <c r="W256" s="1"/>
      <c r="X256" s="1"/>
      <c r="Y256" s="1"/>
      <c r="Z256" s="1"/>
      <c r="AA256" s="1"/>
    </row>
    <row r="257" spans="1:27" x14ac:dyDescent="0.35">
      <c r="B257" s="13" t="s">
        <v>159</v>
      </c>
    </row>
    <row r="258" spans="1:27" x14ac:dyDescent="0.35">
      <c r="B258" t="s">
        <v>209</v>
      </c>
      <c r="C258" t="s">
        <v>161</v>
      </c>
      <c r="D258" t="s">
        <v>210</v>
      </c>
      <c r="E258" s="20">
        <v>5.0000000000000001E-3</v>
      </c>
      <c r="F258" t="s">
        <v>163</v>
      </c>
      <c r="G258" t="s">
        <v>164</v>
      </c>
      <c r="H258" s="21">
        <v>21.28</v>
      </c>
      <c r="I258" t="s">
        <v>165</v>
      </c>
      <c r="J258" s="21">
        <f>ROUND(E258/I256* H258,5)</f>
        <v>0.10639999999999999</v>
      </c>
    </row>
    <row r="259" spans="1:27" x14ac:dyDescent="0.35">
      <c r="B259" t="s">
        <v>211</v>
      </c>
      <c r="C259" t="s">
        <v>161</v>
      </c>
      <c r="D259" t="s">
        <v>212</v>
      </c>
      <c r="E259" s="20">
        <v>0.01</v>
      </c>
      <c r="F259" t="s">
        <v>163</v>
      </c>
      <c r="G259" t="s">
        <v>164</v>
      </c>
      <c r="H259" s="21">
        <v>20.079999999999998</v>
      </c>
      <c r="I259" t="s">
        <v>165</v>
      </c>
      <c r="J259" s="21">
        <f>ROUND(E259/I256* H259,5)</f>
        <v>0.20080000000000001</v>
      </c>
    </row>
    <row r="260" spans="1:27" x14ac:dyDescent="0.35">
      <c r="D260" s="22" t="s">
        <v>166</v>
      </c>
      <c r="K260" s="21">
        <f>SUM(J258:J259)</f>
        <v>0.30720000000000003</v>
      </c>
    </row>
    <row r="261" spans="1:27" x14ac:dyDescent="0.35">
      <c r="B261" s="13" t="s">
        <v>167</v>
      </c>
    </row>
    <row r="262" spans="1:27" x14ac:dyDescent="0.35">
      <c r="B262" t="s">
        <v>283</v>
      </c>
      <c r="C262" t="s">
        <v>161</v>
      </c>
      <c r="D262" t="s">
        <v>284</v>
      </c>
      <c r="E262" s="20">
        <v>5.0000000000000001E-3</v>
      </c>
      <c r="F262" t="s">
        <v>163</v>
      </c>
      <c r="G262" t="s">
        <v>164</v>
      </c>
      <c r="H262" s="21">
        <v>48.36</v>
      </c>
      <c r="I262" t="s">
        <v>165</v>
      </c>
      <c r="J262" s="21">
        <f>ROUND(E262/I256* H262,5)</f>
        <v>0.24179999999999999</v>
      </c>
    </row>
    <row r="263" spans="1:27" x14ac:dyDescent="0.35">
      <c r="B263" t="s">
        <v>285</v>
      </c>
      <c r="C263" t="s">
        <v>161</v>
      </c>
      <c r="D263" t="s">
        <v>286</v>
      </c>
      <c r="E263" s="20">
        <v>4.0000000000000001E-3</v>
      </c>
      <c r="F263" t="s">
        <v>163</v>
      </c>
      <c r="G263" t="s">
        <v>164</v>
      </c>
      <c r="H263" s="21">
        <v>115.44</v>
      </c>
      <c r="I263" t="s">
        <v>165</v>
      </c>
      <c r="J263" s="21">
        <f>ROUND(E263/I256* H263,5)</f>
        <v>0.46176</v>
      </c>
    </row>
    <row r="264" spans="1:27" x14ac:dyDescent="0.35">
      <c r="B264" t="s">
        <v>287</v>
      </c>
      <c r="C264" t="s">
        <v>161</v>
      </c>
      <c r="D264" t="s">
        <v>288</v>
      </c>
      <c r="E264" s="20">
        <v>1E-3</v>
      </c>
      <c r="F264" t="s">
        <v>163</v>
      </c>
      <c r="G264" t="s">
        <v>164</v>
      </c>
      <c r="H264" s="21">
        <v>16.309999999999999</v>
      </c>
      <c r="I264" t="s">
        <v>165</v>
      </c>
      <c r="J264" s="21">
        <f>ROUND(E264/I256* H264,5)</f>
        <v>1.6310000000000002E-2</v>
      </c>
    </row>
    <row r="265" spans="1:27" x14ac:dyDescent="0.35">
      <c r="D265" s="22" t="s">
        <v>170</v>
      </c>
      <c r="K265" s="21">
        <f>SUM(J262:J264)</f>
        <v>0.71987000000000001</v>
      </c>
    </row>
    <row r="267" spans="1:27" x14ac:dyDescent="0.35">
      <c r="D267" s="22" t="s">
        <v>180</v>
      </c>
      <c r="H267">
        <v>1.5</v>
      </c>
      <c r="I267" t="s">
        <v>181</v>
      </c>
      <c r="J267">
        <f>ROUND(H267/100*K260,5)</f>
        <v>4.6100000000000004E-3</v>
      </c>
    </row>
    <row r="268" spans="1:27" x14ac:dyDescent="0.35">
      <c r="D268" s="22" t="s">
        <v>179</v>
      </c>
      <c r="K268" s="23">
        <f>SUM(J257:J267)</f>
        <v>1.0316800000000002</v>
      </c>
    </row>
    <row r="269" spans="1:27" x14ac:dyDescent="0.35">
      <c r="D269" s="22" t="s">
        <v>182</v>
      </c>
      <c r="K269" s="23">
        <f>SUM(K268:K268)</f>
        <v>1.0316800000000002</v>
      </c>
    </row>
    <row r="271" spans="1:27" ht="45" customHeight="1" x14ac:dyDescent="0.35">
      <c r="A271" s="17" t="s">
        <v>289</v>
      </c>
      <c r="B271" s="17" t="s">
        <v>12</v>
      </c>
      <c r="C271" s="1" t="s">
        <v>13</v>
      </c>
      <c r="D271" s="32" t="s">
        <v>14</v>
      </c>
      <c r="E271" s="33"/>
      <c r="F271" s="33"/>
      <c r="G271" s="1"/>
      <c r="H271" s="18" t="s">
        <v>158</v>
      </c>
      <c r="I271" s="34">
        <v>0.96899999999999997</v>
      </c>
      <c r="J271" s="33"/>
      <c r="K271" s="19">
        <f>ROUND(K281,2)</f>
        <v>5.4</v>
      </c>
      <c r="L271" s="1"/>
      <c r="M271" s="1"/>
      <c r="N271" s="1"/>
      <c r="O271" s="1"/>
      <c r="P271" s="1"/>
      <c r="Q271" s="1"/>
      <c r="R271" s="1"/>
      <c r="S271" s="1"/>
      <c r="T271" s="1"/>
      <c r="U271" s="1"/>
      <c r="V271" s="1"/>
      <c r="W271" s="1"/>
      <c r="X271" s="1"/>
      <c r="Y271" s="1"/>
      <c r="Z271" s="1"/>
      <c r="AA271" s="1"/>
    </row>
    <row r="272" spans="1:27" x14ac:dyDescent="0.35">
      <c r="B272" s="13" t="s">
        <v>159</v>
      </c>
    </row>
    <row r="273" spans="1:27" x14ac:dyDescent="0.35">
      <c r="B273" t="s">
        <v>160</v>
      </c>
      <c r="C273" t="s">
        <v>161</v>
      </c>
      <c r="D273" t="s">
        <v>162</v>
      </c>
      <c r="E273" s="20">
        <v>0.17</v>
      </c>
      <c r="F273" t="s">
        <v>163</v>
      </c>
      <c r="G273" t="s">
        <v>164</v>
      </c>
      <c r="H273" s="21">
        <v>20.84</v>
      </c>
      <c r="I273" t="s">
        <v>165</v>
      </c>
      <c r="J273" s="21">
        <f>ROUND(E273/I271* H273,5)</f>
        <v>3.6561400000000002</v>
      </c>
    </row>
    <row r="274" spans="1:27" x14ac:dyDescent="0.35">
      <c r="D274" s="22" t="s">
        <v>166</v>
      </c>
      <c r="K274" s="21">
        <f>SUM(J273:J273)</f>
        <v>3.6561400000000002</v>
      </c>
    </row>
    <row r="275" spans="1:27" x14ac:dyDescent="0.35">
      <c r="B275" s="13" t="s">
        <v>167</v>
      </c>
    </row>
    <row r="276" spans="1:27" x14ac:dyDescent="0.35">
      <c r="B276" t="s">
        <v>290</v>
      </c>
      <c r="C276" t="s">
        <v>161</v>
      </c>
      <c r="D276" t="s">
        <v>291</v>
      </c>
      <c r="E276" s="20">
        <v>0.17</v>
      </c>
      <c r="F276" t="s">
        <v>163</v>
      </c>
      <c r="G276" t="s">
        <v>164</v>
      </c>
      <c r="H276" s="21">
        <v>9.64</v>
      </c>
      <c r="I276" t="s">
        <v>165</v>
      </c>
      <c r="J276" s="21">
        <f>ROUND(E276/I271* H276,5)</f>
        <v>1.69123</v>
      </c>
    </row>
    <row r="277" spans="1:27" x14ac:dyDescent="0.35">
      <c r="D277" s="22" t="s">
        <v>170</v>
      </c>
      <c r="K277" s="21">
        <f>SUM(J276:J276)</f>
        <v>1.69123</v>
      </c>
    </row>
    <row r="279" spans="1:27" x14ac:dyDescent="0.35">
      <c r="D279" s="22" t="s">
        <v>180</v>
      </c>
      <c r="H279">
        <v>1.5</v>
      </c>
      <c r="I279" t="s">
        <v>181</v>
      </c>
      <c r="J279">
        <f>ROUND(H279/100*K274,5)</f>
        <v>5.484E-2</v>
      </c>
    </row>
    <row r="280" spans="1:27" x14ac:dyDescent="0.35">
      <c r="D280" s="22" t="s">
        <v>179</v>
      </c>
      <c r="K280" s="23">
        <f>SUM(J272:J279)</f>
        <v>5.4022100000000002</v>
      </c>
    </row>
    <row r="281" spans="1:27" x14ac:dyDescent="0.35">
      <c r="D281" s="22" t="s">
        <v>182</v>
      </c>
      <c r="K281" s="23">
        <f>SUM(K280:K280)</f>
        <v>5.4022100000000002</v>
      </c>
    </row>
    <row r="283" spans="1:27" ht="45" customHeight="1" x14ac:dyDescent="0.35">
      <c r="A283" s="17" t="s">
        <v>292</v>
      </c>
      <c r="B283" s="17" t="s">
        <v>20</v>
      </c>
      <c r="C283" s="1" t="s">
        <v>21</v>
      </c>
      <c r="D283" s="32" t="s">
        <v>22</v>
      </c>
      <c r="E283" s="33"/>
      <c r="F283" s="33"/>
      <c r="G283" s="1"/>
      <c r="H283" s="18" t="s">
        <v>158</v>
      </c>
      <c r="I283" s="34">
        <v>1</v>
      </c>
      <c r="J283" s="33"/>
      <c r="K283" s="19">
        <f>ROUND(K291,2)</f>
        <v>8.4</v>
      </c>
      <c r="L283" s="1"/>
      <c r="M283" s="1"/>
      <c r="N283" s="1"/>
      <c r="O283" s="1"/>
      <c r="P283" s="1"/>
      <c r="Q283" s="1"/>
      <c r="R283" s="1"/>
      <c r="S283" s="1"/>
      <c r="T283" s="1"/>
      <c r="U283" s="1"/>
      <c r="V283" s="1"/>
      <c r="W283" s="1"/>
      <c r="X283" s="1"/>
      <c r="Y283" s="1"/>
      <c r="Z283" s="1"/>
      <c r="AA283" s="1"/>
    </row>
    <row r="284" spans="1:27" x14ac:dyDescent="0.35">
      <c r="B284" s="13" t="s">
        <v>159</v>
      </c>
    </row>
    <row r="285" spans="1:27" x14ac:dyDescent="0.35">
      <c r="B285" t="s">
        <v>293</v>
      </c>
      <c r="C285" t="s">
        <v>161</v>
      </c>
      <c r="D285" t="s">
        <v>294</v>
      </c>
      <c r="E285" s="20">
        <v>0.2</v>
      </c>
      <c r="F285" t="s">
        <v>163</v>
      </c>
      <c r="G285" t="s">
        <v>164</v>
      </c>
      <c r="H285" s="21">
        <v>21.28</v>
      </c>
      <c r="I285" t="s">
        <v>165</v>
      </c>
      <c r="J285" s="21">
        <f>ROUND(E285/I283* H285,5)</f>
        <v>4.2560000000000002</v>
      </c>
    </row>
    <row r="286" spans="1:27" x14ac:dyDescent="0.35">
      <c r="B286" t="s">
        <v>211</v>
      </c>
      <c r="C286" t="s">
        <v>161</v>
      </c>
      <c r="D286" t="s">
        <v>212</v>
      </c>
      <c r="E286" s="20">
        <v>0.2</v>
      </c>
      <c r="F286" t="s">
        <v>163</v>
      </c>
      <c r="G286" t="s">
        <v>164</v>
      </c>
      <c r="H286" s="21">
        <v>20.079999999999998</v>
      </c>
      <c r="I286" t="s">
        <v>165</v>
      </c>
      <c r="J286" s="21">
        <f>ROUND(E286/I283* H286,5)</f>
        <v>4.016</v>
      </c>
    </row>
    <row r="287" spans="1:27" x14ac:dyDescent="0.35">
      <c r="D287" s="22" t="s">
        <v>166</v>
      </c>
      <c r="K287" s="21">
        <f>SUM(J285:J286)</f>
        <v>8.2720000000000002</v>
      </c>
    </row>
    <row r="289" spans="1:27" x14ac:dyDescent="0.35">
      <c r="D289" s="22" t="s">
        <v>180</v>
      </c>
      <c r="H289">
        <v>1.5</v>
      </c>
      <c r="I289" t="s">
        <v>181</v>
      </c>
      <c r="J289">
        <f>ROUND(H289/100*K287,5)</f>
        <v>0.12408</v>
      </c>
    </row>
    <row r="290" spans="1:27" x14ac:dyDescent="0.35">
      <c r="D290" s="22" t="s">
        <v>179</v>
      </c>
      <c r="K290" s="23">
        <f>SUM(J284:J289)</f>
        <v>8.3960799999999995</v>
      </c>
    </row>
    <row r="291" spans="1:27" x14ac:dyDescent="0.35">
      <c r="D291" s="22" t="s">
        <v>182</v>
      </c>
      <c r="K291" s="23">
        <f>SUM(K290:K290)</f>
        <v>8.3960799999999995</v>
      </c>
    </row>
    <row r="293" spans="1:27" ht="45" customHeight="1" x14ac:dyDescent="0.35">
      <c r="A293" s="17" t="s">
        <v>295</v>
      </c>
      <c r="B293" s="17" t="s">
        <v>40</v>
      </c>
      <c r="C293" s="1" t="s">
        <v>30</v>
      </c>
      <c r="D293" s="32" t="s">
        <v>41</v>
      </c>
      <c r="E293" s="33"/>
      <c r="F293" s="33"/>
      <c r="G293" s="1"/>
      <c r="H293" s="18" t="s">
        <v>158</v>
      </c>
      <c r="I293" s="34">
        <v>0.97099999999999997</v>
      </c>
      <c r="J293" s="33"/>
      <c r="K293" s="19">
        <f>ROUND(K298,2)</f>
        <v>5.42</v>
      </c>
      <c r="L293" s="1"/>
      <c r="M293" s="1"/>
      <c r="N293" s="1"/>
      <c r="O293" s="1"/>
      <c r="P293" s="1"/>
      <c r="Q293" s="1"/>
      <c r="R293" s="1"/>
      <c r="S293" s="1"/>
      <c r="T293" s="1"/>
      <c r="U293" s="1"/>
      <c r="V293" s="1"/>
      <c r="W293" s="1"/>
      <c r="X293" s="1"/>
      <c r="Y293" s="1"/>
      <c r="Z293" s="1"/>
      <c r="AA293" s="1"/>
    </row>
    <row r="294" spans="1:27" x14ac:dyDescent="0.35">
      <c r="B294" s="13" t="s">
        <v>167</v>
      </c>
    </row>
    <row r="295" spans="1:27" x14ac:dyDescent="0.35">
      <c r="B295" t="s">
        <v>296</v>
      </c>
      <c r="C295" t="s">
        <v>161</v>
      </c>
      <c r="D295" t="s">
        <v>297</v>
      </c>
      <c r="E295" s="20">
        <v>4.4999999999999998E-2</v>
      </c>
      <c r="F295" t="s">
        <v>163</v>
      </c>
      <c r="G295" t="s">
        <v>164</v>
      </c>
      <c r="H295" s="21">
        <v>116.98</v>
      </c>
      <c r="I295" t="s">
        <v>165</v>
      </c>
      <c r="J295" s="21">
        <f>ROUND(E295/I293* H295,5)</f>
        <v>5.4213199999999997</v>
      </c>
    </row>
    <row r="296" spans="1:27" x14ac:dyDescent="0.35">
      <c r="D296" s="22" t="s">
        <v>170</v>
      </c>
      <c r="K296" s="21">
        <f>SUM(J295:J295)</f>
        <v>5.4213199999999997</v>
      </c>
    </row>
    <row r="297" spans="1:27" x14ac:dyDescent="0.35">
      <c r="D297" s="22" t="s">
        <v>179</v>
      </c>
      <c r="K297" s="23">
        <f>SUM(J294:J296)</f>
        <v>5.4213199999999997</v>
      </c>
    </row>
    <row r="298" spans="1:27" x14ac:dyDescent="0.35">
      <c r="D298" s="22" t="s">
        <v>182</v>
      </c>
      <c r="K298" s="23">
        <f>SUM(K297:K297)</f>
        <v>5.4213199999999997</v>
      </c>
    </row>
    <row r="300" spans="1:27" ht="45" customHeight="1" x14ac:dyDescent="0.35">
      <c r="A300" s="17" t="s">
        <v>298</v>
      </c>
      <c r="B300" s="17" t="s">
        <v>38</v>
      </c>
      <c r="C300" s="1" t="s">
        <v>30</v>
      </c>
      <c r="D300" s="32" t="s">
        <v>39</v>
      </c>
      <c r="E300" s="33"/>
      <c r="F300" s="33"/>
      <c r="G300" s="1"/>
      <c r="H300" s="18" t="s">
        <v>158</v>
      </c>
      <c r="I300" s="34">
        <v>0.97</v>
      </c>
      <c r="J300" s="33"/>
      <c r="K300" s="19">
        <f>ROUND(K305,2)</f>
        <v>9.1199999999999992</v>
      </c>
      <c r="L300" s="1"/>
      <c r="M300" s="1"/>
      <c r="N300" s="1"/>
      <c r="O300" s="1"/>
      <c r="P300" s="1"/>
      <c r="Q300" s="1"/>
      <c r="R300" s="1"/>
      <c r="S300" s="1"/>
      <c r="T300" s="1"/>
      <c r="U300" s="1"/>
      <c r="V300" s="1"/>
      <c r="W300" s="1"/>
      <c r="X300" s="1"/>
      <c r="Y300" s="1"/>
      <c r="Z300" s="1"/>
      <c r="AA300" s="1"/>
    </row>
    <row r="301" spans="1:27" x14ac:dyDescent="0.35">
      <c r="B301" s="13" t="s">
        <v>167</v>
      </c>
    </row>
    <row r="302" spans="1:27" x14ac:dyDescent="0.35">
      <c r="B302" t="s">
        <v>197</v>
      </c>
      <c r="C302" t="s">
        <v>161</v>
      </c>
      <c r="D302" t="s">
        <v>198</v>
      </c>
      <c r="E302" s="20">
        <v>0.14299999999999999</v>
      </c>
      <c r="F302" t="s">
        <v>163</v>
      </c>
      <c r="G302" t="s">
        <v>164</v>
      </c>
      <c r="H302" s="21">
        <v>61.89</v>
      </c>
      <c r="I302" t="s">
        <v>165</v>
      </c>
      <c r="J302" s="21">
        <f>ROUND(E302/I300* H302,5)</f>
        <v>9.1239899999999992</v>
      </c>
    </row>
    <row r="303" spans="1:27" x14ac:dyDescent="0.35">
      <c r="D303" s="22" t="s">
        <v>170</v>
      </c>
      <c r="K303" s="21">
        <f>SUM(J302:J302)</f>
        <v>9.1239899999999992</v>
      </c>
    </row>
    <row r="304" spans="1:27" x14ac:dyDescent="0.35">
      <c r="D304" s="22" t="s">
        <v>179</v>
      </c>
      <c r="K304" s="23">
        <f>SUM(J301:J303)</f>
        <v>9.1239899999999992</v>
      </c>
    </row>
    <row r="305" spans="1:27" x14ac:dyDescent="0.35">
      <c r="D305" s="22" t="s">
        <v>182</v>
      </c>
      <c r="K305" s="23">
        <f>SUM(K304:K304)</f>
        <v>9.1239899999999992</v>
      </c>
    </row>
    <row r="307" spans="1:27" ht="45" customHeight="1" x14ac:dyDescent="0.35">
      <c r="A307" s="17" t="s">
        <v>299</v>
      </c>
      <c r="B307" s="17" t="s">
        <v>99</v>
      </c>
      <c r="C307" s="1" t="s">
        <v>30</v>
      </c>
      <c r="D307" s="32" t="s">
        <v>100</v>
      </c>
      <c r="E307" s="33"/>
      <c r="F307" s="33"/>
      <c r="G307" s="1"/>
      <c r="H307" s="18" t="s">
        <v>158</v>
      </c>
      <c r="I307" s="34">
        <v>1</v>
      </c>
      <c r="J307" s="33"/>
      <c r="K307" s="19">
        <f>ROUND(K321,2)</f>
        <v>39.840000000000003</v>
      </c>
      <c r="L307" s="1"/>
      <c r="M307" s="1"/>
      <c r="N307" s="1"/>
      <c r="O307" s="1"/>
      <c r="P307" s="1"/>
      <c r="Q307" s="1"/>
      <c r="R307" s="1"/>
      <c r="S307" s="1"/>
      <c r="T307" s="1"/>
      <c r="U307" s="1"/>
      <c r="V307" s="1"/>
      <c r="W307" s="1"/>
      <c r="X307" s="1"/>
      <c r="Y307" s="1"/>
      <c r="Z307" s="1"/>
      <c r="AA307" s="1"/>
    </row>
    <row r="308" spans="1:27" x14ac:dyDescent="0.35">
      <c r="B308" s="13" t="s">
        <v>159</v>
      </c>
    </row>
    <row r="309" spans="1:27" x14ac:dyDescent="0.35">
      <c r="B309" t="s">
        <v>160</v>
      </c>
      <c r="C309" t="s">
        <v>161</v>
      </c>
      <c r="D309" t="s">
        <v>162</v>
      </c>
      <c r="E309" s="20">
        <v>0.3</v>
      </c>
      <c r="F309" t="s">
        <v>163</v>
      </c>
      <c r="G309" t="s">
        <v>164</v>
      </c>
      <c r="H309" s="21">
        <v>20.84</v>
      </c>
      <c r="I309" t="s">
        <v>165</v>
      </c>
      <c r="J309" s="21">
        <f>ROUND(E309/I307* H309,5)</f>
        <v>6.2519999999999998</v>
      </c>
    </row>
    <row r="310" spans="1:27" x14ac:dyDescent="0.35">
      <c r="D310" s="22" t="s">
        <v>166</v>
      </c>
      <c r="K310" s="21">
        <f>SUM(J309:J309)</f>
        <v>6.2519999999999998</v>
      </c>
    </row>
    <row r="311" spans="1:27" x14ac:dyDescent="0.35">
      <c r="B311" s="13" t="s">
        <v>167</v>
      </c>
    </row>
    <row r="312" spans="1:27" x14ac:dyDescent="0.35">
      <c r="B312" t="s">
        <v>197</v>
      </c>
      <c r="C312" t="s">
        <v>161</v>
      </c>
      <c r="D312" t="s">
        <v>198</v>
      </c>
      <c r="E312" s="20">
        <v>0.121</v>
      </c>
      <c r="F312" t="s">
        <v>163</v>
      </c>
      <c r="G312" t="s">
        <v>164</v>
      </c>
      <c r="H312" s="21">
        <v>61.89</v>
      </c>
      <c r="I312" t="s">
        <v>165</v>
      </c>
      <c r="J312" s="21">
        <f>ROUND(E312/I307* H312,5)</f>
        <v>7.4886900000000001</v>
      </c>
    </row>
    <row r="313" spans="1:27" x14ac:dyDescent="0.35">
      <c r="B313" t="s">
        <v>300</v>
      </c>
      <c r="C313" t="s">
        <v>161</v>
      </c>
      <c r="D313" t="s">
        <v>301</v>
      </c>
      <c r="E313" s="20">
        <v>0.3</v>
      </c>
      <c r="F313" t="s">
        <v>163</v>
      </c>
      <c r="G313" t="s">
        <v>164</v>
      </c>
      <c r="H313" s="21">
        <v>6.25</v>
      </c>
      <c r="I313" t="s">
        <v>165</v>
      </c>
      <c r="J313" s="21">
        <f>ROUND(E313/I307* H313,5)</f>
        <v>1.875</v>
      </c>
    </row>
    <row r="314" spans="1:27" x14ac:dyDescent="0.35">
      <c r="D314" s="22" t="s">
        <v>170</v>
      </c>
      <c r="K314" s="21">
        <f>SUM(J312:J313)</f>
        <v>9.3636900000000001</v>
      </c>
    </row>
    <row r="315" spans="1:27" x14ac:dyDescent="0.35">
      <c r="B315" s="13" t="s">
        <v>171</v>
      </c>
    </row>
    <row r="316" spans="1:27" x14ac:dyDescent="0.35">
      <c r="B316" t="s">
        <v>302</v>
      </c>
      <c r="C316" t="s">
        <v>71</v>
      </c>
      <c r="D316" t="s">
        <v>303</v>
      </c>
      <c r="E316" s="20">
        <v>1.9</v>
      </c>
      <c r="G316" t="s">
        <v>164</v>
      </c>
      <c r="H316" s="21">
        <v>12.7</v>
      </c>
      <c r="I316" t="s">
        <v>165</v>
      </c>
      <c r="J316" s="21">
        <f>ROUND(E316* H316,5)</f>
        <v>24.13</v>
      </c>
    </row>
    <row r="317" spans="1:27" x14ac:dyDescent="0.35">
      <c r="D317" s="22" t="s">
        <v>178</v>
      </c>
      <c r="K317" s="21">
        <f>SUM(J316:J316)</f>
        <v>24.13</v>
      </c>
    </row>
    <row r="319" spans="1:27" x14ac:dyDescent="0.35">
      <c r="D319" s="22" t="s">
        <v>180</v>
      </c>
      <c r="H319">
        <v>1.5</v>
      </c>
      <c r="I319" t="s">
        <v>181</v>
      </c>
      <c r="J319">
        <f>ROUND(H319/100*K310,5)</f>
        <v>9.3780000000000002E-2</v>
      </c>
    </row>
    <row r="320" spans="1:27" x14ac:dyDescent="0.35">
      <c r="D320" s="22" t="s">
        <v>179</v>
      </c>
      <c r="K320" s="23">
        <f>SUM(J308:J319)</f>
        <v>39.839469999999999</v>
      </c>
    </row>
    <row r="321" spans="1:27" x14ac:dyDescent="0.35">
      <c r="D321" s="22" t="s">
        <v>182</v>
      </c>
      <c r="K321" s="23">
        <f>SUM(K320:K320)</f>
        <v>39.839469999999999</v>
      </c>
    </row>
    <row r="323" spans="1:27" ht="45" customHeight="1" x14ac:dyDescent="0.35">
      <c r="A323" s="17" t="s">
        <v>304</v>
      </c>
      <c r="B323" s="17" t="s">
        <v>42</v>
      </c>
      <c r="C323" s="1" t="s">
        <v>30</v>
      </c>
      <c r="D323" s="32" t="s">
        <v>43</v>
      </c>
      <c r="E323" s="33"/>
      <c r="F323" s="33"/>
      <c r="G323" s="1"/>
      <c r="H323" s="18" t="s">
        <v>158</v>
      </c>
      <c r="I323" s="34">
        <v>0.97099999999999997</v>
      </c>
      <c r="J323" s="33"/>
      <c r="K323" s="19">
        <f>ROUND(K328,2)</f>
        <v>10.79</v>
      </c>
      <c r="L323" s="1"/>
      <c r="M323" s="1"/>
      <c r="N323" s="1"/>
      <c r="O323" s="1"/>
      <c r="P323" s="1"/>
      <c r="Q323" s="1"/>
      <c r="R323" s="1"/>
      <c r="S323" s="1"/>
      <c r="T323" s="1"/>
      <c r="U323" s="1"/>
      <c r="V323" s="1"/>
      <c r="W323" s="1"/>
      <c r="X323" s="1"/>
      <c r="Y323" s="1"/>
      <c r="Z323" s="1"/>
      <c r="AA323" s="1"/>
    </row>
    <row r="324" spans="1:27" x14ac:dyDescent="0.35">
      <c r="B324" s="13" t="s">
        <v>167</v>
      </c>
    </row>
    <row r="325" spans="1:27" x14ac:dyDescent="0.35">
      <c r="B325" t="s">
        <v>305</v>
      </c>
      <c r="C325" t="s">
        <v>161</v>
      </c>
      <c r="D325" t="s">
        <v>306</v>
      </c>
      <c r="E325" s="20">
        <v>0.18</v>
      </c>
      <c r="F325" t="s">
        <v>163</v>
      </c>
      <c r="G325" t="s">
        <v>164</v>
      </c>
      <c r="H325" s="21">
        <v>58.18</v>
      </c>
      <c r="I325" t="s">
        <v>165</v>
      </c>
      <c r="J325" s="21">
        <f>ROUND(E325/I323* H325,5)</f>
        <v>10.785170000000001</v>
      </c>
    </row>
    <row r="326" spans="1:27" x14ac:dyDescent="0.35">
      <c r="D326" s="22" t="s">
        <v>170</v>
      </c>
      <c r="K326" s="21">
        <f>SUM(J325:J325)</f>
        <v>10.785170000000001</v>
      </c>
    </row>
    <row r="327" spans="1:27" x14ac:dyDescent="0.35">
      <c r="D327" s="22" t="s">
        <v>179</v>
      </c>
      <c r="K327" s="23">
        <f>SUM(J324:J326)</f>
        <v>10.785170000000001</v>
      </c>
    </row>
    <row r="328" spans="1:27" x14ac:dyDescent="0.35">
      <c r="D328" s="22" t="s">
        <v>182</v>
      </c>
      <c r="K328" s="23">
        <f>SUM(K327:K327)</f>
        <v>10.785170000000001</v>
      </c>
    </row>
    <row r="330" spans="1:27" ht="45" customHeight="1" x14ac:dyDescent="0.35">
      <c r="A330" s="17" t="s">
        <v>307</v>
      </c>
      <c r="B330" s="17" t="s">
        <v>29</v>
      </c>
      <c r="C330" s="1" t="s">
        <v>30</v>
      </c>
      <c r="D330" s="32" t="s">
        <v>31</v>
      </c>
      <c r="E330" s="33"/>
      <c r="F330" s="33"/>
      <c r="G330" s="1"/>
      <c r="H330" s="18" t="s">
        <v>158</v>
      </c>
      <c r="I330" s="34">
        <v>0.97099999999999997</v>
      </c>
      <c r="J330" s="33"/>
      <c r="K330" s="19">
        <f>ROUND(K335,2)</f>
        <v>12.82</v>
      </c>
      <c r="L330" s="1"/>
      <c r="M330" s="1"/>
      <c r="N330" s="1"/>
      <c r="O330" s="1"/>
      <c r="P330" s="1"/>
      <c r="Q330" s="1"/>
      <c r="R330" s="1"/>
      <c r="S330" s="1"/>
      <c r="T330" s="1"/>
      <c r="U330" s="1"/>
      <c r="V330" s="1"/>
      <c r="W330" s="1"/>
      <c r="X330" s="1"/>
      <c r="Y330" s="1"/>
      <c r="Z330" s="1"/>
      <c r="AA330" s="1"/>
    </row>
    <row r="331" spans="1:27" x14ac:dyDescent="0.35">
      <c r="B331" s="13" t="s">
        <v>167</v>
      </c>
    </row>
    <row r="332" spans="1:27" x14ac:dyDescent="0.35">
      <c r="B332" t="s">
        <v>305</v>
      </c>
      <c r="C332" t="s">
        <v>161</v>
      </c>
      <c r="D332" t="s">
        <v>306</v>
      </c>
      <c r="E332" s="20">
        <v>0.214</v>
      </c>
      <c r="F332" t="s">
        <v>163</v>
      </c>
      <c r="G332" t="s">
        <v>164</v>
      </c>
      <c r="H332" s="21">
        <v>58.18</v>
      </c>
      <c r="I332" t="s">
        <v>165</v>
      </c>
      <c r="J332" s="21">
        <f>ROUND(E332/I330* H332,5)</f>
        <v>12.822369999999999</v>
      </c>
    </row>
    <row r="333" spans="1:27" x14ac:dyDescent="0.35">
      <c r="D333" s="22" t="s">
        <v>170</v>
      </c>
      <c r="K333" s="21">
        <f>SUM(J332:J332)</f>
        <v>12.822369999999999</v>
      </c>
    </row>
    <row r="334" spans="1:27" x14ac:dyDescent="0.35">
      <c r="D334" s="22" t="s">
        <v>179</v>
      </c>
      <c r="K334" s="23">
        <f>SUM(J331:J333)</f>
        <v>12.822369999999999</v>
      </c>
    </row>
    <row r="335" spans="1:27" x14ac:dyDescent="0.35">
      <c r="D335" s="22" t="s">
        <v>182</v>
      </c>
      <c r="K335" s="23">
        <f>SUM(K334:K334)</f>
        <v>12.822369999999999</v>
      </c>
    </row>
    <row r="337" spans="1:27" ht="45" customHeight="1" x14ac:dyDescent="0.35">
      <c r="A337" s="17" t="s">
        <v>308</v>
      </c>
      <c r="B337" s="17" t="s">
        <v>32</v>
      </c>
      <c r="C337" s="1" t="s">
        <v>30</v>
      </c>
      <c r="D337" s="32" t="s">
        <v>33</v>
      </c>
      <c r="E337" s="33"/>
      <c r="F337" s="33"/>
      <c r="G337" s="1"/>
      <c r="H337" s="18" t="s">
        <v>158</v>
      </c>
      <c r="I337" s="34">
        <v>1</v>
      </c>
      <c r="J337" s="33"/>
      <c r="K337" s="19">
        <f>ROUND(K342,2)</f>
        <v>19.940000000000001</v>
      </c>
      <c r="L337" s="1"/>
      <c r="M337" s="1"/>
      <c r="N337" s="1"/>
      <c r="O337" s="1"/>
      <c r="P337" s="1"/>
      <c r="Q337" s="1"/>
      <c r="R337" s="1"/>
      <c r="S337" s="1"/>
      <c r="T337" s="1"/>
      <c r="U337" s="1"/>
      <c r="V337" s="1"/>
      <c r="W337" s="1"/>
      <c r="X337" s="1"/>
      <c r="Y337" s="1"/>
      <c r="Z337" s="1"/>
      <c r="AA337" s="1"/>
    </row>
    <row r="338" spans="1:27" x14ac:dyDescent="0.35">
      <c r="B338" s="13" t="s">
        <v>171</v>
      </c>
    </row>
    <row r="339" spans="1:27" x14ac:dyDescent="0.35">
      <c r="B339" t="s">
        <v>309</v>
      </c>
      <c r="C339" t="s">
        <v>71</v>
      </c>
      <c r="D339" t="s">
        <v>33</v>
      </c>
      <c r="E339" s="20">
        <v>0.17</v>
      </c>
      <c r="G339" t="s">
        <v>164</v>
      </c>
      <c r="H339" s="21">
        <v>117.32</v>
      </c>
      <c r="I339" t="s">
        <v>165</v>
      </c>
      <c r="J339" s="21">
        <f>ROUND(E339* H339,5)</f>
        <v>19.944400000000002</v>
      </c>
    </row>
    <row r="340" spans="1:27" x14ac:dyDescent="0.35">
      <c r="D340" s="22" t="s">
        <v>178</v>
      </c>
      <c r="K340" s="21">
        <f>SUM(J339:J339)</f>
        <v>19.944400000000002</v>
      </c>
    </row>
    <row r="341" spans="1:27" x14ac:dyDescent="0.35">
      <c r="D341" s="22" t="s">
        <v>179</v>
      </c>
      <c r="K341" s="23">
        <f>SUM(J338:J340)</f>
        <v>19.944400000000002</v>
      </c>
    </row>
    <row r="342" spans="1:27" x14ac:dyDescent="0.35">
      <c r="D342" s="22" t="s">
        <v>182</v>
      </c>
      <c r="K342" s="23">
        <f>SUM(K341:K341)</f>
        <v>19.944400000000002</v>
      </c>
    </row>
    <row r="344" spans="1:27" ht="45" customHeight="1" x14ac:dyDescent="0.35">
      <c r="A344" s="17" t="s">
        <v>310</v>
      </c>
      <c r="B344" s="17" t="s">
        <v>49</v>
      </c>
      <c r="C344" s="1" t="s">
        <v>30</v>
      </c>
      <c r="D344" s="32" t="s">
        <v>50</v>
      </c>
      <c r="E344" s="33"/>
      <c r="F344" s="33"/>
      <c r="G344" s="1"/>
      <c r="H344" s="18" t="s">
        <v>158</v>
      </c>
      <c r="I344" s="34">
        <v>1.05</v>
      </c>
      <c r="J344" s="33"/>
      <c r="K344" s="19">
        <f>ROUND(K358,2)</f>
        <v>127.15</v>
      </c>
      <c r="L344" s="1"/>
      <c r="M344" s="1"/>
      <c r="N344" s="1"/>
      <c r="O344" s="1"/>
      <c r="P344" s="1"/>
      <c r="Q344" s="1"/>
      <c r="R344" s="1"/>
      <c r="S344" s="1"/>
      <c r="T344" s="1"/>
      <c r="U344" s="1"/>
      <c r="V344" s="1"/>
      <c r="W344" s="1"/>
      <c r="X344" s="1"/>
      <c r="Y344" s="1"/>
      <c r="Z344" s="1"/>
      <c r="AA344" s="1"/>
    </row>
    <row r="345" spans="1:27" x14ac:dyDescent="0.35">
      <c r="B345" s="13" t="s">
        <v>159</v>
      </c>
    </row>
    <row r="346" spans="1:27" x14ac:dyDescent="0.35">
      <c r="B346" t="s">
        <v>209</v>
      </c>
      <c r="C346" t="s">
        <v>161</v>
      </c>
      <c r="D346" t="s">
        <v>210</v>
      </c>
      <c r="E346" s="20">
        <v>0.15</v>
      </c>
      <c r="F346" t="s">
        <v>163</v>
      </c>
      <c r="G346" t="s">
        <v>164</v>
      </c>
      <c r="H346" s="21">
        <v>21.28</v>
      </c>
      <c r="I346" t="s">
        <v>165</v>
      </c>
      <c r="J346" s="21">
        <f>ROUND(E346/I344* H346,5)</f>
        <v>3.04</v>
      </c>
    </row>
    <row r="347" spans="1:27" x14ac:dyDescent="0.35">
      <c r="B347" t="s">
        <v>211</v>
      </c>
      <c r="C347" t="s">
        <v>161</v>
      </c>
      <c r="D347" t="s">
        <v>212</v>
      </c>
      <c r="E347" s="20">
        <v>0.45</v>
      </c>
      <c r="F347" t="s">
        <v>163</v>
      </c>
      <c r="G347" t="s">
        <v>164</v>
      </c>
      <c r="H347" s="21">
        <v>20.079999999999998</v>
      </c>
      <c r="I347" t="s">
        <v>165</v>
      </c>
      <c r="J347" s="21">
        <f>ROUND(E347/I344* H347,5)</f>
        <v>8.6057100000000002</v>
      </c>
    </row>
    <row r="348" spans="1:27" x14ac:dyDescent="0.35">
      <c r="D348" s="22" t="s">
        <v>166</v>
      </c>
      <c r="K348" s="21">
        <f>SUM(J346:J347)</f>
        <v>11.645710000000001</v>
      </c>
    </row>
    <row r="349" spans="1:27" x14ac:dyDescent="0.35">
      <c r="B349" s="13" t="s">
        <v>167</v>
      </c>
    </row>
    <row r="350" spans="1:27" x14ac:dyDescent="0.35">
      <c r="B350" t="s">
        <v>218</v>
      </c>
      <c r="C350" t="s">
        <v>161</v>
      </c>
      <c r="D350" t="s">
        <v>219</v>
      </c>
      <c r="E350" s="20">
        <v>0.15</v>
      </c>
      <c r="F350" t="s">
        <v>163</v>
      </c>
      <c r="G350" t="s">
        <v>164</v>
      </c>
      <c r="H350" s="21">
        <v>6.36</v>
      </c>
      <c r="I350" t="s">
        <v>165</v>
      </c>
      <c r="J350" s="21">
        <f>ROUND(E350/I344* H350,5)</f>
        <v>0.90856999999999999</v>
      </c>
    </row>
    <row r="351" spans="1:27" x14ac:dyDescent="0.35">
      <c r="D351" s="22" t="s">
        <v>170</v>
      </c>
      <c r="K351" s="21">
        <f>SUM(J350:J350)</f>
        <v>0.90856999999999999</v>
      </c>
    </row>
    <row r="352" spans="1:27" x14ac:dyDescent="0.35">
      <c r="B352" s="13" t="s">
        <v>171</v>
      </c>
    </row>
    <row r="353" spans="1:27" x14ac:dyDescent="0.35">
      <c r="B353" t="s">
        <v>311</v>
      </c>
      <c r="C353" t="s">
        <v>30</v>
      </c>
      <c r="D353" t="s">
        <v>312</v>
      </c>
      <c r="E353" s="20">
        <v>1.05</v>
      </c>
      <c r="G353" t="s">
        <v>164</v>
      </c>
      <c r="H353" s="21">
        <v>108.97</v>
      </c>
      <c r="I353" t="s">
        <v>165</v>
      </c>
      <c r="J353" s="21">
        <f>ROUND(E353* H353,5)</f>
        <v>114.41849999999999</v>
      </c>
    </row>
    <row r="354" spans="1:27" x14ac:dyDescent="0.35">
      <c r="D354" s="22" t="s">
        <v>178</v>
      </c>
      <c r="K354" s="21">
        <f>SUM(J353:J353)</f>
        <v>114.41849999999999</v>
      </c>
    </row>
    <row r="356" spans="1:27" x14ac:dyDescent="0.35">
      <c r="D356" s="22" t="s">
        <v>180</v>
      </c>
      <c r="H356">
        <v>1.5</v>
      </c>
      <c r="I356" t="s">
        <v>181</v>
      </c>
      <c r="J356">
        <f>ROUND(H356/100*K348,5)</f>
        <v>0.17469000000000001</v>
      </c>
    </row>
    <row r="357" spans="1:27" x14ac:dyDescent="0.35">
      <c r="D357" s="22" t="s">
        <v>179</v>
      </c>
      <c r="K357" s="23">
        <f>SUM(J345:J356)</f>
        <v>127.14747</v>
      </c>
    </row>
    <row r="358" spans="1:27" x14ac:dyDescent="0.35">
      <c r="D358" s="22" t="s">
        <v>182</v>
      </c>
      <c r="K358" s="23">
        <f>SUM(K357:K357)</f>
        <v>127.14747</v>
      </c>
    </row>
    <row r="360" spans="1:27" ht="45" customHeight="1" x14ac:dyDescent="0.35">
      <c r="A360" s="17" t="s">
        <v>313</v>
      </c>
      <c r="B360" s="17" t="s">
        <v>62</v>
      </c>
      <c r="C360" s="1" t="s">
        <v>30</v>
      </c>
      <c r="D360" s="32" t="s">
        <v>63</v>
      </c>
      <c r="E360" s="33"/>
      <c r="F360" s="33"/>
      <c r="G360" s="1"/>
      <c r="H360" s="18" t="s">
        <v>158</v>
      </c>
      <c r="I360" s="34">
        <v>1</v>
      </c>
      <c r="J360" s="33"/>
      <c r="K360" s="19">
        <f>ROUND(K376,2)</f>
        <v>36.07</v>
      </c>
      <c r="L360" s="1"/>
      <c r="M360" s="1"/>
      <c r="N360" s="1"/>
      <c r="O360" s="1"/>
      <c r="P360" s="1"/>
      <c r="Q360" s="1"/>
      <c r="R360" s="1"/>
      <c r="S360" s="1"/>
      <c r="T360" s="1"/>
      <c r="U360" s="1"/>
      <c r="V360" s="1"/>
      <c r="W360" s="1"/>
      <c r="X360" s="1"/>
      <c r="Y360" s="1"/>
      <c r="Z360" s="1"/>
      <c r="AA360" s="1"/>
    </row>
    <row r="361" spans="1:27" x14ac:dyDescent="0.35">
      <c r="B361" s="13" t="s">
        <v>159</v>
      </c>
    </row>
    <row r="362" spans="1:27" x14ac:dyDescent="0.35">
      <c r="B362" t="s">
        <v>211</v>
      </c>
      <c r="C362" t="s">
        <v>161</v>
      </c>
      <c r="D362" t="s">
        <v>212</v>
      </c>
      <c r="E362" s="20">
        <v>0.05</v>
      </c>
      <c r="F362" t="s">
        <v>163</v>
      </c>
      <c r="G362" t="s">
        <v>164</v>
      </c>
      <c r="H362" s="21">
        <v>20.079999999999998</v>
      </c>
      <c r="I362" t="s">
        <v>165</v>
      </c>
      <c r="J362" s="21">
        <f>ROUND(E362/I360* H362,5)</f>
        <v>1.004</v>
      </c>
    </row>
    <row r="363" spans="1:27" x14ac:dyDescent="0.35">
      <c r="D363" s="22" t="s">
        <v>166</v>
      </c>
      <c r="K363" s="21">
        <f>SUM(J362:J362)</f>
        <v>1.004</v>
      </c>
    </row>
    <row r="364" spans="1:27" x14ac:dyDescent="0.35">
      <c r="B364" s="13" t="s">
        <v>167</v>
      </c>
    </row>
    <row r="365" spans="1:27" x14ac:dyDescent="0.35">
      <c r="B365" t="s">
        <v>314</v>
      </c>
      <c r="C365" t="s">
        <v>161</v>
      </c>
      <c r="D365" t="s">
        <v>315</v>
      </c>
      <c r="E365" s="20">
        <v>3.5000000000000003E-2</v>
      </c>
      <c r="F365" t="s">
        <v>163</v>
      </c>
      <c r="G365" t="s">
        <v>164</v>
      </c>
      <c r="H365" s="21">
        <v>90.27</v>
      </c>
      <c r="I365" t="s">
        <v>165</v>
      </c>
      <c r="J365" s="21">
        <f>ROUND(E365/I360* H365,5)</f>
        <v>3.1594500000000001</v>
      </c>
    </row>
    <row r="366" spans="1:27" x14ac:dyDescent="0.35">
      <c r="B366" t="s">
        <v>316</v>
      </c>
      <c r="C366" t="s">
        <v>161</v>
      </c>
      <c r="D366" t="s">
        <v>317</v>
      </c>
      <c r="E366" s="20">
        <v>0.04</v>
      </c>
      <c r="F366" t="s">
        <v>163</v>
      </c>
      <c r="G366" t="s">
        <v>164</v>
      </c>
      <c r="H366" s="21">
        <v>87.52</v>
      </c>
      <c r="I366" t="s">
        <v>165</v>
      </c>
      <c r="J366" s="21">
        <f>ROUND(E366/I360* H366,5)</f>
        <v>3.5007999999999999</v>
      </c>
    </row>
    <row r="367" spans="1:27" x14ac:dyDescent="0.35">
      <c r="B367" t="s">
        <v>318</v>
      </c>
      <c r="C367" t="s">
        <v>161</v>
      </c>
      <c r="D367" t="s">
        <v>319</v>
      </c>
      <c r="E367" s="20">
        <v>2.5000000000000001E-2</v>
      </c>
      <c r="F367" t="s">
        <v>163</v>
      </c>
      <c r="G367" t="s">
        <v>164</v>
      </c>
      <c r="H367" s="21">
        <v>64.38</v>
      </c>
      <c r="I367" t="s">
        <v>165</v>
      </c>
      <c r="J367" s="21">
        <f>ROUND(E367/I360* H367,5)</f>
        <v>1.6094999999999999</v>
      </c>
    </row>
    <row r="368" spans="1:27" x14ac:dyDescent="0.35">
      <c r="D368" s="22" t="s">
        <v>170</v>
      </c>
      <c r="K368" s="21">
        <f>SUM(J365:J367)</f>
        <v>8.2697500000000002</v>
      </c>
    </row>
    <row r="369" spans="1:27" x14ac:dyDescent="0.35">
      <c r="B369" s="13" t="s">
        <v>171</v>
      </c>
    </row>
    <row r="370" spans="1:27" x14ac:dyDescent="0.35">
      <c r="B370" t="s">
        <v>172</v>
      </c>
      <c r="C370" t="s">
        <v>30</v>
      </c>
      <c r="D370" t="s">
        <v>173</v>
      </c>
      <c r="E370" s="20">
        <v>0.05</v>
      </c>
      <c r="G370" t="s">
        <v>164</v>
      </c>
      <c r="H370" s="21">
        <v>2.3199999999999998</v>
      </c>
      <c r="I370" t="s">
        <v>165</v>
      </c>
      <c r="J370" s="21">
        <f>ROUND(E370* H370,5)</f>
        <v>0.11600000000000001</v>
      </c>
    </row>
    <row r="371" spans="1:27" x14ac:dyDescent="0.35">
      <c r="B371" t="s">
        <v>320</v>
      </c>
      <c r="C371" t="s">
        <v>30</v>
      </c>
      <c r="D371" t="s">
        <v>321</v>
      </c>
      <c r="E371" s="20">
        <v>1.1499999999999999</v>
      </c>
      <c r="G371" t="s">
        <v>164</v>
      </c>
      <c r="H371" s="21">
        <v>23.19</v>
      </c>
      <c r="I371" t="s">
        <v>165</v>
      </c>
      <c r="J371" s="21">
        <f>ROUND(E371* H371,5)</f>
        <v>26.668500000000002</v>
      </c>
    </row>
    <row r="372" spans="1:27" x14ac:dyDescent="0.35">
      <c r="D372" s="22" t="s">
        <v>178</v>
      </c>
      <c r="K372" s="21">
        <f>SUM(J370:J371)</f>
        <v>26.784500000000001</v>
      </c>
    </row>
    <row r="374" spans="1:27" x14ac:dyDescent="0.35">
      <c r="D374" s="22" t="s">
        <v>180</v>
      </c>
      <c r="H374">
        <v>1.5</v>
      </c>
      <c r="I374" t="s">
        <v>181</v>
      </c>
      <c r="J374">
        <f>ROUND(H374/100*K363,5)</f>
        <v>1.506E-2</v>
      </c>
    </row>
    <row r="375" spans="1:27" x14ac:dyDescent="0.35">
      <c r="D375" s="22" t="s">
        <v>179</v>
      </c>
      <c r="K375" s="23">
        <f>SUM(J361:J374)</f>
        <v>36.073309999999999</v>
      </c>
    </row>
    <row r="376" spans="1:27" x14ac:dyDescent="0.35">
      <c r="D376" s="22" t="s">
        <v>182</v>
      </c>
      <c r="K376" s="23">
        <f>SUM(K375:K375)</f>
        <v>36.073309999999999</v>
      </c>
    </row>
    <row r="378" spans="1:27" ht="45" customHeight="1" x14ac:dyDescent="0.35">
      <c r="A378" s="17" t="s">
        <v>322</v>
      </c>
      <c r="B378" s="17" t="s">
        <v>53</v>
      </c>
      <c r="C378" s="1" t="s">
        <v>13</v>
      </c>
      <c r="D378" s="32" t="s">
        <v>54</v>
      </c>
      <c r="E378" s="33"/>
      <c r="F378" s="33"/>
      <c r="G378" s="1"/>
      <c r="H378" s="18" t="s">
        <v>158</v>
      </c>
      <c r="I378" s="34">
        <v>1.5269999999999999</v>
      </c>
      <c r="J378" s="33"/>
      <c r="K378" s="19">
        <f>ROUND(K390,2)</f>
        <v>16.239999999999998</v>
      </c>
      <c r="L378" s="1"/>
      <c r="M378" s="1"/>
      <c r="N378" s="1"/>
      <c r="O378" s="1"/>
      <c r="P378" s="1"/>
      <c r="Q378" s="1"/>
      <c r="R378" s="1"/>
      <c r="S378" s="1"/>
      <c r="T378" s="1"/>
      <c r="U378" s="1"/>
      <c r="V378" s="1"/>
      <c r="W378" s="1"/>
      <c r="X378" s="1"/>
      <c r="Y378" s="1"/>
      <c r="Z378" s="1"/>
      <c r="AA378" s="1"/>
    </row>
    <row r="379" spans="1:27" x14ac:dyDescent="0.35">
      <c r="B379" s="13" t="s">
        <v>159</v>
      </c>
    </row>
    <row r="380" spans="1:27" x14ac:dyDescent="0.35">
      <c r="B380" t="s">
        <v>293</v>
      </c>
      <c r="C380" t="s">
        <v>161</v>
      </c>
      <c r="D380" t="s">
        <v>294</v>
      </c>
      <c r="E380" s="20">
        <v>0.15</v>
      </c>
      <c r="F380" t="s">
        <v>163</v>
      </c>
      <c r="G380" t="s">
        <v>164</v>
      </c>
      <c r="H380" s="21">
        <v>21.28</v>
      </c>
      <c r="I380" t="s">
        <v>165</v>
      </c>
      <c r="J380" s="21">
        <f>ROUND(E380/I378* H380,5)</f>
        <v>2.0903700000000001</v>
      </c>
    </row>
    <row r="381" spans="1:27" x14ac:dyDescent="0.35">
      <c r="B381" t="s">
        <v>211</v>
      </c>
      <c r="C381" t="s">
        <v>161</v>
      </c>
      <c r="D381" t="s">
        <v>212</v>
      </c>
      <c r="E381" s="20">
        <v>0.15</v>
      </c>
      <c r="F381" t="s">
        <v>163</v>
      </c>
      <c r="G381" t="s">
        <v>164</v>
      </c>
      <c r="H381" s="21">
        <v>20.079999999999998</v>
      </c>
      <c r="I381" t="s">
        <v>165</v>
      </c>
      <c r="J381" s="21">
        <f>ROUND(E381/I378* H381,5)</f>
        <v>1.9724999999999999</v>
      </c>
    </row>
    <row r="382" spans="1:27" x14ac:dyDescent="0.35">
      <c r="D382" s="22" t="s">
        <v>166</v>
      </c>
      <c r="K382" s="21">
        <f>SUM(J380:J381)</f>
        <v>4.0628700000000002</v>
      </c>
    </row>
    <row r="383" spans="1:27" x14ac:dyDescent="0.35">
      <c r="B383" s="13" t="s">
        <v>171</v>
      </c>
    </row>
    <row r="384" spans="1:27" x14ac:dyDescent="0.35">
      <c r="B384" t="s">
        <v>323</v>
      </c>
      <c r="C384" t="s">
        <v>13</v>
      </c>
      <c r="D384" t="s">
        <v>324</v>
      </c>
      <c r="E384" s="20">
        <v>1</v>
      </c>
      <c r="G384" t="s">
        <v>164</v>
      </c>
      <c r="H384" s="21">
        <v>9.1</v>
      </c>
      <c r="I384" t="s">
        <v>165</v>
      </c>
      <c r="J384" s="21">
        <f>ROUND(E384* H384,5)</f>
        <v>9.1</v>
      </c>
    </row>
    <row r="385" spans="1:27" x14ac:dyDescent="0.35">
      <c r="B385" t="s">
        <v>325</v>
      </c>
      <c r="C385" t="s">
        <v>30</v>
      </c>
      <c r="D385" t="s">
        <v>326</v>
      </c>
      <c r="E385" s="20">
        <v>4.4999999999999998E-2</v>
      </c>
      <c r="G385" t="s">
        <v>164</v>
      </c>
      <c r="H385" s="21">
        <v>66.95</v>
      </c>
      <c r="I385" t="s">
        <v>165</v>
      </c>
      <c r="J385" s="21">
        <f>ROUND(E385* H385,5)</f>
        <v>3.01275</v>
      </c>
    </row>
    <row r="386" spans="1:27" x14ac:dyDescent="0.35">
      <c r="D386" s="22" t="s">
        <v>178</v>
      </c>
      <c r="K386" s="21">
        <f>SUM(J384:J385)</f>
        <v>12.11275</v>
      </c>
    </row>
    <row r="388" spans="1:27" x14ac:dyDescent="0.35">
      <c r="D388" s="22" t="s">
        <v>180</v>
      </c>
      <c r="H388">
        <v>1.5</v>
      </c>
      <c r="I388" t="s">
        <v>181</v>
      </c>
      <c r="J388">
        <f>ROUND(H388/100*K382,5)</f>
        <v>6.0940000000000001E-2</v>
      </c>
    </row>
    <row r="389" spans="1:27" x14ac:dyDescent="0.35">
      <c r="D389" s="22" t="s">
        <v>179</v>
      </c>
      <c r="K389" s="23">
        <f>SUM(J379:J388)</f>
        <v>16.236559999999997</v>
      </c>
    </row>
    <row r="390" spans="1:27" x14ac:dyDescent="0.35">
      <c r="D390" s="22" t="s">
        <v>182</v>
      </c>
      <c r="K390" s="23">
        <f>SUM(K389:K389)</f>
        <v>16.236559999999997</v>
      </c>
    </row>
    <row r="392" spans="1:27" ht="45" customHeight="1" x14ac:dyDescent="0.35">
      <c r="A392" s="17" t="s">
        <v>327</v>
      </c>
      <c r="B392" s="17" t="s">
        <v>51</v>
      </c>
      <c r="C392" s="1" t="s">
        <v>13</v>
      </c>
      <c r="D392" s="32" t="s">
        <v>52</v>
      </c>
      <c r="E392" s="33"/>
      <c r="F392" s="33"/>
      <c r="G392" s="1"/>
      <c r="H392" s="18" t="s">
        <v>158</v>
      </c>
      <c r="I392" s="34">
        <v>0.91700000000000004</v>
      </c>
      <c r="J392" s="33"/>
      <c r="K392" s="19">
        <f>ROUND(K405,2)</f>
        <v>26.62</v>
      </c>
      <c r="L392" s="1"/>
      <c r="M392" s="1"/>
      <c r="N392" s="1"/>
      <c r="O392" s="1"/>
      <c r="P392" s="1"/>
      <c r="Q392" s="1"/>
      <c r="R392" s="1"/>
      <c r="S392" s="1"/>
      <c r="T392" s="1"/>
      <c r="U392" s="1"/>
      <c r="V392" s="1"/>
      <c r="W392" s="1"/>
      <c r="X392" s="1"/>
      <c r="Y392" s="1"/>
      <c r="Z392" s="1"/>
      <c r="AA392" s="1"/>
    </row>
    <row r="393" spans="1:27" x14ac:dyDescent="0.35">
      <c r="B393" s="13" t="s">
        <v>159</v>
      </c>
    </row>
    <row r="394" spans="1:27" x14ac:dyDescent="0.35">
      <c r="B394" t="s">
        <v>209</v>
      </c>
      <c r="C394" t="s">
        <v>161</v>
      </c>
      <c r="D394" t="s">
        <v>210</v>
      </c>
      <c r="E394" s="20">
        <v>0.23</v>
      </c>
      <c r="F394" t="s">
        <v>163</v>
      </c>
      <c r="G394" t="s">
        <v>164</v>
      </c>
      <c r="H394" s="21">
        <v>21.28</v>
      </c>
      <c r="I394" t="s">
        <v>165</v>
      </c>
      <c r="J394" s="21">
        <f>ROUND(E394/I392* H394,5)</f>
        <v>5.3373999999999997</v>
      </c>
    </row>
    <row r="395" spans="1:27" x14ac:dyDescent="0.35">
      <c r="B395" t="s">
        <v>211</v>
      </c>
      <c r="C395" t="s">
        <v>161</v>
      </c>
      <c r="D395" t="s">
        <v>212</v>
      </c>
      <c r="E395" s="20">
        <v>0.48</v>
      </c>
      <c r="F395" t="s">
        <v>163</v>
      </c>
      <c r="G395" t="s">
        <v>164</v>
      </c>
      <c r="H395" s="21">
        <v>20.079999999999998</v>
      </c>
      <c r="I395" t="s">
        <v>165</v>
      </c>
      <c r="J395" s="21">
        <f>ROUND(E395/I392* H395,5)</f>
        <v>10.5108</v>
      </c>
    </row>
    <row r="396" spans="1:27" x14ac:dyDescent="0.35">
      <c r="D396" s="22" t="s">
        <v>166</v>
      </c>
      <c r="K396" s="21">
        <f>SUM(J394:J395)</f>
        <v>15.848199999999999</v>
      </c>
    </row>
    <row r="397" spans="1:27" x14ac:dyDescent="0.35">
      <c r="B397" s="13" t="s">
        <v>171</v>
      </c>
    </row>
    <row r="398" spans="1:27" x14ac:dyDescent="0.35">
      <c r="B398" t="s">
        <v>328</v>
      </c>
      <c r="C398" t="s">
        <v>13</v>
      </c>
      <c r="D398" t="s">
        <v>329</v>
      </c>
      <c r="E398" s="20">
        <v>1.05</v>
      </c>
      <c r="G398" t="s">
        <v>164</v>
      </c>
      <c r="H398" s="21">
        <v>4.7</v>
      </c>
      <c r="I398" t="s">
        <v>165</v>
      </c>
      <c r="J398" s="21">
        <f>ROUND(E398* H398,5)</f>
        <v>4.9349999999999996</v>
      </c>
    </row>
    <row r="399" spans="1:27" x14ac:dyDescent="0.35">
      <c r="B399" t="s">
        <v>330</v>
      </c>
      <c r="C399" t="s">
        <v>71</v>
      </c>
      <c r="D399" t="s">
        <v>331</v>
      </c>
      <c r="E399" s="20">
        <v>2.0999999999999999E-3</v>
      </c>
      <c r="G399" t="s">
        <v>164</v>
      </c>
      <c r="H399" s="21">
        <v>35.549999999999997</v>
      </c>
      <c r="I399" t="s">
        <v>165</v>
      </c>
      <c r="J399" s="21">
        <f>ROUND(E399* H399,5)</f>
        <v>7.4660000000000004E-2</v>
      </c>
    </row>
    <row r="400" spans="1:27" x14ac:dyDescent="0.35">
      <c r="B400" t="s">
        <v>325</v>
      </c>
      <c r="C400" t="s">
        <v>30</v>
      </c>
      <c r="D400" t="s">
        <v>326</v>
      </c>
      <c r="E400" s="20">
        <v>8.2500000000000004E-2</v>
      </c>
      <c r="G400" t="s">
        <v>164</v>
      </c>
      <c r="H400" s="21">
        <v>66.95</v>
      </c>
      <c r="I400" t="s">
        <v>165</v>
      </c>
      <c r="J400" s="21">
        <f>ROUND(E400* H400,5)</f>
        <v>5.5233800000000004</v>
      </c>
    </row>
    <row r="401" spans="1:27" x14ac:dyDescent="0.35">
      <c r="D401" s="22" t="s">
        <v>178</v>
      </c>
      <c r="K401" s="21">
        <f>SUM(J398:J400)</f>
        <v>10.53304</v>
      </c>
    </row>
    <row r="403" spans="1:27" x14ac:dyDescent="0.35">
      <c r="D403" s="22" t="s">
        <v>180</v>
      </c>
      <c r="H403">
        <v>1.5</v>
      </c>
      <c r="I403" t="s">
        <v>181</v>
      </c>
      <c r="J403">
        <f>ROUND(H403/100*K396,5)</f>
        <v>0.23771999999999999</v>
      </c>
    </row>
    <row r="404" spans="1:27" x14ac:dyDescent="0.35">
      <c r="D404" s="22" t="s">
        <v>179</v>
      </c>
      <c r="K404" s="23">
        <f>SUM(J393:J403)</f>
        <v>26.618959999999998</v>
      </c>
    </row>
    <row r="405" spans="1:27" x14ac:dyDescent="0.35">
      <c r="D405" s="22" t="s">
        <v>182</v>
      </c>
      <c r="K405" s="23">
        <f>SUM(K404:K404)</f>
        <v>26.618959999999998</v>
      </c>
    </row>
    <row r="407" spans="1:27" ht="45" customHeight="1" x14ac:dyDescent="0.35">
      <c r="A407" s="17" t="s">
        <v>332</v>
      </c>
      <c r="B407" s="17" t="s">
        <v>57</v>
      </c>
      <c r="C407" s="1" t="s">
        <v>13</v>
      </c>
      <c r="D407" s="32" t="s">
        <v>58</v>
      </c>
      <c r="E407" s="33"/>
      <c r="F407" s="33"/>
      <c r="G407" s="1"/>
      <c r="H407" s="18" t="s">
        <v>158</v>
      </c>
      <c r="I407" s="34">
        <v>1</v>
      </c>
      <c r="J407" s="33"/>
      <c r="K407" s="19">
        <f>ROUND(K425,2)</f>
        <v>19.23</v>
      </c>
      <c r="L407" s="1"/>
      <c r="M407" s="1"/>
      <c r="N407" s="1"/>
      <c r="O407" s="1"/>
      <c r="P407" s="1"/>
      <c r="Q407" s="1"/>
      <c r="R407" s="1"/>
      <c r="S407" s="1"/>
      <c r="T407" s="1"/>
      <c r="U407" s="1"/>
      <c r="V407" s="1"/>
      <c r="W407" s="1"/>
      <c r="X407" s="1"/>
      <c r="Y407" s="1"/>
      <c r="Z407" s="1"/>
      <c r="AA407" s="1"/>
    </row>
    <row r="408" spans="1:27" x14ac:dyDescent="0.35">
      <c r="B408" s="13" t="s">
        <v>159</v>
      </c>
    </row>
    <row r="409" spans="1:27" x14ac:dyDescent="0.35">
      <c r="B409" t="s">
        <v>211</v>
      </c>
      <c r="C409" t="s">
        <v>161</v>
      </c>
      <c r="D409" t="s">
        <v>212</v>
      </c>
      <c r="E409" s="20">
        <v>8.4000000000000005E-2</v>
      </c>
      <c r="F409" t="s">
        <v>163</v>
      </c>
      <c r="G409" t="s">
        <v>164</v>
      </c>
      <c r="H409" s="21">
        <v>20.079999999999998</v>
      </c>
      <c r="I409" t="s">
        <v>165</v>
      </c>
      <c r="J409" s="21">
        <f>ROUND(E409/I407* H409,5)</f>
        <v>1.68672</v>
      </c>
    </row>
    <row r="410" spans="1:27" x14ac:dyDescent="0.35">
      <c r="B410" t="s">
        <v>209</v>
      </c>
      <c r="C410" t="s">
        <v>161</v>
      </c>
      <c r="D410" t="s">
        <v>210</v>
      </c>
      <c r="E410" s="20">
        <v>0.21</v>
      </c>
      <c r="F410" t="s">
        <v>163</v>
      </c>
      <c r="G410" t="s">
        <v>164</v>
      </c>
      <c r="H410" s="21">
        <v>21.28</v>
      </c>
      <c r="I410" t="s">
        <v>165</v>
      </c>
      <c r="J410" s="21">
        <f>ROUND(E410/I407* H410,5)</f>
        <v>4.4687999999999999</v>
      </c>
    </row>
    <row r="411" spans="1:27" x14ac:dyDescent="0.35">
      <c r="D411" s="22" t="s">
        <v>166</v>
      </c>
      <c r="K411" s="21">
        <f>SUM(J409:J410)</f>
        <v>6.1555200000000001</v>
      </c>
    </row>
    <row r="412" spans="1:27" x14ac:dyDescent="0.35">
      <c r="B412" s="13" t="s">
        <v>167</v>
      </c>
    </row>
    <row r="413" spans="1:27" x14ac:dyDescent="0.35">
      <c r="B413" t="s">
        <v>333</v>
      </c>
      <c r="C413" t="s">
        <v>161</v>
      </c>
      <c r="D413" t="s">
        <v>334</v>
      </c>
      <c r="E413" s="20">
        <v>7.0000000000000007E-2</v>
      </c>
      <c r="F413" t="s">
        <v>163</v>
      </c>
      <c r="G413" t="s">
        <v>164</v>
      </c>
      <c r="H413" s="21">
        <v>2.2599999999999998</v>
      </c>
      <c r="I413" t="s">
        <v>165</v>
      </c>
      <c r="J413" s="21">
        <f>ROUND(E413/I407* H413,5)</f>
        <v>0.15820000000000001</v>
      </c>
    </row>
    <row r="414" spans="1:27" x14ac:dyDescent="0.35">
      <c r="D414" s="22" t="s">
        <v>170</v>
      </c>
      <c r="K414" s="21">
        <f>SUM(J413:J413)</f>
        <v>0.15820000000000001</v>
      </c>
    </row>
    <row r="415" spans="1:27" x14ac:dyDescent="0.35">
      <c r="B415" s="13" t="s">
        <v>171</v>
      </c>
    </row>
    <row r="416" spans="1:27" x14ac:dyDescent="0.35">
      <c r="B416" t="s">
        <v>335</v>
      </c>
      <c r="C416" t="s">
        <v>71</v>
      </c>
      <c r="D416" t="s">
        <v>336</v>
      </c>
      <c r="E416" s="20">
        <v>1E-3</v>
      </c>
      <c r="G416" t="s">
        <v>164</v>
      </c>
      <c r="H416" s="21">
        <v>294.48</v>
      </c>
      <c r="I416" t="s">
        <v>165</v>
      </c>
      <c r="J416" s="21">
        <f>ROUND(E416* H416,5)</f>
        <v>0.29448000000000002</v>
      </c>
    </row>
    <row r="417" spans="1:27" x14ac:dyDescent="0.35">
      <c r="B417" t="s">
        <v>172</v>
      </c>
      <c r="C417" t="s">
        <v>30</v>
      </c>
      <c r="D417" t="s">
        <v>173</v>
      </c>
      <c r="E417" s="20">
        <v>1E-3</v>
      </c>
      <c r="G417" t="s">
        <v>164</v>
      </c>
      <c r="H417" s="21">
        <v>2.3199999999999998</v>
      </c>
      <c r="I417" t="s">
        <v>165</v>
      </c>
      <c r="J417" s="21">
        <f>ROUND(E417* H417,5)</f>
        <v>2.32E-3</v>
      </c>
    </row>
    <row r="418" spans="1:27" x14ac:dyDescent="0.35">
      <c r="B418" t="s">
        <v>337</v>
      </c>
      <c r="C418" t="s">
        <v>71</v>
      </c>
      <c r="D418" t="s">
        <v>338</v>
      </c>
      <c r="E418" s="20">
        <v>1.2999999999999999E-3</v>
      </c>
      <c r="G418" t="s">
        <v>164</v>
      </c>
      <c r="H418" s="21">
        <v>66.430000000000007</v>
      </c>
      <c r="I418" t="s">
        <v>165</v>
      </c>
      <c r="J418" s="21">
        <f>ROUND(E418* H418,5)</f>
        <v>8.6360000000000006E-2</v>
      </c>
    </row>
    <row r="419" spans="1:27" x14ac:dyDescent="0.35">
      <c r="B419" t="s">
        <v>339</v>
      </c>
      <c r="C419" t="s">
        <v>21</v>
      </c>
      <c r="D419" t="s">
        <v>340</v>
      </c>
      <c r="E419" s="20">
        <v>5.05</v>
      </c>
      <c r="G419" t="s">
        <v>164</v>
      </c>
      <c r="H419" s="21">
        <v>1.27</v>
      </c>
      <c r="I419" t="s">
        <v>165</v>
      </c>
      <c r="J419" s="21">
        <f>ROUND(E419* H419,5)</f>
        <v>6.4135</v>
      </c>
    </row>
    <row r="420" spans="1:27" x14ac:dyDescent="0.35">
      <c r="B420" t="s">
        <v>341</v>
      </c>
      <c r="C420" t="s">
        <v>30</v>
      </c>
      <c r="D420" t="s">
        <v>342</v>
      </c>
      <c r="E420" s="20">
        <v>5.5E-2</v>
      </c>
      <c r="G420" t="s">
        <v>164</v>
      </c>
      <c r="H420" s="21">
        <v>109.56</v>
      </c>
      <c r="I420" t="s">
        <v>165</v>
      </c>
      <c r="J420" s="21">
        <f>ROUND(E420* H420,5)</f>
        <v>6.0258000000000003</v>
      </c>
    </row>
    <row r="421" spans="1:27" x14ac:dyDescent="0.35">
      <c r="D421" s="22" t="s">
        <v>178</v>
      </c>
      <c r="K421" s="21">
        <f>SUM(J416:J420)</f>
        <v>12.82246</v>
      </c>
    </row>
    <row r="423" spans="1:27" x14ac:dyDescent="0.35">
      <c r="D423" s="22" t="s">
        <v>180</v>
      </c>
      <c r="H423">
        <v>1.5</v>
      </c>
      <c r="I423" t="s">
        <v>181</v>
      </c>
      <c r="J423">
        <f>ROUND(H423/100*K411,5)</f>
        <v>9.2329999999999995E-2</v>
      </c>
    </row>
    <row r="424" spans="1:27" x14ac:dyDescent="0.35">
      <c r="D424" s="22" t="s">
        <v>179</v>
      </c>
      <c r="K424" s="23">
        <f>SUM(J408:J423)</f>
        <v>19.22851</v>
      </c>
    </row>
    <row r="425" spans="1:27" x14ac:dyDescent="0.35">
      <c r="D425" s="22" t="s">
        <v>182</v>
      </c>
      <c r="K425" s="23">
        <f>SUM(K424:K424)</f>
        <v>19.22851</v>
      </c>
    </row>
    <row r="427" spans="1:27" ht="45" customHeight="1" x14ac:dyDescent="0.35">
      <c r="A427" s="17" t="s">
        <v>343</v>
      </c>
      <c r="B427" s="17" t="s">
        <v>47</v>
      </c>
      <c r="C427" s="1" t="s">
        <v>30</v>
      </c>
      <c r="D427" s="32" t="s">
        <v>48</v>
      </c>
      <c r="E427" s="33"/>
      <c r="F427" s="33"/>
      <c r="G427" s="1"/>
      <c r="H427" s="18" t="s">
        <v>158</v>
      </c>
      <c r="I427" s="34">
        <v>1.137</v>
      </c>
      <c r="J427" s="33"/>
      <c r="K427" s="19">
        <f>ROUND(K443,2)</f>
        <v>32.1</v>
      </c>
      <c r="L427" s="1"/>
      <c r="M427" s="1"/>
      <c r="N427" s="1"/>
      <c r="O427" s="1"/>
      <c r="P427" s="1"/>
      <c r="Q427" s="1"/>
      <c r="R427" s="1"/>
      <c r="S427" s="1"/>
      <c r="T427" s="1"/>
      <c r="U427" s="1"/>
      <c r="V427" s="1"/>
      <c r="W427" s="1"/>
      <c r="X427" s="1"/>
      <c r="Y427" s="1"/>
      <c r="Z427" s="1"/>
      <c r="AA427" s="1"/>
    </row>
    <row r="428" spans="1:27" x14ac:dyDescent="0.35">
      <c r="B428" s="13" t="s">
        <v>159</v>
      </c>
    </row>
    <row r="429" spans="1:27" x14ac:dyDescent="0.35">
      <c r="B429" t="s">
        <v>211</v>
      </c>
      <c r="C429" t="s">
        <v>161</v>
      </c>
      <c r="D429" t="s">
        <v>212</v>
      </c>
      <c r="E429" s="20">
        <v>0.05</v>
      </c>
      <c r="F429" t="s">
        <v>163</v>
      </c>
      <c r="G429" t="s">
        <v>164</v>
      </c>
      <c r="H429" s="21">
        <v>20.079999999999998</v>
      </c>
      <c r="I429" t="s">
        <v>165</v>
      </c>
      <c r="J429" s="21">
        <f>ROUND(E429/I427* H429,5)</f>
        <v>0.88302999999999998</v>
      </c>
    </row>
    <row r="430" spans="1:27" x14ac:dyDescent="0.35">
      <c r="D430" s="22" t="s">
        <v>166</v>
      </c>
      <c r="K430" s="21">
        <f>SUM(J429:J429)</f>
        <v>0.88302999999999998</v>
      </c>
    </row>
    <row r="431" spans="1:27" x14ac:dyDescent="0.35">
      <c r="B431" s="13" t="s">
        <v>167</v>
      </c>
    </row>
    <row r="432" spans="1:27" x14ac:dyDescent="0.35">
      <c r="B432" t="s">
        <v>318</v>
      </c>
      <c r="C432" t="s">
        <v>161</v>
      </c>
      <c r="D432" t="s">
        <v>319</v>
      </c>
      <c r="E432" s="20">
        <v>2.5000000000000001E-2</v>
      </c>
      <c r="F432" t="s">
        <v>163</v>
      </c>
      <c r="G432" t="s">
        <v>164</v>
      </c>
      <c r="H432" s="21">
        <v>64.38</v>
      </c>
      <c r="I432" t="s">
        <v>165</v>
      </c>
      <c r="J432" s="21">
        <f>ROUND(E432/I427* H432,5)</f>
        <v>1.41557</v>
      </c>
    </row>
    <row r="433" spans="1:27" x14ac:dyDescent="0.35">
      <c r="B433" t="s">
        <v>314</v>
      </c>
      <c r="C433" t="s">
        <v>161</v>
      </c>
      <c r="D433" t="s">
        <v>315</v>
      </c>
      <c r="E433" s="20">
        <v>3.5000000000000003E-2</v>
      </c>
      <c r="F433" t="s">
        <v>163</v>
      </c>
      <c r="G433" t="s">
        <v>164</v>
      </c>
      <c r="H433" s="21">
        <v>90.27</v>
      </c>
      <c r="I433" t="s">
        <v>165</v>
      </c>
      <c r="J433" s="21">
        <f>ROUND(E433/I427* H433,5)</f>
        <v>2.7787600000000001</v>
      </c>
    </row>
    <row r="434" spans="1:27" x14ac:dyDescent="0.35">
      <c r="B434" t="s">
        <v>316</v>
      </c>
      <c r="C434" t="s">
        <v>161</v>
      </c>
      <c r="D434" t="s">
        <v>317</v>
      </c>
      <c r="E434" s="20">
        <v>0.05</v>
      </c>
      <c r="F434" t="s">
        <v>163</v>
      </c>
      <c r="G434" t="s">
        <v>164</v>
      </c>
      <c r="H434" s="21">
        <v>87.52</v>
      </c>
      <c r="I434" t="s">
        <v>165</v>
      </c>
      <c r="J434" s="21">
        <f>ROUND(E434/I427* H434,5)</f>
        <v>3.8487200000000001</v>
      </c>
    </row>
    <row r="435" spans="1:27" x14ac:dyDescent="0.35">
      <c r="D435" s="22" t="s">
        <v>170</v>
      </c>
      <c r="K435" s="21">
        <f>SUM(J432:J434)</f>
        <v>8.0430500000000009</v>
      </c>
    </row>
    <row r="436" spans="1:27" x14ac:dyDescent="0.35">
      <c r="B436" s="13" t="s">
        <v>171</v>
      </c>
    </row>
    <row r="437" spans="1:27" x14ac:dyDescent="0.35">
      <c r="B437" t="s">
        <v>344</v>
      </c>
      <c r="C437" t="s">
        <v>30</v>
      </c>
      <c r="D437" t="s">
        <v>345</v>
      </c>
      <c r="E437" s="20">
        <v>1.1499999999999999</v>
      </c>
      <c r="G437" t="s">
        <v>164</v>
      </c>
      <c r="H437" s="21">
        <v>20.04</v>
      </c>
      <c r="I437" t="s">
        <v>165</v>
      </c>
      <c r="J437" s="21">
        <f>ROUND(E437* H437,5)</f>
        <v>23.045999999999999</v>
      </c>
    </row>
    <row r="438" spans="1:27" x14ac:dyDescent="0.35">
      <c r="B438" t="s">
        <v>172</v>
      </c>
      <c r="C438" t="s">
        <v>30</v>
      </c>
      <c r="D438" t="s">
        <v>173</v>
      </c>
      <c r="E438" s="20">
        <v>0.05</v>
      </c>
      <c r="G438" t="s">
        <v>164</v>
      </c>
      <c r="H438" s="21">
        <v>2.3199999999999998</v>
      </c>
      <c r="I438" t="s">
        <v>165</v>
      </c>
      <c r="J438" s="21">
        <f>ROUND(E438* H438,5)</f>
        <v>0.11600000000000001</v>
      </c>
    </row>
    <row r="439" spans="1:27" x14ac:dyDescent="0.35">
      <c r="D439" s="22" t="s">
        <v>178</v>
      </c>
      <c r="K439" s="21">
        <f>SUM(J437:J438)</f>
        <v>23.161999999999999</v>
      </c>
    </row>
    <row r="441" spans="1:27" x14ac:dyDescent="0.35">
      <c r="D441" s="22" t="s">
        <v>180</v>
      </c>
      <c r="H441">
        <v>1.5</v>
      </c>
      <c r="I441" t="s">
        <v>181</v>
      </c>
      <c r="J441">
        <f>ROUND(H441/100*K430,5)</f>
        <v>1.325E-2</v>
      </c>
    </row>
    <row r="442" spans="1:27" x14ac:dyDescent="0.35">
      <c r="D442" s="22" t="s">
        <v>179</v>
      </c>
      <c r="K442" s="23">
        <f>SUM(J428:J441)</f>
        <v>32.101329999999997</v>
      </c>
    </row>
    <row r="443" spans="1:27" x14ac:dyDescent="0.35">
      <c r="D443" s="22" t="s">
        <v>182</v>
      </c>
      <c r="K443" s="23">
        <f>SUM(K442:K442)</f>
        <v>32.101329999999997</v>
      </c>
    </row>
    <row r="445" spans="1:27" ht="45" customHeight="1" x14ac:dyDescent="0.35">
      <c r="A445" s="17" t="s">
        <v>346</v>
      </c>
      <c r="B445" s="17" t="s">
        <v>64</v>
      </c>
      <c r="C445" s="1" t="s">
        <v>18</v>
      </c>
      <c r="D445" s="32" t="s">
        <v>65</v>
      </c>
      <c r="E445" s="33"/>
      <c r="F445" s="33"/>
      <c r="G445" s="1"/>
      <c r="H445" s="18" t="s">
        <v>158</v>
      </c>
      <c r="I445" s="34">
        <v>1</v>
      </c>
      <c r="J445" s="33"/>
      <c r="K445" s="19">
        <f>ROUND(K463,2)</f>
        <v>53.52</v>
      </c>
      <c r="L445" s="1"/>
      <c r="M445" s="1"/>
      <c r="N445" s="1"/>
      <c r="O445" s="1"/>
      <c r="P445" s="1"/>
      <c r="Q445" s="1"/>
      <c r="R445" s="1"/>
      <c r="S445" s="1"/>
      <c r="T445" s="1"/>
      <c r="U445" s="1"/>
      <c r="V445" s="1"/>
      <c r="W445" s="1"/>
      <c r="X445" s="1"/>
      <c r="Y445" s="1"/>
      <c r="Z445" s="1"/>
      <c r="AA445" s="1"/>
    </row>
    <row r="446" spans="1:27" x14ac:dyDescent="0.35">
      <c r="B446" s="13" t="s">
        <v>159</v>
      </c>
    </row>
    <row r="447" spans="1:27" x14ac:dyDescent="0.35">
      <c r="B447" t="s">
        <v>211</v>
      </c>
      <c r="C447" t="s">
        <v>161</v>
      </c>
      <c r="D447" t="s">
        <v>212</v>
      </c>
      <c r="E447" s="20">
        <v>0.44</v>
      </c>
      <c r="F447" t="s">
        <v>163</v>
      </c>
      <c r="G447" t="s">
        <v>164</v>
      </c>
      <c r="H447" s="21">
        <v>20.079999999999998</v>
      </c>
      <c r="I447" t="s">
        <v>165</v>
      </c>
      <c r="J447" s="21">
        <f>ROUND(E447/I445* H447,5)</f>
        <v>8.8352000000000004</v>
      </c>
    </row>
    <row r="448" spans="1:27" x14ac:dyDescent="0.35">
      <c r="B448" t="s">
        <v>209</v>
      </c>
      <c r="C448" t="s">
        <v>161</v>
      </c>
      <c r="D448" t="s">
        <v>210</v>
      </c>
      <c r="E448" s="20">
        <v>0.5796</v>
      </c>
      <c r="F448" t="s">
        <v>163</v>
      </c>
      <c r="G448" t="s">
        <v>164</v>
      </c>
      <c r="H448" s="21">
        <v>21.28</v>
      </c>
      <c r="I448" t="s">
        <v>165</v>
      </c>
      <c r="J448" s="21">
        <f>ROUND(E448/I445* H448,5)</f>
        <v>12.33389</v>
      </c>
    </row>
    <row r="449" spans="2:11" x14ac:dyDescent="0.35">
      <c r="D449" s="22" t="s">
        <v>166</v>
      </c>
      <c r="K449" s="21">
        <f>SUM(J447:J448)</f>
        <v>21.169090000000001</v>
      </c>
    </row>
    <row r="450" spans="2:11" x14ac:dyDescent="0.35">
      <c r="B450" s="13" t="s">
        <v>171</v>
      </c>
    </row>
    <row r="451" spans="2:11" x14ac:dyDescent="0.35">
      <c r="B451" t="s">
        <v>335</v>
      </c>
      <c r="C451" t="s">
        <v>71</v>
      </c>
      <c r="D451" t="s">
        <v>336</v>
      </c>
      <c r="E451" s="20">
        <v>3.0999999999999999E-3</v>
      </c>
      <c r="G451" t="s">
        <v>164</v>
      </c>
      <c r="H451" s="21">
        <v>294.48</v>
      </c>
      <c r="I451" t="s">
        <v>165</v>
      </c>
      <c r="J451" s="21">
        <f>ROUND(E451* H451,5)</f>
        <v>0.91288999999999998</v>
      </c>
    </row>
    <row r="452" spans="2:11" x14ac:dyDescent="0.35">
      <c r="B452" t="s">
        <v>172</v>
      </c>
      <c r="C452" t="s">
        <v>30</v>
      </c>
      <c r="D452" t="s">
        <v>173</v>
      </c>
      <c r="E452" s="20">
        <v>1E-3</v>
      </c>
      <c r="G452" t="s">
        <v>164</v>
      </c>
      <c r="H452" s="21">
        <v>2.3199999999999998</v>
      </c>
      <c r="I452" t="s">
        <v>165</v>
      </c>
      <c r="J452" s="21">
        <f>ROUND(E452* H452,5)</f>
        <v>2.32E-3</v>
      </c>
    </row>
    <row r="453" spans="2:11" x14ac:dyDescent="0.35">
      <c r="B453" t="s">
        <v>347</v>
      </c>
      <c r="C453" t="s">
        <v>186</v>
      </c>
      <c r="D453" t="s">
        <v>348</v>
      </c>
      <c r="E453" s="20">
        <v>0.255</v>
      </c>
      <c r="G453" t="s">
        <v>164</v>
      </c>
      <c r="H453" s="21">
        <v>4.2300000000000004</v>
      </c>
      <c r="I453" t="s">
        <v>165</v>
      </c>
      <c r="J453" s="21">
        <f>ROUND(E453* H453,5)</f>
        <v>1.0786500000000001</v>
      </c>
    </row>
    <row r="454" spans="2:11" x14ac:dyDescent="0.35">
      <c r="B454" t="s">
        <v>349</v>
      </c>
      <c r="C454" t="s">
        <v>18</v>
      </c>
      <c r="D454" t="s">
        <v>350</v>
      </c>
      <c r="E454" s="20">
        <v>1.02</v>
      </c>
      <c r="G454" t="s">
        <v>164</v>
      </c>
      <c r="H454" s="21">
        <v>18.920000000000002</v>
      </c>
      <c r="I454" t="s">
        <v>165</v>
      </c>
      <c r="J454" s="21">
        <f>ROUND(E454* H454,5)</f>
        <v>19.298400000000001</v>
      </c>
    </row>
    <row r="455" spans="2:11" x14ac:dyDescent="0.35">
      <c r="D455" s="22" t="s">
        <v>178</v>
      </c>
      <c r="K455" s="21">
        <f>SUM(J451:J454)</f>
        <v>21.292260000000002</v>
      </c>
    </row>
    <row r="456" spans="2:11" x14ac:dyDescent="0.35">
      <c r="B456" s="13" t="s">
        <v>155</v>
      </c>
    </row>
    <row r="457" spans="2:11" x14ac:dyDescent="0.35">
      <c r="B457" t="s">
        <v>188</v>
      </c>
      <c r="C457" t="s">
        <v>30</v>
      </c>
      <c r="D457" t="s">
        <v>189</v>
      </c>
      <c r="E457" s="20">
        <v>3.0599999999999999E-2</v>
      </c>
      <c r="G457" t="s">
        <v>164</v>
      </c>
      <c r="H457" s="21">
        <v>105.88379999999999</v>
      </c>
      <c r="I457" t="s">
        <v>165</v>
      </c>
      <c r="J457" s="21">
        <f>ROUND(E457* H457,5)</f>
        <v>3.24004</v>
      </c>
    </row>
    <row r="458" spans="2:11" x14ac:dyDescent="0.35">
      <c r="B458" t="s">
        <v>183</v>
      </c>
      <c r="C458" t="s">
        <v>30</v>
      </c>
      <c r="D458" t="s">
        <v>184</v>
      </c>
      <c r="E458" s="20">
        <v>3.15E-2</v>
      </c>
      <c r="G458" t="s">
        <v>164</v>
      </c>
      <c r="H458" s="21">
        <v>238.03647000000001</v>
      </c>
      <c r="I458" t="s">
        <v>165</v>
      </c>
      <c r="J458" s="21">
        <f>ROUND(E458* H458,5)</f>
        <v>7.4981499999999999</v>
      </c>
    </row>
    <row r="459" spans="2:11" x14ac:dyDescent="0.35">
      <c r="D459" s="22" t="s">
        <v>215</v>
      </c>
      <c r="K459" s="21">
        <f>SUM(J457:J458)</f>
        <v>10.738189999999999</v>
      </c>
    </row>
    <row r="461" spans="2:11" x14ac:dyDescent="0.35">
      <c r="D461" s="22" t="s">
        <v>180</v>
      </c>
      <c r="H461">
        <v>1.5</v>
      </c>
      <c r="I461" t="s">
        <v>181</v>
      </c>
      <c r="J461">
        <f>ROUND(H461/100*K449,5)</f>
        <v>0.31753999999999999</v>
      </c>
    </row>
    <row r="462" spans="2:11" x14ac:dyDescent="0.35">
      <c r="D462" s="22" t="s">
        <v>179</v>
      </c>
      <c r="K462" s="23">
        <f>SUM(J446:J461)</f>
        <v>53.517080000000007</v>
      </c>
    </row>
    <row r="463" spans="2:11" x14ac:dyDescent="0.35">
      <c r="D463" s="22" t="s">
        <v>182</v>
      </c>
      <c r="K463" s="23">
        <f>SUM(K462:K462)</f>
        <v>53.517080000000007</v>
      </c>
    </row>
    <row r="465" spans="1:27" ht="45" customHeight="1" x14ac:dyDescent="0.35">
      <c r="A465" s="17" t="s">
        <v>351</v>
      </c>
      <c r="B465" s="17" t="s">
        <v>55</v>
      </c>
      <c r="C465" s="1" t="s">
        <v>13</v>
      </c>
      <c r="D465" s="32" t="s">
        <v>56</v>
      </c>
      <c r="E465" s="33"/>
      <c r="F465" s="33"/>
      <c r="G465" s="1"/>
      <c r="H465" s="18" t="s">
        <v>158</v>
      </c>
      <c r="I465" s="34">
        <v>1</v>
      </c>
      <c r="J465" s="33"/>
      <c r="K465" s="19">
        <f>ROUND(K481,2)</f>
        <v>24.79</v>
      </c>
      <c r="L465" s="1"/>
      <c r="M465" s="1"/>
      <c r="N465" s="1"/>
      <c r="O465" s="1"/>
      <c r="P465" s="1"/>
      <c r="Q465" s="1"/>
      <c r="R465" s="1"/>
      <c r="S465" s="1"/>
      <c r="T465" s="1"/>
      <c r="U465" s="1"/>
      <c r="V465" s="1"/>
      <c r="W465" s="1"/>
      <c r="X465" s="1"/>
      <c r="Y465" s="1"/>
      <c r="Z465" s="1"/>
      <c r="AA465" s="1"/>
    </row>
    <row r="466" spans="1:27" x14ac:dyDescent="0.35">
      <c r="B466" s="13" t="s">
        <v>159</v>
      </c>
    </row>
    <row r="467" spans="1:27" x14ac:dyDescent="0.35">
      <c r="B467" t="s">
        <v>293</v>
      </c>
      <c r="C467" t="s">
        <v>161</v>
      </c>
      <c r="D467" t="s">
        <v>294</v>
      </c>
      <c r="E467" s="20">
        <v>0.28910000000000002</v>
      </c>
      <c r="F467" t="s">
        <v>163</v>
      </c>
      <c r="G467" t="s">
        <v>164</v>
      </c>
      <c r="H467" s="21">
        <v>21.28</v>
      </c>
      <c r="I467" t="s">
        <v>165</v>
      </c>
      <c r="J467" s="21">
        <f>ROUND(E467/I465* H467,5)</f>
        <v>6.15205</v>
      </c>
    </row>
    <row r="468" spans="1:27" x14ac:dyDescent="0.35">
      <c r="B468" t="s">
        <v>211</v>
      </c>
      <c r="C468" t="s">
        <v>161</v>
      </c>
      <c r="D468" t="s">
        <v>212</v>
      </c>
      <c r="E468" s="20">
        <v>0.2072</v>
      </c>
      <c r="F468" t="s">
        <v>163</v>
      </c>
      <c r="G468" t="s">
        <v>164</v>
      </c>
      <c r="H468" s="21">
        <v>20.079999999999998</v>
      </c>
      <c r="I468" t="s">
        <v>165</v>
      </c>
      <c r="J468" s="21">
        <f>ROUND(E468/I465* H468,5)</f>
        <v>4.1605800000000004</v>
      </c>
    </row>
    <row r="469" spans="1:27" x14ac:dyDescent="0.35">
      <c r="D469" s="22" t="s">
        <v>166</v>
      </c>
      <c r="K469" s="21">
        <f>SUM(J467:J468)</f>
        <v>10.31263</v>
      </c>
    </row>
    <row r="470" spans="1:27" x14ac:dyDescent="0.35">
      <c r="B470" s="13" t="s">
        <v>171</v>
      </c>
    </row>
    <row r="471" spans="1:27" x14ac:dyDescent="0.35">
      <c r="B471" t="s">
        <v>352</v>
      </c>
      <c r="C471" t="s">
        <v>18</v>
      </c>
      <c r="D471" t="s">
        <v>353</v>
      </c>
      <c r="E471" s="20">
        <v>0.61199999999999999</v>
      </c>
      <c r="G471" t="s">
        <v>164</v>
      </c>
      <c r="H471" s="21">
        <v>19.72</v>
      </c>
      <c r="I471" t="s">
        <v>165</v>
      </c>
      <c r="J471" s="21">
        <f>ROUND(E471* H471,5)</f>
        <v>12.06864</v>
      </c>
    </row>
    <row r="472" spans="1:27" x14ac:dyDescent="0.35">
      <c r="B472" t="s">
        <v>176</v>
      </c>
      <c r="C472" t="s">
        <v>71</v>
      </c>
      <c r="D472" t="s">
        <v>177</v>
      </c>
      <c r="E472" s="20">
        <v>1.8E-3</v>
      </c>
      <c r="G472" t="s">
        <v>164</v>
      </c>
      <c r="H472" s="21">
        <v>165.63</v>
      </c>
      <c r="I472" t="s">
        <v>165</v>
      </c>
      <c r="J472" s="21">
        <f>ROUND(E472* H472,5)</f>
        <v>0.29813000000000001</v>
      </c>
    </row>
    <row r="473" spans="1:27" x14ac:dyDescent="0.35">
      <c r="B473" t="s">
        <v>172</v>
      </c>
      <c r="C473" t="s">
        <v>30</v>
      </c>
      <c r="D473" t="s">
        <v>173</v>
      </c>
      <c r="E473" s="20">
        <v>5.0000000000000001E-4</v>
      </c>
      <c r="G473" t="s">
        <v>164</v>
      </c>
      <c r="H473" s="21">
        <v>2.3199999999999998</v>
      </c>
      <c r="I473" t="s">
        <v>165</v>
      </c>
      <c r="J473" s="21">
        <f>ROUND(E473* H473,5)</f>
        <v>1.16E-3</v>
      </c>
    </row>
    <row r="474" spans="1:27" x14ac:dyDescent="0.35">
      <c r="D474" s="22" t="s">
        <v>178</v>
      </c>
      <c r="K474" s="21">
        <f>SUM(J471:J473)</f>
        <v>12.367930000000001</v>
      </c>
    </row>
    <row r="475" spans="1:27" x14ac:dyDescent="0.35">
      <c r="B475" s="13" t="s">
        <v>155</v>
      </c>
    </row>
    <row r="476" spans="1:27" x14ac:dyDescent="0.35">
      <c r="B476" t="s">
        <v>156</v>
      </c>
      <c r="C476" t="s">
        <v>30</v>
      </c>
      <c r="D476" t="s">
        <v>157</v>
      </c>
      <c r="E476" s="20">
        <v>1.89E-2</v>
      </c>
      <c r="G476" t="s">
        <v>164</v>
      </c>
      <c r="H476" s="21">
        <v>103.5988</v>
      </c>
      <c r="I476" t="s">
        <v>165</v>
      </c>
      <c r="J476" s="21">
        <f>ROUND(E476* H476,5)</f>
        <v>1.9580200000000001</v>
      </c>
    </row>
    <row r="477" spans="1:27" x14ac:dyDescent="0.35">
      <c r="D477" s="22" t="s">
        <v>215</v>
      </c>
      <c r="K477" s="21">
        <f>SUM(J476:J476)</f>
        <v>1.9580200000000001</v>
      </c>
    </row>
    <row r="479" spans="1:27" x14ac:dyDescent="0.35">
      <c r="D479" s="22" t="s">
        <v>180</v>
      </c>
      <c r="H479">
        <v>1.5</v>
      </c>
      <c r="I479" t="s">
        <v>181</v>
      </c>
      <c r="J479">
        <f>ROUND(H479/100*K469,5)</f>
        <v>0.15468999999999999</v>
      </c>
    </row>
    <row r="480" spans="1:27" x14ac:dyDescent="0.35">
      <c r="D480" s="22" t="s">
        <v>179</v>
      </c>
      <c r="K480" s="23">
        <f>SUM(J466:J479)</f>
        <v>24.79327</v>
      </c>
    </row>
    <row r="481" spans="1:27" x14ac:dyDescent="0.35">
      <c r="D481" s="22" t="s">
        <v>182</v>
      </c>
      <c r="K481" s="23">
        <f>SUM(K480:K480)</f>
        <v>24.79327</v>
      </c>
    </row>
    <row r="483" spans="1:27" ht="45" customHeight="1" x14ac:dyDescent="0.35">
      <c r="A483" s="17" t="s">
        <v>354</v>
      </c>
      <c r="B483" s="17" t="s">
        <v>68</v>
      </c>
      <c r="C483" s="1" t="s">
        <v>18</v>
      </c>
      <c r="D483" s="32" t="s">
        <v>69</v>
      </c>
      <c r="E483" s="33"/>
      <c r="F483" s="33"/>
      <c r="G483" s="1"/>
      <c r="H483" s="18" t="s">
        <v>158</v>
      </c>
      <c r="I483" s="34">
        <v>1</v>
      </c>
      <c r="J483" s="33"/>
      <c r="K483" s="19">
        <f>ROUND(K501,2)</f>
        <v>47.04</v>
      </c>
      <c r="L483" s="1"/>
      <c r="M483" s="1"/>
      <c r="N483" s="1"/>
      <c r="O483" s="1"/>
      <c r="P483" s="1"/>
      <c r="Q483" s="1"/>
      <c r="R483" s="1"/>
      <c r="S483" s="1"/>
      <c r="T483" s="1"/>
      <c r="U483" s="1"/>
      <c r="V483" s="1"/>
      <c r="W483" s="1"/>
      <c r="X483" s="1"/>
      <c r="Y483" s="1"/>
      <c r="Z483" s="1"/>
      <c r="AA483" s="1"/>
    </row>
    <row r="484" spans="1:27" x14ac:dyDescent="0.35">
      <c r="B484" s="13" t="s">
        <v>159</v>
      </c>
    </row>
    <row r="485" spans="1:27" x14ac:dyDescent="0.35">
      <c r="B485" t="s">
        <v>226</v>
      </c>
      <c r="C485" t="s">
        <v>161</v>
      </c>
      <c r="D485" t="s">
        <v>227</v>
      </c>
      <c r="E485" s="20">
        <v>7.7999999999999996E-3</v>
      </c>
      <c r="F485" t="s">
        <v>163</v>
      </c>
      <c r="G485" t="s">
        <v>164</v>
      </c>
      <c r="H485" s="21">
        <v>31.11</v>
      </c>
      <c r="I485" t="s">
        <v>165</v>
      </c>
      <c r="J485" s="21">
        <f>ROUND(E485/I483* H485,5)</f>
        <v>0.24265999999999999</v>
      </c>
    </row>
    <row r="486" spans="1:27" x14ac:dyDescent="0.35">
      <c r="B486" t="s">
        <v>211</v>
      </c>
      <c r="C486" t="s">
        <v>161</v>
      </c>
      <c r="D486" t="s">
        <v>212</v>
      </c>
      <c r="E486" s="20">
        <v>0.17499999999999999</v>
      </c>
      <c r="F486" t="s">
        <v>163</v>
      </c>
      <c r="G486" t="s">
        <v>164</v>
      </c>
      <c r="H486" s="21">
        <v>20.079999999999998</v>
      </c>
      <c r="I486" t="s">
        <v>165</v>
      </c>
      <c r="J486" s="21">
        <f>ROUND(E486/I483* H486,5)</f>
        <v>3.5139999999999998</v>
      </c>
    </row>
    <row r="487" spans="1:27" x14ac:dyDescent="0.35">
      <c r="B487" t="s">
        <v>160</v>
      </c>
      <c r="C487" t="s">
        <v>161</v>
      </c>
      <c r="D487" t="s">
        <v>162</v>
      </c>
      <c r="E487" s="20">
        <v>0.15</v>
      </c>
      <c r="F487" t="s">
        <v>163</v>
      </c>
      <c r="G487" t="s">
        <v>164</v>
      </c>
      <c r="H487" s="21">
        <v>20.84</v>
      </c>
      <c r="I487" t="s">
        <v>165</v>
      </c>
      <c r="J487" s="21">
        <f>ROUND(E487/I483* H487,5)</f>
        <v>3.1259999999999999</v>
      </c>
    </row>
    <row r="488" spans="1:27" x14ac:dyDescent="0.35">
      <c r="B488" t="s">
        <v>293</v>
      </c>
      <c r="C488" t="s">
        <v>161</v>
      </c>
      <c r="D488" t="s">
        <v>294</v>
      </c>
      <c r="E488" s="20">
        <v>0.35</v>
      </c>
      <c r="F488" t="s">
        <v>163</v>
      </c>
      <c r="G488" t="s">
        <v>164</v>
      </c>
      <c r="H488" s="21">
        <v>21.28</v>
      </c>
      <c r="I488" t="s">
        <v>165</v>
      </c>
      <c r="J488" s="21">
        <f>ROUND(E488/I483* H488,5)</f>
        <v>7.4480000000000004</v>
      </c>
    </row>
    <row r="489" spans="1:27" x14ac:dyDescent="0.35">
      <c r="B489" t="s">
        <v>232</v>
      </c>
      <c r="C489" t="s">
        <v>161</v>
      </c>
      <c r="D489" t="s">
        <v>233</v>
      </c>
      <c r="E489" s="20">
        <v>1.17E-2</v>
      </c>
      <c r="F489" t="s">
        <v>163</v>
      </c>
      <c r="G489" t="s">
        <v>164</v>
      </c>
      <c r="H489" s="21">
        <v>35.049999999999997</v>
      </c>
      <c r="I489" t="s">
        <v>165</v>
      </c>
      <c r="J489" s="21">
        <f>ROUND(E489/I483* H489,5)</f>
        <v>0.41009000000000001</v>
      </c>
    </row>
    <row r="490" spans="1:27" x14ac:dyDescent="0.35">
      <c r="D490" s="22" t="s">
        <v>166</v>
      </c>
      <c r="K490" s="21">
        <f>SUM(J485:J489)</f>
        <v>14.74075</v>
      </c>
    </row>
    <row r="491" spans="1:27" x14ac:dyDescent="0.35">
      <c r="B491" s="13" t="s">
        <v>167</v>
      </c>
    </row>
    <row r="492" spans="1:27" x14ac:dyDescent="0.35">
      <c r="B492" t="s">
        <v>300</v>
      </c>
      <c r="C492" t="s">
        <v>161</v>
      </c>
      <c r="D492" t="s">
        <v>301</v>
      </c>
      <c r="E492" s="20">
        <v>0.15</v>
      </c>
      <c r="F492" t="s">
        <v>163</v>
      </c>
      <c r="G492" t="s">
        <v>164</v>
      </c>
      <c r="H492" s="21">
        <v>6.25</v>
      </c>
      <c r="I492" t="s">
        <v>165</v>
      </c>
      <c r="J492" s="21">
        <f>ROUND(E492/I483* H492,5)</f>
        <v>0.9375</v>
      </c>
    </row>
    <row r="493" spans="1:27" x14ac:dyDescent="0.35">
      <c r="D493" s="22" t="s">
        <v>170</v>
      </c>
      <c r="K493" s="21">
        <f>SUM(J492:J492)</f>
        <v>0.9375</v>
      </c>
    </row>
    <row r="494" spans="1:27" x14ac:dyDescent="0.35">
      <c r="B494" s="13" t="s">
        <v>171</v>
      </c>
    </row>
    <row r="495" spans="1:27" x14ac:dyDescent="0.35">
      <c r="B495" t="s">
        <v>355</v>
      </c>
      <c r="C495" t="s">
        <v>186</v>
      </c>
      <c r="D495" t="s">
        <v>356</v>
      </c>
      <c r="E495" s="20">
        <v>2.7000000000000001E-3</v>
      </c>
      <c r="G495" t="s">
        <v>164</v>
      </c>
      <c r="H495" s="21">
        <v>7.31</v>
      </c>
      <c r="I495" t="s">
        <v>165</v>
      </c>
      <c r="J495" s="21">
        <f>ROUND(E495* H495,5)</f>
        <v>1.9740000000000001E-2</v>
      </c>
    </row>
    <row r="496" spans="1:27" x14ac:dyDescent="0.35">
      <c r="B496" t="s">
        <v>357</v>
      </c>
      <c r="C496" t="s">
        <v>71</v>
      </c>
      <c r="D496" t="s">
        <v>358</v>
      </c>
      <c r="E496" s="20">
        <v>6.3E-2</v>
      </c>
      <c r="G496" t="s">
        <v>164</v>
      </c>
      <c r="H496" s="21">
        <v>20.09</v>
      </c>
      <c r="I496" t="s">
        <v>165</v>
      </c>
      <c r="J496" s="21">
        <f>ROUND(E496* H496,5)</f>
        <v>1.2656700000000001</v>
      </c>
    </row>
    <row r="497" spans="1:27" x14ac:dyDescent="0.35">
      <c r="B497" t="s">
        <v>359</v>
      </c>
      <c r="C497" t="s">
        <v>30</v>
      </c>
      <c r="D497" t="s">
        <v>360</v>
      </c>
      <c r="E497" s="20">
        <v>3.5000000000000001E-3</v>
      </c>
      <c r="G497" t="s">
        <v>164</v>
      </c>
      <c r="H497" s="21">
        <v>26.58</v>
      </c>
      <c r="I497" t="s">
        <v>165</v>
      </c>
      <c r="J497" s="21">
        <f>ROUND(E497* H497,5)</f>
        <v>9.3030000000000002E-2</v>
      </c>
    </row>
    <row r="498" spans="1:27" x14ac:dyDescent="0.35">
      <c r="B498" t="s">
        <v>361</v>
      </c>
      <c r="C498" t="s">
        <v>18</v>
      </c>
      <c r="D498" t="s">
        <v>362</v>
      </c>
      <c r="E498" s="20">
        <v>1.02</v>
      </c>
      <c r="G498" t="s">
        <v>164</v>
      </c>
      <c r="H498" s="21">
        <v>29.4</v>
      </c>
      <c r="I498" t="s">
        <v>165</v>
      </c>
      <c r="J498" s="21">
        <f>ROUND(E498* H498,5)</f>
        <v>29.988</v>
      </c>
    </row>
    <row r="499" spans="1:27" x14ac:dyDescent="0.35">
      <c r="D499" s="22" t="s">
        <v>178</v>
      </c>
      <c r="K499" s="21">
        <f>SUM(J495:J498)</f>
        <v>31.366440000000001</v>
      </c>
    </row>
    <row r="500" spans="1:27" x14ac:dyDescent="0.35">
      <c r="D500" s="22" t="s">
        <v>179</v>
      </c>
      <c r="K500" s="23">
        <f>SUM(J484:J499)</f>
        <v>47.044690000000003</v>
      </c>
    </row>
    <row r="501" spans="1:27" x14ac:dyDescent="0.35">
      <c r="D501" s="22" t="s">
        <v>182</v>
      </c>
      <c r="K501" s="23">
        <f>SUM(K500:K500)</f>
        <v>47.044690000000003</v>
      </c>
    </row>
    <row r="503" spans="1:27" ht="45" customHeight="1" x14ac:dyDescent="0.35">
      <c r="A503" s="17" t="s">
        <v>363</v>
      </c>
      <c r="B503" s="17" t="s">
        <v>70</v>
      </c>
      <c r="C503" s="1" t="s">
        <v>71</v>
      </c>
      <c r="D503" s="32" t="s">
        <v>72</v>
      </c>
      <c r="E503" s="33"/>
      <c r="F503" s="33"/>
      <c r="G503" s="1"/>
      <c r="H503" s="18" t="s">
        <v>158</v>
      </c>
      <c r="I503" s="34">
        <v>1</v>
      </c>
      <c r="J503" s="33"/>
      <c r="K503" s="19">
        <f>ROUND(K519,2)</f>
        <v>91.3</v>
      </c>
      <c r="L503" s="1"/>
      <c r="M503" s="1"/>
      <c r="N503" s="1"/>
      <c r="O503" s="1"/>
      <c r="P503" s="1"/>
      <c r="Q503" s="1"/>
      <c r="R503" s="1"/>
      <c r="S503" s="1"/>
      <c r="T503" s="1"/>
      <c r="U503" s="1"/>
      <c r="V503" s="1"/>
      <c r="W503" s="1"/>
      <c r="X503" s="1"/>
      <c r="Y503" s="1"/>
      <c r="Z503" s="1"/>
      <c r="AA503" s="1"/>
    </row>
    <row r="504" spans="1:27" x14ac:dyDescent="0.35">
      <c r="B504" s="13" t="s">
        <v>159</v>
      </c>
    </row>
    <row r="505" spans="1:27" x14ac:dyDescent="0.35">
      <c r="B505" t="s">
        <v>209</v>
      </c>
      <c r="C505" t="s">
        <v>161</v>
      </c>
      <c r="D505" t="s">
        <v>210</v>
      </c>
      <c r="E505" s="20">
        <v>1.9E-2</v>
      </c>
      <c r="F505" t="s">
        <v>163</v>
      </c>
      <c r="G505" t="s">
        <v>164</v>
      </c>
      <c r="H505" s="21">
        <v>21.28</v>
      </c>
      <c r="I505" t="s">
        <v>165</v>
      </c>
      <c r="J505" s="21">
        <f>ROUND(E505/I503* H505,5)</f>
        <v>0.40432000000000001</v>
      </c>
    </row>
    <row r="506" spans="1:27" x14ac:dyDescent="0.35">
      <c r="B506" t="s">
        <v>211</v>
      </c>
      <c r="C506" t="s">
        <v>161</v>
      </c>
      <c r="D506" t="s">
        <v>212</v>
      </c>
      <c r="E506" s="20">
        <v>8.5999999999999993E-2</v>
      </c>
      <c r="F506" t="s">
        <v>163</v>
      </c>
      <c r="G506" t="s">
        <v>164</v>
      </c>
      <c r="H506" s="21">
        <v>20.079999999999998</v>
      </c>
      <c r="I506" t="s">
        <v>165</v>
      </c>
      <c r="J506" s="21">
        <f>ROUND(E506/I503* H506,5)</f>
        <v>1.72688</v>
      </c>
    </row>
    <row r="507" spans="1:27" x14ac:dyDescent="0.35">
      <c r="D507" s="22" t="s">
        <v>166</v>
      </c>
      <c r="K507" s="21">
        <f>SUM(J505:J506)</f>
        <v>2.1311999999999998</v>
      </c>
    </row>
    <row r="508" spans="1:27" x14ac:dyDescent="0.35">
      <c r="B508" s="13" t="s">
        <v>167</v>
      </c>
    </row>
    <row r="509" spans="1:27" x14ac:dyDescent="0.35">
      <c r="B509" t="s">
        <v>316</v>
      </c>
      <c r="C509" t="s">
        <v>161</v>
      </c>
      <c r="D509" t="s">
        <v>317</v>
      </c>
      <c r="E509" s="20">
        <v>1.2E-2</v>
      </c>
      <c r="F509" t="s">
        <v>163</v>
      </c>
      <c r="G509" t="s">
        <v>164</v>
      </c>
      <c r="H509" s="21">
        <v>87.52</v>
      </c>
      <c r="I509" t="s">
        <v>165</v>
      </c>
      <c r="J509" s="21">
        <f>ROUND(E509/I503* H509,5)</f>
        <v>1.0502400000000001</v>
      </c>
    </row>
    <row r="510" spans="1:27" x14ac:dyDescent="0.35">
      <c r="B510" t="s">
        <v>364</v>
      </c>
      <c r="C510" t="s">
        <v>161</v>
      </c>
      <c r="D510" t="s">
        <v>365</v>
      </c>
      <c r="E510" s="20">
        <v>1.2E-2</v>
      </c>
      <c r="F510" t="s">
        <v>163</v>
      </c>
      <c r="G510" t="s">
        <v>164</v>
      </c>
      <c r="H510" s="21">
        <v>78.180000000000007</v>
      </c>
      <c r="I510" t="s">
        <v>165</v>
      </c>
      <c r="J510" s="21">
        <f>ROUND(E510/I503* H510,5)</f>
        <v>0.93815999999999999</v>
      </c>
    </row>
    <row r="511" spans="1:27" x14ac:dyDescent="0.35">
      <c r="B511" t="s">
        <v>366</v>
      </c>
      <c r="C511" t="s">
        <v>161</v>
      </c>
      <c r="D511" t="s">
        <v>367</v>
      </c>
      <c r="E511" s="20">
        <v>0.01</v>
      </c>
      <c r="F511" t="s">
        <v>163</v>
      </c>
      <c r="G511" t="s">
        <v>164</v>
      </c>
      <c r="H511" s="21">
        <v>64.489999999999995</v>
      </c>
      <c r="I511" t="s">
        <v>165</v>
      </c>
      <c r="J511" s="21">
        <f>ROUND(E511/I503* H511,5)</f>
        <v>0.64490000000000003</v>
      </c>
    </row>
    <row r="512" spans="1:27" x14ac:dyDescent="0.35">
      <c r="D512" s="22" t="s">
        <v>170</v>
      </c>
      <c r="K512" s="21">
        <f>SUM(J509:J511)</f>
        <v>2.6333000000000002</v>
      </c>
    </row>
    <row r="513" spans="1:27" x14ac:dyDescent="0.35">
      <c r="B513" s="13" t="s">
        <v>171</v>
      </c>
    </row>
    <row r="514" spans="1:27" x14ac:dyDescent="0.35">
      <c r="B514" t="s">
        <v>368</v>
      </c>
      <c r="C514" t="s">
        <v>71</v>
      </c>
      <c r="D514" t="s">
        <v>369</v>
      </c>
      <c r="E514" s="20">
        <v>1</v>
      </c>
      <c r="G514" t="s">
        <v>164</v>
      </c>
      <c r="H514" s="21">
        <v>86.5</v>
      </c>
      <c r="I514" t="s">
        <v>165</v>
      </c>
      <c r="J514" s="21">
        <f>ROUND(E514* H514,5)</f>
        <v>86.5</v>
      </c>
    </row>
    <row r="515" spans="1:27" x14ac:dyDescent="0.35">
      <c r="D515" s="22" t="s">
        <v>178</v>
      </c>
      <c r="K515" s="21">
        <f>SUM(J514:J514)</f>
        <v>86.5</v>
      </c>
    </row>
    <row r="517" spans="1:27" x14ac:dyDescent="0.35">
      <c r="D517" s="22" t="s">
        <v>180</v>
      </c>
      <c r="H517">
        <v>1.5</v>
      </c>
      <c r="I517" t="s">
        <v>181</v>
      </c>
      <c r="J517">
        <f>ROUND(H517/100*K507,5)</f>
        <v>3.1969999999999998E-2</v>
      </c>
    </row>
    <row r="518" spans="1:27" x14ac:dyDescent="0.35">
      <c r="D518" s="22" t="s">
        <v>179</v>
      </c>
      <c r="K518" s="23">
        <f>SUM(J504:J517)</f>
        <v>91.296469999999999</v>
      </c>
    </row>
    <row r="519" spans="1:27" x14ac:dyDescent="0.35">
      <c r="D519" s="22" t="s">
        <v>182</v>
      </c>
      <c r="K519" s="23">
        <f>SUM(K518:K518)</f>
        <v>91.296469999999999</v>
      </c>
    </row>
    <row r="521" spans="1:27" ht="45" customHeight="1" x14ac:dyDescent="0.35">
      <c r="A521" s="17" t="s">
        <v>370</v>
      </c>
      <c r="B521" s="17" t="s">
        <v>59</v>
      </c>
      <c r="C521" s="1" t="s">
        <v>60</v>
      </c>
      <c r="D521" s="32" t="s">
        <v>61</v>
      </c>
      <c r="E521" s="33"/>
      <c r="F521" s="33"/>
      <c r="G521" s="1"/>
      <c r="H521" s="18" t="s">
        <v>158</v>
      </c>
      <c r="I521" s="34">
        <v>1</v>
      </c>
      <c r="J521" s="33"/>
      <c r="K521" s="19">
        <v>750</v>
      </c>
      <c r="L521" s="1"/>
      <c r="M521" s="1"/>
      <c r="N521" s="1"/>
      <c r="O521" s="1"/>
      <c r="P521" s="1"/>
      <c r="Q521" s="1"/>
      <c r="R521" s="1"/>
      <c r="S521" s="1"/>
      <c r="T521" s="1"/>
      <c r="U521" s="1"/>
      <c r="V521" s="1"/>
      <c r="W521" s="1"/>
      <c r="X521" s="1"/>
      <c r="Y521" s="1"/>
      <c r="Z521" s="1"/>
      <c r="AA521" s="1"/>
    </row>
    <row r="522" spans="1:27" ht="45" customHeight="1" x14ac:dyDescent="0.35">
      <c r="A522" s="17" t="s">
        <v>371</v>
      </c>
      <c r="B522" s="17" t="s">
        <v>118</v>
      </c>
      <c r="C522" s="1" t="s">
        <v>60</v>
      </c>
      <c r="D522" s="32" t="s">
        <v>119</v>
      </c>
      <c r="E522" s="33"/>
      <c r="F522" s="33"/>
      <c r="G522" s="1"/>
      <c r="H522" s="18" t="s">
        <v>158</v>
      </c>
      <c r="I522" s="34">
        <v>1</v>
      </c>
      <c r="J522" s="33"/>
      <c r="K522" s="19">
        <v>1500</v>
      </c>
      <c r="L522" s="1"/>
      <c r="M522" s="1"/>
      <c r="N522" s="1"/>
      <c r="O522" s="1"/>
      <c r="P522" s="1"/>
      <c r="Q522" s="1"/>
      <c r="R522" s="1"/>
      <c r="S522" s="1"/>
      <c r="T522" s="1"/>
      <c r="U522" s="1"/>
      <c r="V522" s="1"/>
      <c r="W522" s="1"/>
      <c r="X522" s="1"/>
      <c r="Y522" s="1"/>
      <c r="Z522" s="1"/>
      <c r="AA522" s="1"/>
    </row>
    <row r="523" spans="1:27" ht="45" customHeight="1" x14ac:dyDescent="0.35">
      <c r="A523" s="17" t="s">
        <v>372</v>
      </c>
      <c r="B523" s="17" t="s">
        <v>135</v>
      </c>
      <c r="C523" s="1" t="s">
        <v>13</v>
      </c>
      <c r="D523" s="32" t="s">
        <v>136</v>
      </c>
      <c r="E523" s="33"/>
      <c r="F523" s="33"/>
      <c r="G523" s="1"/>
      <c r="H523" s="18" t="s">
        <v>158</v>
      </c>
      <c r="I523" s="34">
        <v>1</v>
      </c>
      <c r="J523" s="33"/>
      <c r="K523" s="19">
        <f>ROUND(K538,2)</f>
        <v>2.42</v>
      </c>
      <c r="L523" s="1"/>
      <c r="M523" s="1"/>
      <c r="N523" s="1"/>
      <c r="O523" s="1"/>
      <c r="P523" s="1"/>
      <c r="Q523" s="1"/>
      <c r="R523" s="1"/>
      <c r="S523" s="1"/>
      <c r="T523" s="1"/>
      <c r="U523" s="1"/>
      <c r="V523" s="1"/>
      <c r="W523" s="1"/>
      <c r="X523" s="1"/>
      <c r="Y523" s="1"/>
      <c r="Z523" s="1"/>
      <c r="AA523" s="1"/>
    </row>
    <row r="524" spans="1:27" x14ac:dyDescent="0.35">
      <c r="B524" s="13" t="s">
        <v>159</v>
      </c>
    </row>
    <row r="525" spans="1:27" x14ac:dyDescent="0.35">
      <c r="B525" t="s">
        <v>293</v>
      </c>
      <c r="C525" t="s">
        <v>161</v>
      </c>
      <c r="D525" t="s">
        <v>294</v>
      </c>
      <c r="E525" s="20">
        <v>1.9E-2</v>
      </c>
      <c r="F525" t="s">
        <v>163</v>
      </c>
      <c r="G525" t="s">
        <v>164</v>
      </c>
      <c r="H525" s="21">
        <v>21.28</v>
      </c>
      <c r="I525" t="s">
        <v>165</v>
      </c>
      <c r="J525" s="21">
        <f>ROUND(E525/I523* H525,5)</f>
        <v>0.40432000000000001</v>
      </c>
    </row>
    <row r="526" spans="1:27" x14ac:dyDescent="0.35">
      <c r="B526" t="s">
        <v>211</v>
      </c>
      <c r="C526" t="s">
        <v>161</v>
      </c>
      <c r="D526" t="s">
        <v>212</v>
      </c>
      <c r="E526" s="20">
        <v>9.4999999999999998E-3</v>
      </c>
      <c r="F526" t="s">
        <v>163</v>
      </c>
      <c r="G526" t="s">
        <v>164</v>
      </c>
      <c r="H526" s="21">
        <v>20.079999999999998</v>
      </c>
      <c r="I526" t="s">
        <v>165</v>
      </c>
      <c r="J526" s="21">
        <f>ROUND(E526/I523* H526,5)</f>
        <v>0.19076000000000001</v>
      </c>
    </row>
    <row r="527" spans="1:27" x14ac:dyDescent="0.35">
      <c r="D527" s="22" t="s">
        <v>166</v>
      </c>
      <c r="K527" s="21">
        <f>SUM(J525:J526)</f>
        <v>0.59508000000000005</v>
      </c>
    </row>
    <row r="528" spans="1:27" x14ac:dyDescent="0.35">
      <c r="B528" s="13" t="s">
        <v>167</v>
      </c>
    </row>
    <row r="529" spans="1:27" x14ac:dyDescent="0.35">
      <c r="B529" t="s">
        <v>373</v>
      </c>
      <c r="C529" t="s">
        <v>161</v>
      </c>
      <c r="D529" t="s">
        <v>374</v>
      </c>
      <c r="E529" s="20">
        <v>9.4999999999999998E-3</v>
      </c>
      <c r="F529" t="s">
        <v>163</v>
      </c>
      <c r="G529" t="s">
        <v>164</v>
      </c>
      <c r="H529" s="21">
        <v>32</v>
      </c>
      <c r="I529" t="s">
        <v>165</v>
      </c>
      <c r="J529" s="21">
        <f>ROUND(E529/I523* H529,5)</f>
        <v>0.30399999999999999</v>
      </c>
    </row>
    <row r="530" spans="1:27" x14ac:dyDescent="0.35">
      <c r="D530" s="22" t="s">
        <v>170</v>
      </c>
      <c r="K530" s="21">
        <f>SUM(J529:J529)</f>
        <v>0.30399999999999999</v>
      </c>
    </row>
    <row r="531" spans="1:27" x14ac:dyDescent="0.35">
      <c r="B531" s="13" t="s">
        <v>171</v>
      </c>
    </row>
    <row r="532" spans="1:27" x14ac:dyDescent="0.35">
      <c r="B532" t="s">
        <v>375</v>
      </c>
      <c r="C532" t="s">
        <v>186</v>
      </c>
      <c r="D532" t="s">
        <v>376</v>
      </c>
      <c r="E532" s="20">
        <v>0.24479999999999999</v>
      </c>
      <c r="G532" t="s">
        <v>164</v>
      </c>
      <c r="H532" s="21">
        <v>1.81</v>
      </c>
      <c r="I532" t="s">
        <v>165</v>
      </c>
      <c r="J532" s="21">
        <f>ROUND(E532* H532,5)</f>
        <v>0.44308999999999998</v>
      </c>
    </row>
    <row r="533" spans="1:27" x14ac:dyDescent="0.35">
      <c r="B533" t="s">
        <v>377</v>
      </c>
      <c r="C533" t="s">
        <v>186</v>
      </c>
      <c r="D533" t="s">
        <v>378</v>
      </c>
      <c r="E533" s="20">
        <v>0.36720000000000003</v>
      </c>
      <c r="G533" t="s">
        <v>164</v>
      </c>
      <c r="H533" s="21">
        <v>2.92</v>
      </c>
      <c r="I533" t="s">
        <v>165</v>
      </c>
      <c r="J533" s="21">
        <f>ROUND(E533* H533,5)</f>
        <v>1.07222</v>
      </c>
    </row>
    <row r="534" spans="1:27" x14ac:dyDescent="0.35">
      <c r="D534" s="22" t="s">
        <v>178</v>
      </c>
      <c r="K534" s="21">
        <f>SUM(J532:J533)</f>
        <v>1.5153099999999999</v>
      </c>
    </row>
    <row r="536" spans="1:27" x14ac:dyDescent="0.35">
      <c r="D536" s="22" t="s">
        <v>180</v>
      </c>
      <c r="H536">
        <v>1.5</v>
      </c>
      <c r="I536" t="s">
        <v>181</v>
      </c>
      <c r="J536">
        <f>ROUND(H536/100*K527,5)</f>
        <v>8.9300000000000004E-3</v>
      </c>
    </row>
    <row r="537" spans="1:27" x14ac:dyDescent="0.35">
      <c r="D537" s="22" t="s">
        <v>179</v>
      </c>
      <c r="K537" s="23">
        <f>SUM(J524:J536)</f>
        <v>2.4233199999999999</v>
      </c>
    </row>
    <row r="538" spans="1:27" x14ac:dyDescent="0.35">
      <c r="D538" s="22" t="s">
        <v>182</v>
      </c>
      <c r="K538" s="23">
        <f>SUM(K537:K537)</f>
        <v>2.4233199999999999</v>
      </c>
    </row>
    <row r="540" spans="1:27" ht="45" customHeight="1" x14ac:dyDescent="0.35">
      <c r="A540" s="17" t="s">
        <v>379</v>
      </c>
      <c r="B540" s="17" t="s">
        <v>131</v>
      </c>
      <c r="C540" s="1" t="s">
        <v>21</v>
      </c>
      <c r="D540" s="32" t="s">
        <v>132</v>
      </c>
      <c r="E540" s="33"/>
      <c r="F540" s="33"/>
      <c r="G540" s="1"/>
      <c r="H540" s="18" t="s">
        <v>158</v>
      </c>
      <c r="I540" s="34">
        <v>1</v>
      </c>
      <c r="J540" s="33"/>
      <c r="K540" s="19">
        <f>ROUND(K554,2)</f>
        <v>99.23</v>
      </c>
      <c r="L540" s="1"/>
      <c r="M540" s="1"/>
      <c r="N540" s="1"/>
      <c r="O540" s="1"/>
      <c r="P540" s="1"/>
      <c r="Q540" s="1"/>
      <c r="R540" s="1"/>
      <c r="S540" s="1"/>
      <c r="T540" s="1"/>
      <c r="U540" s="1"/>
      <c r="V540" s="1"/>
      <c r="W540" s="1"/>
      <c r="X540" s="1"/>
      <c r="Y540" s="1"/>
      <c r="Z540" s="1"/>
      <c r="AA540" s="1"/>
    </row>
    <row r="541" spans="1:27" x14ac:dyDescent="0.35">
      <c r="B541" s="13" t="s">
        <v>159</v>
      </c>
    </row>
    <row r="542" spans="1:27" x14ac:dyDescent="0.35">
      <c r="B542" t="s">
        <v>380</v>
      </c>
      <c r="C542" t="s">
        <v>161</v>
      </c>
      <c r="D542" t="s">
        <v>261</v>
      </c>
      <c r="E542" s="20">
        <v>0.25</v>
      </c>
      <c r="F542" t="s">
        <v>163</v>
      </c>
      <c r="G542" t="s">
        <v>164</v>
      </c>
      <c r="H542" s="21">
        <v>20.49</v>
      </c>
      <c r="I542" t="s">
        <v>165</v>
      </c>
      <c r="J542" s="21">
        <f>ROUND(E542/I540* H542,5)</f>
        <v>5.1224999999999996</v>
      </c>
    </row>
    <row r="543" spans="1:27" x14ac:dyDescent="0.35">
      <c r="B543" t="s">
        <v>381</v>
      </c>
      <c r="C543" t="s">
        <v>161</v>
      </c>
      <c r="D543" t="s">
        <v>259</v>
      </c>
      <c r="E543" s="20">
        <v>0.25</v>
      </c>
      <c r="F543" t="s">
        <v>163</v>
      </c>
      <c r="G543" t="s">
        <v>164</v>
      </c>
      <c r="H543" s="21">
        <v>24.32</v>
      </c>
      <c r="I543" t="s">
        <v>165</v>
      </c>
      <c r="J543" s="21">
        <f>ROUND(E543/I540* H543,5)</f>
        <v>6.08</v>
      </c>
    </row>
    <row r="544" spans="1:27" x14ac:dyDescent="0.35">
      <c r="D544" s="22" t="s">
        <v>166</v>
      </c>
      <c r="K544" s="21">
        <f>SUM(J542:J543)</f>
        <v>11.202500000000001</v>
      </c>
    </row>
    <row r="545" spans="1:27" x14ac:dyDescent="0.35">
      <c r="B545" s="13" t="s">
        <v>167</v>
      </c>
    </row>
    <row r="546" spans="1:27" x14ac:dyDescent="0.35">
      <c r="B546" t="s">
        <v>382</v>
      </c>
      <c r="C546" t="s">
        <v>161</v>
      </c>
      <c r="D546" t="s">
        <v>263</v>
      </c>
      <c r="E546" s="20">
        <v>6.2E-2</v>
      </c>
      <c r="F546" t="s">
        <v>163</v>
      </c>
      <c r="G546" t="s">
        <v>164</v>
      </c>
      <c r="H546" s="21">
        <v>65.900000000000006</v>
      </c>
      <c r="I546" t="s">
        <v>165</v>
      </c>
      <c r="J546" s="21">
        <f>ROUND(E546/I540* H546,5)</f>
        <v>4.0857999999999999</v>
      </c>
    </row>
    <row r="547" spans="1:27" x14ac:dyDescent="0.35">
      <c r="D547" s="22" t="s">
        <v>170</v>
      </c>
      <c r="K547" s="21">
        <f>SUM(J546:J546)</f>
        <v>4.0857999999999999</v>
      </c>
    </row>
    <row r="548" spans="1:27" x14ac:dyDescent="0.35">
      <c r="B548" s="13" t="s">
        <v>171</v>
      </c>
    </row>
    <row r="549" spans="1:27" x14ac:dyDescent="0.35">
      <c r="B549" t="s">
        <v>383</v>
      </c>
      <c r="C549" t="s">
        <v>21</v>
      </c>
      <c r="D549" t="s">
        <v>384</v>
      </c>
      <c r="E549" s="20">
        <v>1</v>
      </c>
      <c r="G549" t="s">
        <v>164</v>
      </c>
      <c r="H549" s="21">
        <v>83.77</v>
      </c>
      <c r="I549" t="s">
        <v>165</v>
      </c>
      <c r="J549" s="21">
        <f>ROUND(E549* H549,5)</f>
        <v>83.77</v>
      </c>
    </row>
    <row r="550" spans="1:27" x14ac:dyDescent="0.35">
      <c r="D550" s="22" t="s">
        <v>178</v>
      </c>
      <c r="K550" s="21">
        <f>SUM(J549:J549)</f>
        <v>83.77</v>
      </c>
    </row>
    <row r="552" spans="1:27" x14ac:dyDescent="0.35">
      <c r="D552" s="22" t="s">
        <v>180</v>
      </c>
      <c r="H552">
        <v>1.5</v>
      </c>
      <c r="I552" t="s">
        <v>181</v>
      </c>
      <c r="J552">
        <f>ROUND(H552/100*K544,5)</f>
        <v>0.16803999999999999</v>
      </c>
    </row>
    <row r="553" spans="1:27" x14ac:dyDescent="0.35">
      <c r="D553" s="22" t="s">
        <v>179</v>
      </c>
      <c r="K553" s="23">
        <f>SUM(J541:J552)</f>
        <v>99.226340000000008</v>
      </c>
    </row>
    <row r="554" spans="1:27" x14ac:dyDescent="0.35">
      <c r="D554" s="22" t="s">
        <v>182</v>
      </c>
      <c r="K554" s="23">
        <f>SUM(K553:K553)</f>
        <v>99.226340000000008</v>
      </c>
    </row>
    <row r="556" spans="1:27" ht="45" customHeight="1" x14ac:dyDescent="0.35">
      <c r="A556" s="17" t="s">
        <v>385</v>
      </c>
      <c r="B556" s="17" t="s">
        <v>129</v>
      </c>
      <c r="C556" s="1" t="s">
        <v>13</v>
      </c>
      <c r="D556" s="32" t="s">
        <v>130</v>
      </c>
      <c r="E556" s="33"/>
      <c r="F556" s="33"/>
      <c r="G556" s="1"/>
      <c r="H556" s="18" t="s">
        <v>158</v>
      </c>
      <c r="I556" s="34">
        <v>1</v>
      </c>
      <c r="J556" s="33"/>
      <c r="K556" s="19">
        <f>ROUND(K568,2)</f>
        <v>14.75</v>
      </c>
      <c r="L556" s="1"/>
      <c r="M556" s="1"/>
      <c r="N556" s="1"/>
      <c r="O556" s="1"/>
      <c r="P556" s="1"/>
      <c r="Q556" s="1"/>
      <c r="R556" s="1"/>
      <c r="S556" s="1"/>
      <c r="T556" s="1"/>
      <c r="U556" s="1"/>
      <c r="V556" s="1"/>
      <c r="W556" s="1"/>
      <c r="X556" s="1"/>
      <c r="Y556" s="1"/>
      <c r="Z556" s="1"/>
      <c r="AA556" s="1"/>
    </row>
    <row r="557" spans="1:27" x14ac:dyDescent="0.35">
      <c r="B557" s="13" t="s">
        <v>159</v>
      </c>
    </row>
    <row r="558" spans="1:27" x14ac:dyDescent="0.35">
      <c r="B558" t="s">
        <v>386</v>
      </c>
      <c r="C558" t="s">
        <v>161</v>
      </c>
      <c r="D558" t="s">
        <v>387</v>
      </c>
      <c r="E558" s="20">
        <v>0.05</v>
      </c>
      <c r="F558" t="s">
        <v>163</v>
      </c>
      <c r="G558" t="s">
        <v>164</v>
      </c>
      <c r="H558" s="21">
        <v>23.53</v>
      </c>
      <c r="I558" t="s">
        <v>165</v>
      </c>
      <c r="J558" s="21">
        <f>ROUND(E558/I556* H558,5)</f>
        <v>1.1765000000000001</v>
      </c>
    </row>
    <row r="559" spans="1:27" x14ac:dyDescent="0.35">
      <c r="B559" t="s">
        <v>211</v>
      </c>
      <c r="C559" t="s">
        <v>161</v>
      </c>
      <c r="D559" t="s">
        <v>212</v>
      </c>
      <c r="E559" s="20">
        <v>0.1</v>
      </c>
      <c r="F559" t="s">
        <v>163</v>
      </c>
      <c r="G559" t="s">
        <v>164</v>
      </c>
      <c r="H559" s="21">
        <v>20.079999999999998</v>
      </c>
      <c r="I559" t="s">
        <v>165</v>
      </c>
      <c r="J559" s="21">
        <f>ROUND(E559/I556* H559,5)</f>
        <v>2.008</v>
      </c>
    </row>
    <row r="560" spans="1:27" x14ac:dyDescent="0.35">
      <c r="D560" s="22" t="s">
        <v>166</v>
      </c>
      <c r="K560" s="21">
        <f>SUM(J558:J559)</f>
        <v>3.1844999999999999</v>
      </c>
    </row>
    <row r="561" spans="1:27" x14ac:dyDescent="0.35">
      <c r="B561" s="13" t="s">
        <v>171</v>
      </c>
    </row>
    <row r="562" spans="1:27" x14ac:dyDescent="0.35">
      <c r="B562" t="s">
        <v>388</v>
      </c>
      <c r="C562" t="s">
        <v>30</v>
      </c>
      <c r="D562" t="s">
        <v>389</v>
      </c>
      <c r="E562" s="20">
        <v>2.8000000000000001E-2</v>
      </c>
      <c r="G562" t="s">
        <v>164</v>
      </c>
      <c r="H562" s="21">
        <v>120.53</v>
      </c>
      <c r="I562" t="s">
        <v>165</v>
      </c>
      <c r="J562" s="21">
        <f>ROUND(E562* H562,5)</f>
        <v>3.3748399999999998</v>
      </c>
    </row>
    <row r="563" spans="1:27" x14ac:dyDescent="0.35">
      <c r="B563" t="s">
        <v>390</v>
      </c>
      <c r="C563" t="s">
        <v>13</v>
      </c>
      <c r="D563" t="s">
        <v>391</v>
      </c>
      <c r="E563" s="20">
        <v>1</v>
      </c>
      <c r="G563" t="s">
        <v>164</v>
      </c>
      <c r="H563" s="21">
        <v>8.14</v>
      </c>
      <c r="I563" t="s">
        <v>165</v>
      </c>
      <c r="J563" s="21">
        <f>ROUND(E563* H563,5)</f>
        <v>8.14</v>
      </c>
    </row>
    <row r="564" spans="1:27" x14ac:dyDescent="0.35">
      <c r="D564" s="22" t="s">
        <v>178</v>
      </c>
      <c r="K564" s="21">
        <f>SUM(J562:J563)</f>
        <v>11.51484</v>
      </c>
    </row>
    <row r="566" spans="1:27" x14ac:dyDescent="0.35">
      <c r="D566" s="22" t="s">
        <v>180</v>
      </c>
      <c r="H566">
        <v>1.5</v>
      </c>
      <c r="I566" t="s">
        <v>181</v>
      </c>
      <c r="J566">
        <f>ROUND(H566/100*K560,5)</f>
        <v>4.777E-2</v>
      </c>
    </row>
    <row r="567" spans="1:27" x14ac:dyDescent="0.35">
      <c r="D567" s="22" t="s">
        <v>179</v>
      </c>
      <c r="K567" s="23">
        <f>SUM(J557:J566)</f>
        <v>14.747109999999999</v>
      </c>
    </row>
    <row r="568" spans="1:27" x14ac:dyDescent="0.35">
      <c r="D568" s="22" t="s">
        <v>182</v>
      </c>
      <c r="K568" s="23">
        <f>SUM(K567:K567)</f>
        <v>14.747109999999999</v>
      </c>
    </row>
    <row r="570" spans="1:27" ht="45" customHeight="1" x14ac:dyDescent="0.35">
      <c r="A570" s="17" t="s">
        <v>392</v>
      </c>
      <c r="B570" s="17" t="s">
        <v>92</v>
      </c>
      <c r="C570" s="1" t="s">
        <v>21</v>
      </c>
      <c r="D570" s="32" t="s">
        <v>93</v>
      </c>
      <c r="E570" s="33"/>
      <c r="F570" s="33"/>
      <c r="G570" s="1"/>
      <c r="H570" s="18" t="s">
        <v>158</v>
      </c>
      <c r="I570" s="34">
        <v>1.115</v>
      </c>
      <c r="J570" s="33"/>
      <c r="K570" s="19">
        <f>ROUND(K582,2)</f>
        <v>94.35</v>
      </c>
      <c r="L570" s="1"/>
      <c r="M570" s="1"/>
      <c r="N570" s="1"/>
      <c r="O570" s="1"/>
      <c r="P570" s="1"/>
      <c r="Q570" s="1"/>
      <c r="R570" s="1"/>
      <c r="S570" s="1"/>
      <c r="T570" s="1"/>
      <c r="U570" s="1"/>
      <c r="V570" s="1"/>
      <c r="W570" s="1"/>
      <c r="X570" s="1"/>
      <c r="Y570" s="1"/>
      <c r="Z570" s="1"/>
      <c r="AA570" s="1"/>
    </row>
    <row r="571" spans="1:27" x14ac:dyDescent="0.35">
      <c r="B571" s="13" t="s">
        <v>159</v>
      </c>
    </row>
    <row r="572" spans="1:27" x14ac:dyDescent="0.35">
      <c r="B572" t="s">
        <v>211</v>
      </c>
      <c r="C572" t="s">
        <v>161</v>
      </c>
      <c r="D572" t="s">
        <v>212</v>
      </c>
      <c r="E572" s="20">
        <v>0.42</v>
      </c>
      <c r="F572" t="s">
        <v>163</v>
      </c>
      <c r="G572" t="s">
        <v>164</v>
      </c>
      <c r="H572" s="21">
        <v>20.079999999999998</v>
      </c>
      <c r="I572" t="s">
        <v>165</v>
      </c>
      <c r="J572" s="21">
        <f>ROUND(E572/I570* H572,5)</f>
        <v>7.5637699999999999</v>
      </c>
    </row>
    <row r="573" spans="1:27" x14ac:dyDescent="0.35">
      <c r="B573" t="s">
        <v>209</v>
      </c>
      <c r="C573" t="s">
        <v>161</v>
      </c>
      <c r="D573" t="s">
        <v>210</v>
      </c>
      <c r="E573" s="20">
        <v>0.42</v>
      </c>
      <c r="F573" t="s">
        <v>163</v>
      </c>
      <c r="G573" t="s">
        <v>164</v>
      </c>
      <c r="H573" s="21">
        <v>21.28</v>
      </c>
      <c r="I573" t="s">
        <v>165</v>
      </c>
      <c r="J573" s="21">
        <f>ROUND(E573/I570* H573,5)</f>
        <v>8.0157799999999995</v>
      </c>
    </row>
    <row r="574" spans="1:27" x14ac:dyDescent="0.35">
      <c r="D574" s="22" t="s">
        <v>166</v>
      </c>
      <c r="K574" s="21">
        <f>SUM(J572:J573)</f>
        <v>15.579549999999999</v>
      </c>
    </row>
    <row r="575" spans="1:27" x14ac:dyDescent="0.35">
      <c r="B575" s="13" t="s">
        <v>171</v>
      </c>
    </row>
    <row r="576" spans="1:27" x14ac:dyDescent="0.35">
      <c r="B576" t="s">
        <v>393</v>
      </c>
      <c r="C576" t="s">
        <v>21</v>
      </c>
      <c r="D576" t="s">
        <v>394</v>
      </c>
      <c r="E576" s="20">
        <v>1</v>
      </c>
      <c r="G576" t="s">
        <v>164</v>
      </c>
      <c r="H576" s="21">
        <v>77.11</v>
      </c>
      <c r="I576" t="s">
        <v>165</v>
      </c>
      <c r="J576" s="21">
        <f>ROUND(E576* H576,5)</f>
        <v>77.11</v>
      </c>
    </row>
    <row r="577" spans="1:27" x14ac:dyDescent="0.35">
      <c r="B577" t="s">
        <v>330</v>
      </c>
      <c r="C577" t="s">
        <v>71</v>
      </c>
      <c r="D577" t="s">
        <v>331</v>
      </c>
      <c r="E577" s="20">
        <v>0.04</v>
      </c>
      <c r="G577" t="s">
        <v>164</v>
      </c>
      <c r="H577" s="21">
        <v>35.549999999999997</v>
      </c>
      <c r="I577" t="s">
        <v>165</v>
      </c>
      <c r="J577" s="21">
        <f>ROUND(E577* H577,5)</f>
        <v>1.4219999999999999</v>
      </c>
    </row>
    <row r="578" spans="1:27" x14ac:dyDescent="0.35">
      <c r="D578" s="22" t="s">
        <v>178</v>
      </c>
      <c r="K578" s="21">
        <f>SUM(J576:J577)</f>
        <v>78.531999999999996</v>
      </c>
    </row>
    <row r="580" spans="1:27" x14ac:dyDescent="0.35">
      <c r="D580" s="22" t="s">
        <v>180</v>
      </c>
      <c r="H580">
        <v>1.5</v>
      </c>
      <c r="I580" t="s">
        <v>181</v>
      </c>
      <c r="J580">
        <f>ROUND(H580/100*K574,5)</f>
        <v>0.23369000000000001</v>
      </c>
    </row>
    <row r="581" spans="1:27" x14ac:dyDescent="0.35">
      <c r="D581" s="22" t="s">
        <v>179</v>
      </c>
      <c r="K581" s="23">
        <f>SUM(J571:J580)</f>
        <v>94.34523999999999</v>
      </c>
    </row>
    <row r="582" spans="1:27" x14ac:dyDescent="0.35">
      <c r="D582" s="22" t="s">
        <v>182</v>
      </c>
      <c r="K582" s="23">
        <f>SUM(K581:K581)</f>
        <v>94.34523999999999</v>
      </c>
    </row>
    <row r="584" spans="1:27" ht="45" customHeight="1" x14ac:dyDescent="0.35">
      <c r="A584" s="17" t="s">
        <v>395</v>
      </c>
      <c r="B584" s="17" t="s">
        <v>90</v>
      </c>
      <c r="C584" s="1" t="s">
        <v>21</v>
      </c>
      <c r="D584" s="32" t="s">
        <v>91</v>
      </c>
      <c r="E584" s="33"/>
      <c r="F584" s="33"/>
      <c r="G584" s="1"/>
      <c r="H584" s="18" t="s">
        <v>158</v>
      </c>
      <c r="I584" s="34">
        <v>1</v>
      </c>
      <c r="J584" s="33"/>
      <c r="K584" s="19">
        <f>ROUND(K597,2)</f>
        <v>76.92</v>
      </c>
      <c r="L584" s="1"/>
      <c r="M584" s="1"/>
      <c r="N584" s="1"/>
      <c r="O584" s="1"/>
      <c r="P584" s="1"/>
      <c r="Q584" s="1"/>
      <c r="R584" s="1"/>
      <c r="S584" s="1"/>
      <c r="T584" s="1"/>
      <c r="U584" s="1"/>
      <c r="V584" s="1"/>
      <c r="W584" s="1"/>
      <c r="X584" s="1"/>
      <c r="Y584" s="1"/>
      <c r="Z584" s="1"/>
      <c r="AA584" s="1"/>
    </row>
    <row r="585" spans="1:27" x14ac:dyDescent="0.35">
      <c r="B585" s="13" t="s">
        <v>159</v>
      </c>
    </row>
    <row r="586" spans="1:27" x14ac:dyDescent="0.35">
      <c r="B586" t="s">
        <v>209</v>
      </c>
      <c r="C586" t="s">
        <v>161</v>
      </c>
      <c r="D586" t="s">
        <v>210</v>
      </c>
      <c r="E586" s="20">
        <v>1.05</v>
      </c>
      <c r="F586" t="s">
        <v>163</v>
      </c>
      <c r="G586" t="s">
        <v>164</v>
      </c>
      <c r="H586" s="21">
        <v>21.28</v>
      </c>
      <c r="I586" t="s">
        <v>165</v>
      </c>
      <c r="J586" s="21">
        <f>ROUND(E586/I584* H586,5)</f>
        <v>22.344000000000001</v>
      </c>
    </row>
    <row r="587" spans="1:27" x14ac:dyDescent="0.35">
      <c r="B587" t="s">
        <v>211</v>
      </c>
      <c r="C587" t="s">
        <v>161</v>
      </c>
      <c r="D587" t="s">
        <v>212</v>
      </c>
      <c r="E587" s="20">
        <v>1.05</v>
      </c>
      <c r="F587" t="s">
        <v>163</v>
      </c>
      <c r="G587" t="s">
        <v>164</v>
      </c>
      <c r="H587" s="21">
        <v>20.079999999999998</v>
      </c>
      <c r="I587" t="s">
        <v>165</v>
      </c>
      <c r="J587" s="21">
        <f>ROUND(E587/I584* H587,5)</f>
        <v>21.084</v>
      </c>
    </row>
    <row r="588" spans="1:27" x14ac:dyDescent="0.35">
      <c r="D588" s="22" t="s">
        <v>166</v>
      </c>
      <c r="K588" s="21">
        <f>SUM(J586:J587)</f>
        <v>43.427999999999997</v>
      </c>
    </row>
    <row r="589" spans="1:27" x14ac:dyDescent="0.35">
      <c r="B589" s="13" t="s">
        <v>171</v>
      </c>
    </row>
    <row r="590" spans="1:27" x14ac:dyDescent="0.35">
      <c r="B590" t="s">
        <v>396</v>
      </c>
      <c r="C590" t="s">
        <v>397</v>
      </c>
      <c r="D590" t="s">
        <v>398</v>
      </c>
      <c r="E590" s="20">
        <v>0.56000000000000005</v>
      </c>
      <c r="G590" t="s">
        <v>164</v>
      </c>
      <c r="H590" s="21">
        <v>2.98</v>
      </c>
      <c r="I590" t="s">
        <v>165</v>
      </c>
      <c r="J590" s="21">
        <f>ROUND(E590* H590,5)</f>
        <v>1.6688000000000001</v>
      </c>
    </row>
    <row r="591" spans="1:27" x14ac:dyDescent="0.35">
      <c r="B591" t="s">
        <v>399</v>
      </c>
      <c r="C591" t="s">
        <v>21</v>
      </c>
      <c r="D591" t="s">
        <v>400</v>
      </c>
      <c r="E591" s="20">
        <v>1.0069999999999999</v>
      </c>
      <c r="G591" t="s">
        <v>164</v>
      </c>
      <c r="H591" s="21">
        <v>1.32</v>
      </c>
      <c r="I591" t="s">
        <v>165</v>
      </c>
      <c r="J591" s="21">
        <f>ROUND(E591* H591,5)</f>
        <v>1.32924</v>
      </c>
    </row>
    <row r="592" spans="1:27" x14ac:dyDescent="0.35">
      <c r="B592" t="s">
        <v>311</v>
      </c>
      <c r="C592" t="s">
        <v>30</v>
      </c>
      <c r="D592" t="s">
        <v>312</v>
      </c>
      <c r="E592" s="20">
        <v>0.27389999999999998</v>
      </c>
      <c r="G592" t="s">
        <v>164</v>
      </c>
      <c r="H592" s="21">
        <v>108.97</v>
      </c>
      <c r="I592" t="s">
        <v>165</v>
      </c>
      <c r="J592" s="21">
        <f>ROUND(E592* H592,5)</f>
        <v>29.846879999999999</v>
      </c>
    </row>
    <row r="593" spans="1:27" x14ac:dyDescent="0.35">
      <c r="D593" s="22" t="s">
        <v>178</v>
      </c>
      <c r="K593" s="21">
        <f>SUM(J590:J592)</f>
        <v>32.844920000000002</v>
      </c>
    </row>
    <row r="595" spans="1:27" x14ac:dyDescent="0.35">
      <c r="D595" s="22" t="s">
        <v>180</v>
      </c>
      <c r="H595">
        <v>1.5</v>
      </c>
      <c r="I595" t="s">
        <v>181</v>
      </c>
      <c r="J595">
        <f>ROUND(H595/100*K588,5)</f>
        <v>0.65142</v>
      </c>
    </row>
    <row r="596" spans="1:27" x14ac:dyDescent="0.35">
      <c r="D596" s="22" t="s">
        <v>179</v>
      </c>
      <c r="K596" s="23">
        <f>SUM(J585:J595)</f>
        <v>76.924340000000001</v>
      </c>
    </row>
    <row r="597" spans="1:27" x14ac:dyDescent="0.35">
      <c r="D597" s="22" t="s">
        <v>182</v>
      </c>
      <c r="K597" s="23">
        <f>SUM(K596:K596)</f>
        <v>76.924340000000001</v>
      </c>
    </row>
    <row r="599" spans="1:27" ht="45" customHeight="1" x14ac:dyDescent="0.35">
      <c r="A599" s="17" t="s">
        <v>401</v>
      </c>
      <c r="B599" s="17" t="s">
        <v>97</v>
      </c>
      <c r="C599" s="1" t="s">
        <v>13</v>
      </c>
      <c r="D599" s="32" t="s">
        <v>98</v>
      </c>
      <c r="E599" s="33"/>
      <c r="F599" s="33"/>
      <c r="G599" s="1"/>
      <c r="H599" s="18" t="s">
        <v>158</v>
      </c>
      <c r="I599" s="34">
        <v>2.3650000000000002</v>
      </c>
      <c r="J599" s="33"/>
      <c r="K599" s="19">
        <f>ROUND(K611,2)</f>
        <v>254.8</v>
      </c>
      <c r="L599" s="1"/>
      <c r="M599" s="1"/>
      <c r="N599" s="1"/>
      <c r="O599" s="1"/>
      <c r="P599" s="1"/>
      <c r="Q599" s="1"/>
      <c r="R599" s="1"/>
      <c r="S599" s="1"/>
      <c r="T599" s="1"/>
      <c r="U599" s="1"/>
      <c r="V599" s="1"/>
      <c r="W599" s="1"/>
      <c r="X599" s="1"/>
      <c r="Y599" s="1"/>
      <c r="Z599" s="1"/>
      <c r="AA599" s="1"/>
    </row>
    <row r="600" spans="1:27" x14ac:dyDescent="0.35">
      <c r="B600" s="13" t="s">
        <v>159</v>
      </c>
    </row>
    <row r="601" spans="1:27" x14ac:dyDescent="0.35">
      <c r="B601" t="s">
        <v>211</v>
      </c>
      <c r="C601" t="s">
        <v>161</v>
      </c>
      <c r="D601" t="s">
        <v>212</v>
      </c>
      <c r="E601" s="20">
        <v>0.6</v>
      </c>
      <c r="F601" t="s">
        <v>163</v>
      </c>
      <c r="G601" t="s">
        <v>164</v>
      </c>
      <c r="H601" s="21">
        <v>20.079999999999998</v>
      </c>
      <c r="I601" t="s">
        <v>165</v>
      </c>
      <c r="J601" s="21">
        <f>ROUND(E601/I599* H601,5)</f>
        <v>5.09429</v>
      </c>
    </row>
    <row r="602" spans="1:27" x14ac:dyDescent="0.35">
      <c r="B602" t="s">
        <v>386</v>
      </c>
      <c r="C602" t="s">
        <v>161</v>
      </c>
      <c r="D602" t="s">
        <v>387</v>
      </c>
      <c r="E602" s="20">
        <v>0.3</v>
      </c>
      <c r="F602" t="s">
        <v>163</v>
      </c>
      <c r="G602" t="s">
        <v>164</v>
      </c>
      <c r="H602" s="21">
        <v>23.53</v>
      </c>
      <c r="I602" t="s">
        <v>165</v>
      </c>
      <c r="J602" s="21">
        <f>ROUND(E602/I599* H602,5)</f>
        <v>2.9847800000000002</v>
      </c>
    </row>
    <row r="603" spans="1:27" x14ac:dyDescent="0.35">
      <c r="D603" s="22" t="s">
        <v>166</v>
      </c>
      <c r="K603" s="21">
        <f>SUM(J601:J602)</f>
        <v>8.0790699999999998</v>
      </c>
    </row>
    <row r="604" spans="1:27" x14ac:dyDescent="0.35">
      <c r="B604" s="13" t="s">
        <v>171</v>
      </c>
    </row>
    <row r="605" spans="1:27" x14ac:dyDescent="0.35">
      <c r="B605" t="s">
        <v>402</v>
      </c>
      <c r="C605" t="s">
        <v>30</v>
      </c>
      <c r="D605" t="s">
        <v>403</v>
      </c>
      <c r="E605" s="20">
        <v>0.15429999999999999</v>
      </c>
      <c r="G605" t="s">
        <v>164</v>
      </c>
      <c r="H605" s="21">
        <v>114.13</v>
      </c>
      <c r="I605" t="s">
        <v>165</v>
      </c>
      <c r="J605" s="21">
        <f>ROUND(E605* H605,5)</f>
        <v>17.61026</v>
      </c>
    </row>
    <row r="606" spans="1:27" x14ac:dyDescent="0.35">
      <c r="B606" t="s">
        <v>404</v>
      </c>
      <c r="C606" t="s">
        <v>21</v>
      </c>
      <c r="D606" t="s">
        <v>405</v>
      </c>
      <c r="E606" s="20">
        <v>1.5</v>
      </c>
      <c r="G606" t="s">
        <v>164</v>
      </c>
      <c r="H606" s="21">
        <v>152.66</v>
      </c>
      <c r="I606" t="s">
        <v>165</v>
      </c>
      <c r="J606" s="21">
        <f>ROUND(E606* H606,5)</f>
        <v>228.99</v>
      </c>
    </row>
    <row r="607" spans="1:27" x14ac:dyDescent="0.35">
      <c r="D607" s="22" t="s">
        <v>178</v>
      </c>
      <c r="K607" s="21">
        <f>SUM(J605:J606)</f>
        <v>246.60026000000002</v>
      </c>
    </row>
    <row r="609" spans="1:27" x14ac:dyDescent="0.35">
      <c r="D609" s="22" t="s">
        <v>180</v>
      </c>
      <c r="H609">
        <v>1.5</v>
      </c>
      <c r="I609" t="s">
        <v>181</v>
      </c>
      <c r="J609">
        <f>ROUND(H609/100*K603,5)</f>
        <v>0.12119000000000001</v>
      </c>
    </row>
    <row r="610" spans="1:27" x14ac:dyDescent="0.35">
      <c r="D610" s="22" t="s">
        <v>179</v>
      </c>
      <c r="K610" s="23">
        <f>SUM(J600:J609)</f>
        <v>254.80052000000001</v>
      </c>
    </row>
    <row r="611" spans="1:27" x14ac:dyDescent="0.35">
      <c r="D611" s="22" t="s">
        <v>182</v>
      </c>
      <c r="K611" s="23">
        <f>SUM(K610:K610)</f>
        <v>254.80052000000001</v>
      </c>
    </row>
    <row r="613" spans="1:27" ht="45" customHeight="1" x14ac:dyDescent="0.35">
      <c r="A613" s="17" t="s">
        <v>406</v>
      </c>
      <c r="B613" s="17" t="s">
        <v>88</v>
      </c>
      <c r="C613" s="1" t="s">
        <v>13</v>
      </c>
      <c r="D613" s="32" t="s">
        <v>89</v>
      </c>
      <c r="E613" s="33"/>
      <c r="F613" s="33"/>
      <c r="G613" s="1"/>
      <c r="H613" s="18" t="s">
        <v>158</v>
      </c>
      <c r="I613" s="34">
        <v>1</v>
      </c>
      <c r="J613" s="33"/>
      <c r="K613" s="19">
        <f>ROUND(K631,2)</f>
        <v>22.94</v>
      </c>
      <c r="L613" s="1"/>
      <c r="M613" s="1"/>
      <c r="N613" s="1"/>
      <c r="O613" s="1"/>
      <c r="P613" s="1"/>
      <c r="Q613" s="1"/>
      <c r="R613" s="1"/>
      <c r="S613" s="1"/>
      <c r="T613" s="1"/>
      <c r="U613" s="1"/>
      <c r="V613" s="1"/>
      <c r="W613" s="1"/>
      <c r="X613" s="1"/>
      <c r="Y613" s="1"/>
      <c r="Z613" s="1"/>
      <c r="AA613" s="1"/>
    </row>
    <row r="614" spans="1:27" x14ac:dyDescent="0.35">
      <c r="B614" s="13" t="s">
        <v>159</v>
      </c>
    </row>
    <row r="615" spans="1:27" x14ac:dyDescent="0.35">
      <c r="B615" t="s">
        <v>293</v>
      </c>
      <c r="C615" t="s">
        <v>161</v>
      </c>
      <c r="D615" t="s">
        <v>294</v>
      </c>
      <c r="E615" s="20">
        <v>0.17499999999999999</v>
      </c>
      <c r="F615" t="s">
        <v>163</v>
      </c>
      <c r="G615" t="s">
        <v>164</v>
      </c>
      <c r="H615" s="21">
        <v>21.28</v>
      </c>
      <c r="I615" t="s">
        <v>165</v>
      </c>
      <c r="J615" s="21">
        <f>ROUND(E615/I613* H615,5)</f>
        <v>3.7240000000000002</v>
      </c>
    </row>
    <row r="616" spans="1:27" x14ac:dyDescent="0.35">
      <c r="B616" t="s">
        <v>160</v>
      </c>
      <c r="C616" t="s">
        <v>161</v>
      </c>
      <c r="D616" t="s">
        <v>162</v>
      </c>
      <c r="E616" s="20">
        <v>6.5000000000000002E-2</v>
      </c>
      <c r="F616" t="s">
        <v>163</v>
      </c>
      <c r="G616" t="s">
        <v>164</v>
      </c>
      <c r="H616" s="21">
        <v>20.84</v>
      </c>
      <c r="I616" t="s">
        <v>165</v>
      </c>
      <c r="J616" s="21">
        <f>ROUND(E616/I613* H616,5)</f>
        <v>1.3546</v>
      </c>
    </row>
    <row r="617" spans="1:27" x14ac:dyDescent="0.35">
      <c r="B617" t="s">
        <v>211</v>
      </c>
      <c r="C617" t="s">
        <v>161</v>
      </c>
      <c r="D617" t="s">
        <v>212</v>
      </c>
      <c r="E617" s="20">
        <v>0.17499999999999999</v>
      </c>
      <c r="F617" t="s">
        <v>163</v>
      </c>
      <c r="G617" t="s">
        <v>164</v>
      </c>
      <c r="H617" s="21">
        <v>20.079999999999998</v>
      </c>
      <c r="I617" t="s">
        <v>165</v>
      </c>
      <c r="J617" s="21">
        <f>ROUND(E617/I613* H617,5)</f>
        <v>3.5139999999999998</v>
      </c>
    </row>
    <row r="618" spans="1:27" x14ac:dyDescent="0.35">
      <c r="D618" s="22" t="s">
        <v>166</v>
      </c>
      <c r="K618" s="21">
        <f>SUM(J615:J617)</f>
        <v>8.5925999999999991</v>
      </c>
    </row>
    <row r="619" spans="1:27" x14ac:dyDescent="0.35">
      <c r="B619" s="13" t="s">
        <v>167</v>
      </c>
    </row>
    <row r="620" spans="1:27" x14ac:dyDescent="0.35">
      <c r="B620" t="s">
        <v>407</v>
      </c>
      <c r="C620" t="s">
        <v>161</v>
      </c>
      <c r="D620" t="s">
        <v>408</v>
      </c>
      <c r="E620" s="20">
        <v>6.5000000000000002E-2</v>
      </c>
      <c r="F620" t="s">
        <v>163</v>
      </c>
      <c r="G620" t="s">
        <v>164</v>
      </c>
      <c r="H620" s="21">
        <v>6.34</v>
      </c>
      <c r="I620" t="s">
        <v>165</v>
      </c>
      <c r="J620" s="21">
        <f>ROUND(E620/I613* H620,5)</f>
        <v>0.41210000000000002</v>
      </c>
    </row>
    <row r="621" spans="1:27" x14ac:dyDescent="0.35">
      <c r="B621" t="s">
        <v>382</v>
      </c>
      <c r="C621" t="s">
        <v>161</v>
      </c>
      <c r="D621" t="s">
        <v>263</v>
      </c>
      <c r="E621" s="20">
        <v>4.3799999999999999E-2</v>
      </c>
      <c r="F621" t="s">
        <v>163</v>
      </c>
      <c r="G621" t="s">
        <v>164</v>
      </c>
      <c r="H621" s="21">
        <v>65.900000000000006</v>
      </c>
      <c r="I621" t="s">
        <v>165</v>
      </c>
      <c r="J621" s="21">
        <f>ROUND(E621/I613* H621,5)</f>
        <v>2.8864200000000002</v>
      </c>
    </row>
    <row r="622" spans="1:27" x14ac:dyDescent="0.35">
      <c r="B622" t="s">
        <v>197</v>
      </c>
      <c r="C622" t="s">
        <v>161</v>
      </c>
      <c r="D622" t="s">
        <v>198</v>
      </c>
      <c r="E622" s="20">
        <v>2.5399999999999999E-2</v>
      </c>
      <c r="F622" t="s">
        <v>163</v>
      </c>
      <c r="G622" t="s">
        <v>164</v>
      </c>
      <c r="H622" s="21">
        <v>61.89</v>
      </c>
      <c r="I622" t="s">
        <v>165</v>
      </c>
      <c r="J622" s="21">
        <f>ROUND(E622/I613* H622,5)</f>
        <v>1.5720099999999999</v>
      </c>
    </row>
    <row r="623" spans="1:27" x14ac:dyDescent="0.35">
      <c r="D623" s="22" t="s">
        <v>170</v>
      </c>
      <c r="K623" s="21">
        <f>SUM(J620:J622)</f>
        <v>4.8705300000000005</v>
      </c>
    </row>
    <row r="624" spans="1:27" x14ac:dyDescent="0.35">
      <c r="B624" s="13" t="s">
        <v>171</v>
      </c>
    </row>
    <row r="625" spans="1:27" x14ac:dyDescent="0.35">
      <c r="B625" t="s">
        <v>409</v>
      </c>
      <c r="C625" t="s">
        <v>13</v>
      </c>
      <c r="D625" t="s">
        <v>410</v>
      </c>
      <c r="E625" s="20">
        <v>1.02</v>
      </c>
      <c r="G625" t="s">
        <v>164</v>
      </c>
      <c r="H625" s="21">
        <v>5.1100000000000003</v>
      </c>
      <c r="I625" t="s">
        <v>165</v>
      </c>
      <c r="J625" s="21">
        <f>ROUND(E625* H625,5)</f>
        <v>5.2122000000000002</v>
      </c>
    </row>
    <row r="626" spans="1:27" x14ac:dyDescent="0.35">
      <c r="B626" t="s">
        <v>411</v>
      </c>
      <c r="C626" t="s">
        <v>71</v>
      </c>
      <c r="D626" t="s">
        <v>412</v>
      </c>
      <c r="E626" s="20">
        <v>0.1764</v>
      </c>
      <c r="G626" t="s">
        <v>164</v>
      </c>
      <c r="H626" s="21">
        <v>23.43</v>
      </c>
      <c r="I626" t="s">
        <v>165</v>
      </c>
      <c r="J626" s="21">
        <f>ROUND(E626* H626,5)</f>
        <v>4.1330499999999999</v>
      </c>
    </row>
    <row r="627" spans="1:27" x14ac:dyDescent="0.35">
      <c r="D627" s="22" t="s">
        <v>178</v>
      </c>
      <c r="K627" s="21">
        <f>SUM(J625:J626)</f>
        <v>9.3452500000000001</v>
      </c>
    </row>
    <row r="629" spans="1:27" x14ac:dyDescent="0.35">
      <c r="D629" s="22" t="s">
        <v>180</v>
      </c>
      <c r="H629">
        <v>1.5</v>
      </c>
      <c r="I629" t="s">
        <v>181</v>
      </c>
      <c r="J629">
        <f>ROUND(H629/100*K618,5)</f>
        <v>0.12889</v>
      </c>
    </row>
    <row r="630" spans="1:27" x14ac:dyDescent="0.35">
      <c r="D630" s="22" t="s">
        <v>179</v>
      </c>
      <c r="K630" s="23">
        <f>SUM(J614:J629)</f>
        <v>22.937270000000002</v>
      </c>
    </row>
    <row r="631" spans="1:27" x14ac:dyDescent="0.35">
      <c r="D631" s="22" t="s">
        <v>182</v>
      </c>
      <c r="K631" s="23">
        <f>SUM(K630:K630)</f>
        <v>22.937270000000002</v>
      </c>
    </row>
    <row r="633" spans="1:27" ht="45" customHeight="1" x14ac:dyDescent="0.35">
      <c r="A633" s="17" t="s">
        <v>413</v>
      </c>
      <c r="B633" s="17" t="s">
        <v>106</v>
      </c>
      <c r="C633" s="1" t="s">
        <v>21</v>
      </c>
      <c r="D633" s="32" t="s">
        <v>107</v>
      </c>
      <c r="E633" s="33"/>
      <c r="F633" s="33"/>
      <c r="G633" s="1"/>
      <c r="H633" s="18" t="s">
        <v>158</v>
      </c>
      <c r="I633" s="34">
        <v>1</v>
      </c>
      <c r="J633" s="33"/>
      <c r="K633" s="19">
        <f>ROUND(K645,2)</f>
        <v>55.52</v>
      </c>
      <c r="L633" s="1"/>
      <c r="M633" s="1"/>
      <c r="N633" s="1"/>
      <c r="O633" s="1"/>
      <c r="P633" s="1"/>
      <c r="Q633" s="1"/>
      <c r="R633" s="1"/>
      <c r="S633" s="1"/>
      <c r="T633" s="1"/>
      <c r="U633" s="1"/>
      <c r="V633" s="1"/>
      <c r="W633" s="1"/>
      <c r="X633" s="1"/>
      <c r="Y633" s="1"/>
      <c r="Z633" s="1"/>
      <c r="AA633" s="1"/>
    </row>
    <row r="634" spans="1:27" x14ac:dyDescent="0.35">
      <c r="B634" s="13" t="s">
        <v>159</v>
      </c>
    </row>
    <row r="635" spans="1:27" x14ac:dyDescent="0.35">
      <c r="B635" t="s">
        <v>209</v>
      </c>
      <c r="C635" t="s">
        <v>161</v>
      </c>
      <c r="D635" t="s">
        <v>210</v>
      </c>
      <c r="E635" s="20">
        <v>0.35</v>
      </c>
      <c r="F635" t="s">
        <v>163</v>
      </c>
      <c r="G635" t="s">
        <v>164</v>
      </c>
      <c r="H635" s="21">
        <v>21.28</v>
      </c>
      <c r="I635" t="s">
        <v>165</v>
      </c>
      <c r="J635" s="21">
        <f>ROUND(E635/I633* H635,5)</f>
        <v>7.4480000000000004</v>
      </c>
    </row>
    <row r="636" spans="1:27" x14ac:dyDescent="0.35">
      <c r="B636" t="s">
        <v>211</v>
      </c>
      <c r="C636" t="s">
        <v>161</v>
      </c>
      <c r="D636" t="s">
        <v>212</v>
      </c>
      <c r="E636" s="20">
        <v>0.35</v>
      </c>
      <c r="F636" t="s">
        <v>163</v>
      </c>
      <c r="G636" t="s">
        <v>164</v>
      </c>
      <c r="H636" s="21">
        <v>20.079999999999998</v>
      </c>
      <c r="I636" t="s">
        <v>165</v>
      </c>
      <c r="J636" s="21">
        <f>ROUND(E636/I633* H636,5)</f>
        <v>7.0279999999999996</v>
      </c>
    </row>
    <row r="637" spans="1:27" x14ac:dyDescent="0.35">
      <c r="D637" s="22" t="s">
        <v>166</v>
      </c>
      <c r="K637" s="21">
        <f>SUM(J635:J636)</f>
        <v>14.475999999999999</v>
      </c>
    </row>
    <row r="638" spans="1:27" x14ac:dyDescent="0.35">
      <c r="B638" s="13" t="s">
        <v>171</v>
      </c>
    </row>
    <row r="639" spans="1:27" x14ac:dyDescent="0.35">
      <c r="B639" t="s">
        <v>414</v>
      </c>
      <c r="C639" t="s">
        <v>21</v>
      </c>
      <c r="D639" t="s">
        <v>415</v>
      </c>
      <c r="E639" s="20">
        <v>1</v>
      </c>
      <c r="G639" t="s">
        <v>164</v>
      </c>
      <c r="H639" s="21">
        <v>40.61</v>
      </c>
      <c r="I639" t="s">
        <v>165</v>
      </c>
      <c r="J639" s="21">
        <f>ROUND(E639* H639,5)</f>
        <v>40.61</v>
      </c>
    </row>
    <row r="640" spans="1:27" x14ac:dyDescent="0.35">
      <c r="B640" t="s">
        <v>337</v>
      </c>
      <c r="C640" t="s">
        <v>71</v>
      </c>
      <c r="D640" t="s">
        <v>338</v>
      </c>
      <c r="E640" s="20">
        <v>3.2000000000000002E-3</v>
      </c>
      <c r="G640" t="s">
        <v>164</v>
      </c>
      <c r="H640" s="21">
        <v>66.430000000000007</v>
      </c>
      <c r="I640" t="s">
        <v>165</v>
      </c>
      <c r="J640" s="21">
        <f>ROUND(E640* H640,5)</f>
        <v>0.21257999999999999</v>
      </c>
    </row>
    <row r="641" spans="1:27" x14ac:dyDescent="0.35">
      <c r="D641" s="22" t="s">
        <v>178</v>
      </c>
      <c r="K641" s="21">
        <f>SUM(J639:J640)</f>
        <v>40.822580000000002</v>
      </c>
    </row>
    <row r="643" spans="1:27" x14ac:dyDescent="0.35">
      <c r="D643" s="22" t="s">
        <v>180</v>
      </c>
      <c r="H643">
        <v>1.5</v>
      </c>
      <c r="I643" t="s">
        <v>181</v>
      </c>
      <c r="J643">
        <f>ROUND(H643/100*K637,5)</f>
        <v>0.21714</v>
      </c>
    </row>
    <row r="644" spans="1:27" x14ac:dyDescent="0.35">
      <c r="D644" s="22" t="s">
        <v>179</v>
      </c>
      <c r="K644" s="23">
        <f>SUM(J634:J643)</f>
        <v>55.515720000000002</v>
      </c>
    </row>
    <row r="645" spans="1:27" x14ac:dyDescent="0.35">
      <c r="D645" s="22" t="s">
        <v>182</v>
      </c>
      <c r="K645" s="23">
        <f>SUM(K644:K644)</f>
        <v>55.515720000000002</v>
      </c>
    </row>
    <row r="647" spans="1:27" ht="45" customHeight="1" x14ac:dyDescent="0.35">
      <c r="A647" s="17" t="s">
        <v>416</v>
      </c>
      <c r="B647" s="17" t="s">
        <v>104</v>
      </c>
      <c r="C647" s="1" t="s">
        <v>21</v>
      </c>
      <c r="D647" s="32" t="s">
        <v>105</v>
      </c>
      <c r="E647" s="33"/>
      <c r="F647" s="33"/>
      <c r="G647" s="1"/>
      <c r="H647" s="18" t="s">
        <v>158</v>
      </c>
      <c r="I647" s="34">
        <v>1</v>
      </c>
      <c r="J647" s="33"/>
      <c r="K647" s="19">
        <f>ROUND(K662,2)</f>
        <v>83.47</v>
      </c>
      <c r="L647" s="1"/>
      <c r="M647" s="1"/>
      <c r="N647" s="1"/>
      <c r="O647" s="1"/>
      <c r="P647" s="1"/>
      <c r="Q647" s="1"/>
      <c r="R647" s="1"/>
      <c r="S647" s="1"/>
      <c r="T647" s="1"/>
      <c r="U647" s="1"/>
      <c r="V647" s="1"/>
      <c r="W647" s="1"/>
      <c r="X647" s="1"/>
      <c r="Y647" s="1"/>
      <c r="Z647" s="1"/>
      <c r="AA647" s="1"/>
    </row>
    <row r="648" spans="1:27" x14ac:dyDescent="0.35">
      <c r="B648" s="13" t="s">
        <v>159</v>
      </c>
    </row>
    <row r="649" spans="1:27" x14ac:dyDescent="0.35">
      <c r="B649" t="s">
        <v>209</v>
      </c>
      <c r="C649" t="s">
        <v>161</v>
      </c>
      <c r="D649" t="s">
        <v>210</v>
      </c>
      <c r="E649" s="20">
        <v>0.6</v>
      </c>
      <c r="F649" t="s">
        <v>163</v>
      </c>
      <c r="G649" t="s">
        <v>164</v>
      </c>
      <c r="H649" s="21">
        <v>21.28</v>
      </c>
      <c r="I649" t="s">
        <v>165</v>
      </c>
      <c r="J649" s="21">
        <f>ROUND(E649/I647* H649,5)</f>
        <v>12.768000000000001</v>
      </c>
    </row>
    <row r="650" spans="1:27" x14ac:dyDescent="0.35">
      <c r="B650" t="s">
        <v>211</v>
      </c>
      <c r="C650" t="s">
        <v>161</v>
      </c>
      <c r="D650" t="s">
        <v>212</v>
      </c>
      <c r="E650" s="20">
        <v>1.2</v>
      </c>
      <c r="F650" t="s">
        <v>163</v>
      </c>
      <c r="G650" t="s">
        <v>164</v>
      </c>
      <c r="H650" s="21">
        <v>20.079999999999998</v>
      </c>
      <c r="I650" t="s">
        <v>165</v>
      </c>
      <c r="J650" s="21">
        <f>ROUND(E650/I647* H650,5)</f>
        <v>24.096</v>
      </c>
    </row>
    <row r="651" spans="1:27" x14ac:dyDescent="0.35">
      <c r="D651" s="22" t="s">
        <v>166</v>
      </c>
      <c r="K651" s="21">
        <f>SUM(J649:J650)</f>
        <v>36.864000000000004</v>
      </c>
    </row>
    <row r="652" spans="1:27" x14ac:dyDescent="0.35">
      <c r="B652" s="13" t="s">
        <v>167</v>
      </c>
    </row>
    <row r="653" spans="1:27" x14ac:dyDescent="0.35">
      <c r="B653" t="s">
        <v>382</v>
      </c>
      <c r="C653" t="s">
        <v>161</v>
      </c>
      <c r="D653" t="s">
        <v>263</v>
      </c>
      <c r="E653" s="20">
        <v>0.24</v>
      </c>
      <c r="F653" t="s">
        <v>163</v>
      </c>
      <c r="G653" t="s">
        <v>164</v>
      </c>
      <c r="H653" s="21">
        <v>65.900000000000006</v>
      </c>
      <c r="I653" t="s">
        <v>165</v>
      </c>
      <c r="J653" s="21">
        <f>ROUND(E653/I647* H653,5)</f>
        <v>15.816000000000001</v>
      </c>
    </row>
    <row r="654" spans="1:27" x14ac:dyDescent="0.35">
      <c r="D654" s="22" t="s">
        <v>170</v>
      </c>
      <c r="K654" s="21">
        <f>SUM(J653:J653)</f>
        <v>15.816000000000001</v>
      </c>
    </row>
    <row r="655" spans="1:27" x14ac:dyDescent="0.35">
      <c r="B655" s="13" t="s">
        <v>171</v>
      </c>
    </row>
    <row r="656" spans="1:27" x14ac:dyDescent="0.35">
      <c r="B656" t="s">
        <v>417</v>
      </c>
      <c r="C656" t="s">
        <v>21</v>
      </c>
      <c r="D656" t="s">
        <v>418</v>
      </c>
      <c r="E656" s="20">
        <v>1</v>
      </c>
      <c r="G656" t="s">
        <v>164</v>
      </c>
      <c r="H656" s="21">
        <v>27.08</v>
      </c>
      <c r="I656" t="s">
        <v>165</v>
      </c>
      <c r="J656" s="21">
        <f>ROUND(E656* H656,5)</f>
        <v>27.08</v>
      </c>
    </row>
    <row r="657" spans="1:27" x14ac:dyDescent="0.35">
      <c r="B657" t="s">
        <v>419</v>
      </c>
      <c r="C657" t="s">
        <v>30</v>
      </c>
      <c r="D657" t="s">
        <v>420</v>
      </c>
      <c r="E657" s="20">
        <v>3.4200000000000001E-2</v>
      </c>
      <c r="G657" t="s">
        <v>164</v>
      </c>
      <c r="H657" s="21">
        <v>92.21</v>
      </c>
      <c r="I657" t="s">
        <v>165</v>
      </c>
      <c r="J657" s="21">
        <f>ROUND(E657* H657,5)</f>
        <v>3.1535799999999998</v>
      </c>
    </row>
    <row r="658" spans="1:27" x14ac:dyDescent="0.35">
      <c r="D658" s="22" t="s">
        <v>178</v>
      </c>
      <c r="K658" s="21">
        <f>SUM(J656:J657)</f>
        <v>30.233579999999996</v>
      </c>
    </row>
    <row r="660" spans="1:27" x14ac:dyDescent="0.35">
      <c r="D660" s="22" t="s">
        <v>180</v>
      </c>
      <c r="H660">
        <v>1.5</v>
      </c>
      <c r="I660" t="s">
        <v>181</v>
      </c>
      <c r="J660">
        <f>ROUND(H660/100*K651,5)</f>
        <v>0.55296000000000001</v>
      </c>
    </row>
    <row r="661" spans="1:27" x14ac:dyDescent="0.35">
      <c r="D661" s="22" t="s">
        <v>179</v>
      </c>
      <c r="K661" s="23">
        <f>SUM(J648:J660)</f>
        <v>83.466540000000009</v>
      </c>
    </row>
    <row r="662" spans="1:27" x14ac:dyDescent="0.35">
      <c r="D662" s="22" t="s">
        <v>182</v>
      </c>
      <c r="K662" s="23">
        <f>SUM(K661:K661)</f>
        <v>83.466540000000009</v>
      </c>
    </row>
    <row r="664" spans="1:27" ht="45" customHeight="1" x14ac:dyDescent="0.35">
      <c r="A664" s="17" t="s">
        <v>421</v>
      </c>
      <c r="B664" s="17" t="s">
        <v>116</v>
      </c>
      <c r="C664" s="1" t="s">
        <v>13</v>
      </c>
      <c r="D664" s="32" t="s">
        <v>117</v>
      </c>
      <c r="E664" s="33"/>
      <c r="F664" s="33"/>
      <c r="G664" s="1"/>
      <c r="H664" s="18" t="s">
        <v>158</v>
      </c>
      <c r="I664" s="34">
        <v>1</v>
      </c>
      <c r="J664" s="33"/>
      <c r="K664" s="19">
        <f>ROUND(K675,2)</f>
        <v>3.48</v>
      </c>
      <c r="L664" s="1"/>
      <c r="M664" s="1"/>
      <c r="N664" s="1"/>
      <c r="O664" s="1"/>
      <c r="P664" s="1"/>
      <c r="Q664" s="1"/>
      <c r="R664" s="1"/>
      <c r="S664" s="1"/>
      <c r="T664" s="1"/>
      <c r="U664" s="1"/>
      <c r="V664" s="1"/>
      <c r="W664" s="1"/>
      <c r="X664" s="1"/>
      <c r="Y664" s="1"/>
      <c r="Z664" s="1"/>
      <c r="AA664" s="1"/>
    </row>
    <row r="665" spans="1:27" x14ac:dyDescent="0.35">
      <c r="B665" s="13" t="s">
        <v>159</v>
      </c>
    </row>
    <row r="666" spans="1:27" x14ac:dyDescent="0.35">
      <c r="B666" t="s">
        <v>422</v>
      </c>
      <c r="C666" t="s">
        <v>161</v>
      </c>
      <c r="D666" t="s">
        <v>271</v>
      </c>
      <c r="E666" s="20">
        <v>0.02</v>
      </c>
      <c r="F666" t="s">
        <v>163</v>
      </c>
      <c r="G666" t="s">
        <v>164</v>
      </c>
      <c r="H666" s="21">
        <v>18.5</v>
      </c>
      <c r="I666" t="s">
        <v>165</v>
      </c>
      <c r="J666" s="21">
        <f>ROUND(E666/I664* H666,5)</f>
        <v>0.37</v>
      </c>
    </row>
    <row r="667" spans="1:27" x14ac:dyDescent="0.35">
      <c r="B667" t="s">
        <v>423</v>
      </c>
      <c r="C667" t="s">
        <v>161</v>
      </c>
      <c r="D667" t="s">
        <v>273</v>
      </c>
      <c r="E667" s="20">
        <v>2.5000000000000001E-2</v>
      </c>
      <c r="F667" t="s">
        <v>163</v>
      </c>
      <c r="G667" t="s">
        <v>164</v>
      </c>
      <c r="H667" s="21">
        <v>22</v>
      </c>
      <c r="I667" t="s">
        <v>165</v>
      </c>
      <c r="J667" s="21">
        <f>ROUND(E667/I664* H667,5)</f>
        <v>0.55000000000000004</v>
      </c>
    </row>
    <row r="668" spans="1:27" x14ac:dyDescent="0.35">
      <c r="D668" s="22" t="s">
        <v>166</v>
      </c>
      <c r="K668" s="21">
        <f>SUM(J666:J667)</f>
        <v>0.92</v>
      </c>
    </row>
    <row r="669" spans="1:27" x14ac:dyDescent="0.35">
      <c r="B669" s="13" t="s">
        <v>171</v>
      </c>
    </row>
    <row r="670" spans="1:27" x14ac:dyDescent="0.35">
      <c r="B670" t="s">
        <v>424</v>
      </c>
      <c r="C670" t="s">
        <v>13</v>
      </c>
      <c r="D670" t="s">
        <v>425</v>
      </c>
      <c r="E670" s="20">
        <v>1.02</v>
      </c>
      <c r="G670" t="s">
        <v>164</v>
      </c>
      <c r="H670" s="21">
        <v>2.5</v>
      </c>
      <c r="I670" t="s">
        <v>165</v>
      </c>
      <c r="J670" s="21">
        <f>ROUND(E670* H670,5)</f>
        <v>2.5499999999999998</v>
      </c>
    </row>
    <row r="671" spans="1:27" x14ac:dyDescent="0.35">
      <c r="D671" s="22" t="s">
        <v>178</v>
      </c>
      <c r="K671" s="21">
        <f>SUM(J670:J670)</f>
        <v>2.5499999999999998</v>
      </c>
    </row>
    <row r="673" spans="1:27" x14ac:dyDescent="0.35">
      <c r="D673" s="22" t="s">
        <v>180</v>
      </c>
      <c r="H673">
        <v>1.5</v>
      </c>
      <c r="I673" t="s">
        <v>181</v>
      </c>
      <c r="J673">
        <f>ROUND(H673/100*K668,5)</f>
        <v>1.38E-2</v>
      </c>
    </row>
    <row r="674" spans="1:27" x14ac:dyDescent="0.35">
      <c r="D674" s="22" t="s">
        <v>179</v>
      </c>
      <c r="K674" s="23">
        <f>SUM(J665:J673)</f>
        <v>3.4837999999999996</v>
      </c>
    </row>
    <row r="675" spans="1:27" x14ac:dyDescent="0.35">
      <c r="D675" s="22" t="s">
        <v>182</v>
      </c>
      <c r="K675" s="23">
        <f>SUM(K674:K674)</f>
        <v>3.4837999999999996</v>
      </c>
    </row>
    <row r="677" spans="1:27" ht="45" customHeight="1" x14ac:dyDescent="0.35">
      <c r="A677" s="17" t="s">
        <v>426</v>
      </c>
      <c r="B677" s="17" t="s">
        <v>114</v>
      </c>
      <c r="C677" s="1" t="s">
        <v>13</v>
      </c>
      <c r="D677" s="32" t="s">
        <v>115</v>
      </c>
      <c r="E677" s="33"/>
      <c r="F677" s="33"/>
      <c r="G677" s="1"/>
      <c r="H677" s="18" t="s">
        <v>158</v>
      </c>
      <c r="I677" s="34">
        <v>0.64700000000000002</v>
      </c>
      <c r="J677" s="33"/>
      <c r="K677" s="19">
        <f>ROUND(K688,2)</f>
        <v>5.15</v>
      </c>
      <c r="L677" s="1"/>
      <c r="M677" s="1"/>
      <c r="N677" s="1"/>
      <c r="O677" s="1"/>
      <c r="P677" s="1"/>
      <c r="Q677" s="1"/>
      <c r="R677" s="1"/>
      <c r="S677" s="1"/>
      <c r="T677" s="1"/>
      <c r="U677" s="1"/>
      <c r="V677" s="1"/>
      <c r="W677" s="1"/>
      <c r="X677" s="1"/>
      <c r="Y677" s="1"/>
      <c r="Z677" s="1"/>
      <c r="AA677" s="1"/>
    </row>
    <row r="678" spans="1:27" x14ac:dyDescent="0.35">
      <c r="B678" s="13" t="s">
        <v>159</v>
      </c>
    </row>
    <row r="679" spans="1:27" x14ac:dyDescent="0.35">
      <c r="B679" t="s">
        <v>423</v>
      </c>
      <c r="C679" t="s">
        <v>161</v>
      </c>
      <c r="D679" t="s">
        <v>273</v>
      </c>
      <c r="E679" s="20">
        <v>4.8000000000000001E-2</v>
      </c>
      <c r="F679" t="s">
        <v>163</v>
      </c>
      <c r="G679" t="s">
        <v>164</v>
      </c>
      <c r="H679" s="21">
        <v>22</v>
      </c>
      <c r="I679" t="s">
        <v>165</v>
      </c>
      <c r="J679" s="21">
        <f>ROUND(E679/I677* H679,5)</f>
        <v>1.63215</v>
      </c>
    </row>
    <row r="680" spans="1:27" x14ac:dyDescent="0.35">
      <c r="B680" t="s">
        <v>422</v>
      </c>
      <c r="C680" t="s">
        <v>161</v>
      </c>
      <c r="D680" t="s">
        <v>271</v>
      </c>
      <c r="E680" s="20">
        <v>4.8000000000000001E-2</v>
      </c>
      <c r="F680" t="s">
        <v>163</v>
      </c>
      <c r="G680" t="s">
        <v>164</v>
      </c>
      <c r="H680" s="21">
        <v>18.5</v>
      </c>
      <c r="I680" t="s">
        <v>165</v>
      </c>
      <c r="J680" s="21">
        <f>ROUND(E680/I677* H680,5)</f>
        <v>1.37249</v>
      </c>
    </row>
    <row r="681" spans="1:27" x14ac:dyDescent="0.35">
      <c r="D681" s="22" t="s">
        <v>166</v>
      </c>
      <c r="K681" s="21">
        <f>SUM(J679:J680)</f>
        <v>3.0046400000000002</v>
      </c>
    </row>
    <row r="682" spans="1:27" x14ac:dyDescent="0.35">
      <c r="B682" s="13" t="s">
        <v>171</v>
      </c>
    </row>
    <row r="683" spans="1:27" x14ac:dyDescent="0.35">
      <c r="B683" t="s">
        <v>427</v>
      </c>
      <c r="C683" t="s">
        <v>13</v>
      </c>
      <c r="D683" t="s">
        <v>115</v>
      </c>
      <c r="E683" s="20">
        <v>1.02</v>
      </c>
      <c r="G683" t="s">
        <v>164</v>
      </c>
      <c r="H683" s="21">
        <v>2.06</v>
      </c>
      <c r="I683" t="s">
        <v>165</v>
      </c>
      <c r="J683" s="21">
        <f>ROUND(E683* H683,5)</f>
        <v>2.1012</v>
      </c>
    </row>
    <row r="684" spans="1:27" x14ac:dyDescent="0.35">
      <c r="D684" s="22" t="s">
        <v>178</v>
      </c>
      <c r="K684" s="21">
        <f>SUM(J683:J683)</f>
        <v>2.1012</v>
      </c>
    </row>
    <row r="686" spans="1:27" x14ac:dyDescent="0.35">
      <c r="D686" s="22" t="s">
        <v>180</v>
      </c>
      <c r="H686">
        <v>1.5</v>
      </c>
      <c r="I686" t="s">
        <v>181</v>
      </c>
      <c r="J686">
        <f>ROUND(H686/100*K681,5)</f>
        <v>4.5069999999999999E-2</v>
      </c>
    </row>
    <row r="687" spans="1:27" x14ac:dyDescent="0.35">
      <c r="D687" s="22" t="s">
        <v>179</v>
      </c>
      <c r="K687" s="23">
        <f>SUM(J678:J686)</f>
        <v>5.1509100000000005</v>
      </c>
    </row>
    <row r="688" spans="1:27" x14ac:dyDescent="0.35">
      <c r="D688" s="22" t="s">
        <v>182</v>
      </c>
      <c r="K688" s="23">
        <f>SUM(K687:K687)</f>
        <v>5.1509100000000005</v>
      </c>
    </row>
    <row r="690" spans="1:27" ht="45" customHeight="1" x14ac:dyDescent="0.35">
      <c r="A690" s="17" t="s">
        <v>428</v>
      </c>
      <c r="B690" s="17" t="s">
        <v>112</v>
      </c>
      <c r="C690" s="1" t="s">
        <v>13</v>
      </c>
      <c r="D690" s="32" t="s">
        <v>113</v>
      </c>
      <c r="E690" s="33"/>
      <c r="F690" s="33"/>
      <c r="G690" s="1"/>
      <c r="H690" s="18" t="s">
        <v>158</v>
      </c>
      <c r="I690" s="34">
        <v>1</v>
      </c>
      <c r="J690" s="33"/>
      <c r="K690" s="19">
        <f>ROUND(K701,2)</f>
        <v>12.13</v>
      </c>
      <c r="L690" s="1"/>
      <c r="M690" s="1"/>
      <c r="N690" s="1"/>
      <c r="O690" s="1"/>
      <c r="P690" s="1"/>
      <c r="Q690" s="1"/>
      <c r="R690" s="1"/>
      <c r="S690" s="1"/>
      <c r="T690" s="1"/>
      <c r="U690" s="1"/>
      <c r="V690" s="1"/>
      <c r="W690" s="1"/>
      <c r="X690" s="1"/>
      <c r="Y690" s="1"/>
      <c r="Z690" s="1"/>
      <c r="AA690" s="1"/>
    </row>
    <row r="691" spans="1:27" x14ac:dyDescent="0.35">
      <c r="B691" s="13" t="s">
        <v>159</v>
      </c>
    </row>
    <row r="692" spans="1:27" x14ac:dyDescent="0.35">
      <c r="B692" t="s">
        <v>423</v>
      </c>
      <c r="C692" t="s">
        <v>161</v>
      </c>
      <c r="D692" t="s">
        <v>273</v>
      </c>
      <c r="E692" s="20">
        <v>0.06</v>
      </c>
      <c r="F692" t="s">
        <v>163</v>
      </c>
      <c r="G692" t="s">
        <v>164</v>
      </c>
      <c r="H692" s="21">
        <v>22</v>
      </c>
      <c r="I692" t="s">
        <v>165</v>
      </c>
      <c r="J692" s="21">
        <f>ROUND(E692/I690* H692,5)</f>
        <v>1.32</v>
      </c>
    </row>
    <row r="693" spans="1:27" x14ac:dyDescent="0.35">
      <c r="B693" t="s">
        <v>422</v>
      </c>
      <c r="C693" t="s">
        <v>161</v>
      </c>
      <c r="D693" t="s">
        <v>271</v>
      </c>
      <c r="E693" s="20">
        <v>0.06</v>
      </c>
      <c r="F693" t="s">
        <v>163</v>
      </c>
      <c r="G693" t="s">
        <v>164</v>
      </c>
      <c r="H693" s="21">
        <v>18.5</v>
      </c>
      <c r="I693" t="s">
        <v>165</v>
      </c>
      <c r="J693" s="21">
        <f>ROUND(E693/I690* H693,5)</f>
        <v>1.1100000000000001</v>
      </c>
    </row>
    <row r="694" spans="1:27" x14ac:dyDescent="0.35">
      <c r="D694" s="22" t="s">
        <v>166</v>
      </c>
      <c r="K694" s="21">
        <f>SUM(J692:J693)</f>
        <v>2.4300000000000002</v>
      </c>
    </row>
    <row r="695" spans="1:27" x14ac:dyDescent="0.35">
      <c r="B695" s="13" t="s">
        <v>171</v>
      </c>
    </row>
    <row r="696" spans="1:27" x14ac:dyDescent="0.35">
      <c r="B696" t="s">
        <v>429</v>
      </c>
      <c r="C696" t="s">
        <v>13</v>
      </c>
      <c r="D696" t="s">
        <v>430</v>
      </c>
      <c r="E696" s="20">
        <v>1.02</v>
      </c>
      <c r="G696" t="s">
        <v>164</v>
      </c>
      <c r="H696" s="21">
        <v>9.4700000000000006</v>
      </c>
      <c r="I696" t="s">
        <v>165</v>
      </c>
      <c r="J696" s="21">
        <f>ROUND(E696* H696,5)</f>
        <v>9.6593999999999998</v>
      </c>
    </row>
    <row r="697" spans="1:27" x14ac:dyDescent="0.35">
      <c r="D697" s="22" t="s">
        <v>178</v>
      </c>
      <c r="K697" s="21">
        <f>SUM(J696:J696)</f>
        <v>9.6593999999999998</v>
      </c>
    </row>
    <row r="699" spans="1:27" x14ac:dyDescent="0.35">
      <c r="D699" s="22" t="s">
        <v>180</v>
      </c>
      <c r="H699">
        <v>1.5</v>
      </c>
      <c r="I699" t="s">
        <v>181</v>
      </c>
      <c r="J699">
        <f>ROUND(H699/100*K694,5)</f>
        <v>3.6450000000000003E-2</v>
      </c>
    </row>
    <row r="700" spans="1:27" x14ac:dyDescent="0.35">
      <c r="D700" s="22" t="s">
        <v>179</v>
      </c>
      <c r="K700" s="23">
        <f>SUM(J691:J699)</f>
        <v>12.12585</v>
      </c>
    </row>
    <row r="701" spans="1:27" x14ac:dyDescent="0.35">
      <c r="D701" s="22" t="s">
        <v>182</v>
      </c>
      <c r="K701" s="23">
        <f>SUM(K700:K700)</f>
        <v>12.12585</v>
      </c>
    </row>
    <row r="703" spans="1:27" ht="45" customHeight="1" x14ac:dyDescent="0.35">
      <c r="A703" s="17" t="s">
        <v>431</v>
      </c>
      <c r="B703" s="17" t="s">
        <v>110</v>
      </c>
      <c r="C703" s="1" t="s">
        <v>13</v>
      </c>
      <c r="D703" s="32" t="s">
        <v>111</v>
      </c>
      <c r="E703" s="33"/>
      <c r="F703" s="33"/>
      <c r="G703" s="1"/>
      <c r="H703" s="18" t="s">
        <v>158</v>
      </c>
      <c r="I703" s="34">
        <v>0.64700000000000002</v>
      </c>
      <c r="J703" s="33"/>
      <c r="K703" s="19">
        <f>ROUND(K714,2)</f>
        <v>6</v>
      </c>
      <c r="L703" s="1"/>
      <c r="M703" s="1"/>
      <c r="N703" s="1"/>
      <c r="O703" s="1"/>
      <c r="P703" s="1"/>
      <c r="Q703" s="1"/>
      <c r="R703" s="1"/>
      <c r="S703" s="1"/>
      <c r="T703" s="1"/>
      <c r="U703" s="1"/>
      <c r="V703" s="1"/>
      <c r="W703" s="1"/>
      <c r="X703" s="1"/>
      <c r="Y703" s="1"/>
      <c r="Z703" s="1"/>
      <c r="AA703" s="1"/>
    </row>
    <row r="704" spans="1:27" x14ac:dyDescent="0.35">
      <c r="B704" s="13" t="s">
        <v>159</v>
      </c>
    </row>
    <row r="705" spans="1:27" x14ac:dyDescent="0.35">
      <c r="B705" t="s">
        <v>422</v>
      </c>
      <c r="C705" t="s">
        <v>161</v>
      </c>
      <c r="D705" t="s">
        <v>271</v>
      </c>
      <c r="E705" s="20">
        <v>0.05</v>
      </c>
      <c r="F705" t="s">
        <v>163</v>
      </c>
      <c r="G705" t="s">
        <v>164</v>
      </c>
      <c r="H705" s="21">
        <v>18.5</v>
      </c>
      <c r="I705" t="s">
        <v>165</v>
      </c>
      <c r="J705" s="21">
        <f>ROUND(E705/I703* H705,5)</f>
        <v>1.4296800000000001</v>
      </c>
    </row>
    <row r="706" spans="1:27" x14ac:dyDescent="0.35">
      <c r="B706" t="s">
        <v>423</v>
      </c>
      <c r="C706" t="s">
        <v>161</v>
      </c>
      <c r="D706" t="s">
        <v>273</v>
      </c>
      <c r="E706" s="20">
        <v>0.05</v>
      </c>
      <c r="F706" t="s">
        <v>163</v>
      </c>
      <c r="G706" t="s">
        <v>164</v>
      </c>
      <c r="H706" s="21">
        <v>22</v>
      </c>
      <c r="I706" t="s">
        <v>165</v>
      </c>
      <c r="J706" s="21">
        <f>ROUND(E706/I703* H706,5)</f>
        <v>1.7001500000000001</v>
      </c>
    </row>
    <row r="707" spans="1:27" x14ac:dyDescent="0.35">
      <c r="D707" s="22" t="s">
        <v>166</v>
      </c>
      <c r="K707" s="21">
        <f>SUM(J705:J706)</f>
        <v>3.1298300000000001</v>
      </c>
    </row>
    <row r="708" spans="1:27" x14ac:dyDescent="0.35">
      <c r="B708" s="13" t="s">
        <v>171</v>
      </c>
    </row>
    <row r="709" spans="1:27" x14ac:dyDescent="0.35">
      <c r="B709" t="s">
        <v>432</v>
      </c>
      <c r="C709" t="s">
        <v>13</v>
      </c>
      <c r="D709" t="s">
        <v>433</v>
      </c>
      <c r="E709" s="20">
        <v>1.02</v>
      </c>
      <c r="G709" t="s">
        <v>164</v>
      </c>
      <c r="H709" s="21">
        <v>2.77</v>
      </c>
      <c r="I709" t="s">
        <v>165</v>
      </c>
      <c r="J709" s="21">
        <f>ROUND(E709* H709,5)</f>
        <v>2.8254000000000001</v>
      </c>
    </row>
    <row r="710" spans="1:27" x14ac:dyDescent="0.35">
      <c r="D710" s="22" t="s">
        <v>178</v>
      </c>
      <c r="K710" s="21">
        <f>SUM(J709:J709)</f>
        <v>2.8254000000000001</v>
      </c>
    </row>
    <row r="712" spans="1:27" x14ac:dyDescent="0.35">
      <c r="D712" s="22" t="s">
        <v>180</v>
      </c>
      <c r="H712">
        <v>1.5</v>
      </c>
      <c r="I712" t="s">
        <v>181</v>
      </c>
      <c r="J712">
        <f>ROUND(H712/100*K707,5)</f>
        <v>4.6949999999999999E-2</v>
      </c>
    </row>
    <row r="713" spans="1:27" x14ac:dyDescent="0.35">
      <c r="D713" s="22" t="s">
        <v>179</v>
      </c>
      <c r="K713" s="23">
        <f>SUM(J704:J712)</f>
        <v>6.0021800000000001</v>
      </c>
    </row>
    <row r="714" spans="1:27" x14ac:dyDescent="0.35">
      <c r="D714" s="22" t="s">
        <v>182</v>
      </c>
      <c r="K714" s="23">
        <f>SUM(K713:K713)</f>
        <v>6.0021800000000001</v>
      </c>
    </row>
    <row r="716" spans="1:27" ht="45" customHeight="1" x14ac:dyDescent="0.35">
      <c r="A716" s="17" t="s">
        <v>434</v>
      </c>
      <c r="B716" s="17" t="s">
        <v>108</v>
      </c>
      <c r="C716" s="1" t="s">
        <v>21</v>
      </c>
      <c r="D716" s="32" t="s">
        <v>109</v>
      </c>
      <c r="E716" s="33"/>
      <c r="F716" s="33"/>
      <c r="G716" s="1"/>
      <c r="H716" s="18" t="s">
        <v>158</v>
      </c>
      <c r="I716" s="34">
        <v>1</v>
      </c>
      <c r="J716" s="33"/>
      <c r="K716" s="19">
        <f>ROUND(K728,2)</f>
        <v>32.57</v>
      </c>
      <c r="L716" s="1"/>
      <c r="M716" s="1"/>
      <c r="N716" s="1"/>
      <c r="O716" s="1"/>
      <c r="P716" s="1"/>
      <c r="Q716" s="1"/>
      <c r="R716" s="1"/>
      <c r="S716" s="1"/>
      <c r="T716" s="1"/>
      <c r="U716" s="1"/>
      <c r="V716" s="1"/>
      <c r="W716" s="1"/>
      <c r="X716" s="1"/>
      <c r="Y716" s="1"/>
      <c r="Z716" s="1"/>
      <c r="AA716" s="1"/>
    </row>
    <row r="717" spans="1:27" x14ac:dyDescent="0.35">
      <c r="B717" s="13" t="s">
        <v>159</v>
      </c>
    </row>
    <row r="718" spans="1:27" x14ac:dyDescent="0.35">
      <c r="B718" t="s">
        <v>422</v>
      </c>
      <c r="C718" t="s">
        <v>161</v>
      </c>
      <c r="D718" t="s">
        <v>271</v>
      </c>
      <c r="E718" s="20">
        <v>0.26600000000000001</v>
      </c>
      <c r="F718" t="s">
        <v>163</v>
      </c>
      <c r="G718" t="s">
        <v>164</v>
      </c>
      <c r="H718" s="21">
        <v>18.5</v>
      </c>
      <c r="I718" t="s">
        <v>165</v>
      </c>
      <c r="J718" s="21">
        <f>ROUND(E718/I716* H718,5)</f>
        <v>4.9210000000000003</v>
      </c>
    </row>
    <row r="719" spans="1:27" x14ac:dyDescent="0.35">
      <c r="B719" t="s">
        <v>423</v>
      </c>
      <c r="C719" t="s">
        <v>161</v>
      </c>
      <c r="D719" t="s">
        <v>273</v>
      </c>
      <c r="E719" s="20">
        <v>0.26600000000000001</v>
      </c>
      <c r="F719" t="s">
        <v>163</v>
      </c>
      <c r="G719" t="s">
        <v>164</v>
      </c>
      <c r="H719" s="21">
        <v>22</v>
      </c>
      <c r="I719" t="s">
        <v>165</v>
      </c>
      <c r="J719" s="21">
        <f>ROUND(E719/I716* H719,5)</f>
        <v>5.8520000000000003</v>
      </c>
    </row>
    <row r="720" spans="1:27" x14ac:dyDescent="0.35">
      <c r="D720" s="22" t="s">
        <v>166</v>
      </c>
      <c r="K720" s="21">
        <f>SUM(J718:J719)</f>
        <v>10.773</v>
      </c>
    </row>
    <row r="721" spans="1:27" x14ac:dyDescent="0.35">
      <c r="B721" s="13" t="s">
        <v>171</v>
      </c>
    </row>
    <row r="722" spans="1:27" x14ac:dyDescent="0.35">
      <c r="B722" t="s">
        <v>435</v>
      </c>
      <c r="C722" t="s">
        <v>21</v>
      </c>
      <c r="D722" t="s">
        <v>436</v>
      </c>
      <c r="E722" s="20">
        <v>1</v>
      </c>
      <c r="G722" t="s">
        <v>164</v>
      </c>
      <c r="H722" s="21">
        <v>5.77</v>
      </c>
      <c r="I722" t="s">
        <v>165</v>
      </c>
      <c r="J722" s="21">
        <f>ROUND(E722* H722,5)</f>
        <v>5.77</v>
      </c>
    </row>
    <row r="723" spans="1:27" x14ac:dyDescent="0.35">
      <c r="B723" t="s">
        <v>437</v>
      </c>
      <c r="C723" t="s">
        <v>21</v>
      </c>
      <c r="D723" t="s">
        <v>438</v>
      </c>
      <c r="E723" s="20">
        <v>1</v>
      </c>
      <c r="G723" t="s">
        <v>164</v>
      </c>
      <c r="H723" s="21">
        <v>15.87</v>
      </c>
      <c r="I723" t="s">
        <v>165</v>
      </c>
      <c r="J723" s="21">
        <f>ROUND(E723* H723,5)</f>
        <v>15.87</v>
      </c>
    </row>
    <row r="724" spans="1:27" x14ac:dyDescent="0.35">
      <c r="D724" s="22" t="s">
        <v>178</v>
      </c>
      <c r="K724" s="21">
        <f>SUM(J722:J723)</f>
        <v>21.64</v>
      </c>
    </row>
    <row r="726" spans="1:27" x14ac:dyDescent="0.35">
      <c r="D726" s="22" t="s">
        <v>180</v>
      </c>
      <c r="H726">
        <v>1.5</v>
      </c>
      <c r="I726" t="s">
        <v>181</v>
      </c>
      <c r="J726">
        <f>ROUND(H726/100*K720,5)</f>
        <v>0.16159999999999999</v>
      </c>
    </row>
    <row r="727" spans="1:27" x14ac:dyDescent="0.35">
      <c r="D727" s="22" t="s">
        <v>179</v>
      </c>
      <c r="K727" s="23">
        <f>SUM(J717:J726)</f>
        <v>32.574599999999997</v>
      </c>
    </row>
    <row r="728" spans="1:27" x14ac:dyDescent="0.35">
      <c r="D728" s="22" t="s">
        <v>182</v>
      </c>
      <c r="K728" s="23">
        <f>SUM(K727:K727)</f>
        <v>32.574599999999997</v>
      </c>
    </row>
    <row r="730" spans="1:27" ht="45" customHeight="1" x14ac:dyDescent="0.35">
      <c r="A730" s="17" t="s">
        <v>439</v>
      </c>
      <c r="B730" s="17" t="s">
        <v>83</v>
      </c>
      <c r="C730" s="1" t="s">
        <v>84</v>
      </c>
      <c r="D730" s="32" t="s">
        <v>85</v>
      </c>
      <c r="E730" s="33"/>
      <c r="F730" s="33"/>
      <c r="G730" s="1"/>
      <c r="H730" s="18" t="s">
        <v>158</v>
      </c>
      <c r="I730" s="34">
        <v>1</v>
      </c>
      <c r="J730" s="33"/>
      <c r="K730" s="19">
        <v>650</v>
      </c>
      <c r="L730" s="1"/>
      <c r="M730" s="1"/>
      <c r="N730" s="1"/>
      <c r="O730" s="1"/>
      <c r="P730" s="1"/>
      <c r="Q730" s="1"/>
      <c r="R730" s="1"/>
      <c r="S730" s="1"/>
      <c r="T730" s="1"/>
      <c r="U730" s="1"/>
      <c r="V730" s="1"/>
      <c r="W730" s="1"/>
      <c r="X730" s="1"/>
      <c r="Y730" s="1"/>
      <c r="Z730" s="1"/>
      <c r="AA730" s="1"/>
    </row>
    <row r="731" spans="1:27" ht="45" customHeight="1" x14ac:dyDescent="0.35">
      <c r="A731" s="17" t="s">
        <v>440</v>
      </c>
      <c r="B731" s="17" t="s">
        <v>120</v>
      </c>
      <c r="C731" s="1" t="s">
        <v>60</v>
      </c>
      <c r="D731" s="32" t="s">
        <v>121</v>
      </c>
      <c r="E731" s="33"/>
      <c r="F731" s="33"/>
      <c r="G731" s="1"/>
      <c r="H731" s="18" t="s">
        <v>158</v>
      </c>
      <c r="I731" s="34">
        <v>1</v>
      </c>
      <c r="J731" s="33"/>
      <c r="K731" s="19">
        <v>600</v>
      </c>
      <c r="L731" s="1"/>
      <c r="M731" s="1"/>
      <c r="N731" s="1"/>
      <c r="O731" s="1"/>
      <c r="P731" s="1"/>
      <c r="Q731" s="1"/>
      <c r="R731" s="1"/>
      <c r="S731" s="1"/>
      <c r="T731" s="1"/>
      <c r="U731" s="1"/>
      <c r="V731" s="1"/>
      <c r="W731" s="1"/>
      <c r="X731" s="1"/>
      <c r="Y731" s="1"/>
      <c r="Z731" s="1"/>
      <c r="AA731" s="1"/>
    </row>
    <row r="732" spans="1:27" ht="45" customHeight="1" x14ac:dyDescent="0.35">
      <c r="A732" s="17" t="s">
        <v>441</v>
      </c>
      <c r="B732" s="17" t="s">
        <v>140</v>
      </c>
      <c r="C732" s="1" t="s">
        <v>84</v>
      </c>
      <c r="D732" s="32" t="s">
        <v>141</v>
      </c>
      <c r="E732" s="33"/>
      <c r="F732" s="33"/>
      <c r="G732" s="1"/>
      <c r="H732" s="18" t="s">
        <v>158</v>
      </c>
      <c r="I732" s="34">
        <v>1</v>
      </c>
      <c r="J732" s="33"/>
      <c r="K732" s="19">
        <v>780</v>
      </c>
      <c r="L732" s="1"/>
      <c r="M732" s="1"/>
      <c r="N732" s="1"/>
      <c r="O732" s="1"/>
      <c r="P732" s="1"/>
      <c r="Q732" s="1"/>
      <c r="R732" s="1"/>
      <c r="S732" s="1"/>
      <c r="T732" s="1"/>
      <c r="U732" s="1"/>
      <c r="V732" s="1"/>
      <c r="W732" s="1"/>
      <c r="X732" s="1"/>
      <c r="Y732" s="1"/>
      <c r="Z732" s="1"/>
      <c r="AA732" s="1"/>
    </row>
    <row r="733" spans="1:27" ht="45" customHeight="1" x14ac:dyDescent="0.35">
      <c r="A733" s="17" t="s">
        <v>442</v>
      </c>
      <c r="B733" s="17" t="s">
        <v>76</v>
      </c>
      <c r="C733" s="1" t="s">
        <v>21</v>
      </c>
      <c r="D733" s="32" t="s">
        <v>77</v>
      </c>
      <c r="E733" s="33"/>
      <c r="F733" s="33"/>
      <c r="G733" s="1"/>
      <c r="H733" s="18" t="s">
        <v>158</v>
      </c>
      <c r="I733" s="34">
        <v>1</v>
      </c>
      <c r="J733" s="33"/>
      <c r="K733" s="19">
        <f>ROUND(K738,2)</f>
        <v>173.5</v>
      </c>
      <c r="L733" s="1"/>
      <c r="M733" s="1"/>
      <c r="N733" s="1"/>
      <c r="O733" s="1"/>
      <c r="P733" s="1"/>
      <c r="Q733" s="1"/>
      <c r="R733" s="1"/>
      <c r="S733" s="1"/>
      <c r="T733" s="1"/>
      <c r="U733" s="1"/>
      <c r="V733" s="1"/>
      <c r="W733" s="1"/>
      <c r="X733" s="1"/>
      <c r="Y733" s="1"/>
      <c r="Z733" s="1"/>
      <c r="AA733" s="1"/>
    </row>
    <row r="734" spans="1:27" x14ac:dyDescent="0.35">
      <c r="B734" s="13" t="s">
        <v>171</v>
      </c>
    </row>
    <row r="735" spans="1:27" x14ac:dyDescent="0.35">
      <c r="B735" t="s">
        <v>443</v>
      </c>
      <c r="C735" t="s">
        <v>21</v>
      </c>
      <c r="D735" t="s">
        <v>444</v>
      </c>
      <c r="E735" s="20">
        <v>1</v>
      </c>
      <c r="G735" t="s">
        <v>164</v>
      </c>
      <c r="H735" s="21">
        <v>173.5</v>
      </c>
      <c r="I735" t="s">
        <v>165</v>
      </c>
      <c r="J735" s="21">
        <f>ROUND(E735* H735,5)</f>
        <v>173.5</v>
      </c>
    </row>
    <row r="736" spans="1:27" x14ac:dyDescent="0.35">
      <c r="D736" s="22" t="s">
        <v>178</v>
      </c>
      <c r="K736" s="21">
        <f>SUM(J735:J735)</f>
        <v>173.5</v>
      </c>
    </row>
    <row r="737" spans="1:27" x14ac:dyDescent="0.35">
      <c r="D737" s="22" t="s">
        <v>179</v>
      </c>
      <c r="K737" s="23">
        <f>SUM(J734:J736)</f>
        <v>173.5</v>
      </c>
    </row>
    <row r="738" spans="1:27" x14ac:dyDescent="0.35">
      <c r="D738" s="22" t="s">
        <v>182</v>
      </c>
      <c r="K738" s="23">
        <f>SUM(K737:K737)</f>
        <v>173.5</v>
      </c>
    </row>
    <row r="740" spans="1:27" ht="45" customHeight="1" x14ac:dyDescent="0.35">
      <c r="A740" s="17" t="s">
        <v>445</v>
      </c>
      <c r="B740" s="17" t="s">
        <v>78</v>
      </c>
      <c r="C740" s="1" t="s">
        <v>21</v>
      </c>
      <c r="D740" s="32" t="s">
        <v>79</v>
      </c>
      <c r="E740" s="33"/>
      <c r="F740" s="33"/>
      <c r="G740" s="1"/>
      <c r="H740" s="18" t="s">
        <v>158</v>
      </c>
      <c r="I740" s="34">
        <v>1</v>
      </c>
      <c r="J740" s="33"/>
      <c r="K740" s="19">
        <f>ROUND(K756,2)</f>
        <v>34.049999999999997</v>
      </c>
      <c r="L740" s="1"/>
      <c r="M740" s="1"/>
      <c r="N740" s="1"/>
      <c r="O740" s="1"/>
      <c r="P740" s="1"/>
      <c r="Q740" s="1"/>
      <c r="R740" s="1"/>
      <c r="S740" s="1"/>
      <c r="T740" s="1"/>
      <c r="U740" s="1"/>
      <c r="V740" s="1"/>
      <c r="W740" s="1"/>
      <c r="X740" s="1"/>
      <c r="Y740" s="1"/>
      <c r="Z740" s="1"/>
      <c r="AA740" s="1"/>
    </row>
    <row r="741" spans="1:27" x14ac:dyDescent="0.35">
      <c r="B741" s="13" t="s">
        <v>159</v>
      </c>
    </row>
    <row r="742" spans="1:27" x14ac:dyDescent="0.35">
      <c r="B742" t="s">
        <v>226</v>
      </c>
      <c r="C742" t="s">
        <v>161</v>
      </c>
      <c r="D742" t="s">
        <v>227</v>
      </c>
      <c r="E742" s="20">
        <v>0.16</v>
      </c>
      <c r="F742" t="s">
        <v>163</v>
      </c>
      <c r="G742" t="s">
        <v>164</v>
      </c>
      <c r="H742" s="21">
        <v>31.11</v>
      </c>
      <c r="I742" t="s">
        <v>165</v>
      </c>
      <c r="J742" s="21">
        <f>ROUND(E742/I740* H742,5)</f>
        <v>4.9775999999999998</v>
      </c>
    </row>
    <row r="743" spans="1:27" x14ac:dyDescent="0.35">
      <c r="B743" t="s">
        <v>232</v>
      </c>
      <c r="C743" t="s">
        <v>161</v>
      </c>
      <c r="D743" t="s">
        <v>233</v>
      </c>
      <c r="E743" s="20">
        <v>0.06</v>
      </c>
      <c r="F743" t="s">
        <v>163</v>
      </c>
      <c r="G743" t="s">
        <v>164</v>
      </c>
      <c r="H743" s="21">
        <v>35.049999999999997</v>
      </c>
      <c r="I743" t="s">
        <v>165</v>
      </c>
      <c r="J743" s="21">
        <f>ROUND(E743/I740* H743,5)</f>
        <v>2.1030000000000002</v>
      </c>
    </row>
    <row r="744" spans="1:27" x14ac:dyDescent="0.35">
      <c r="B744" t="s">
        <v>234</v>
      </c>
      <c r="C744" t="s">
        <v>161</v>
      </c>
      <c r="D744" t="s">
        <v>235</v>
      </c>
      <c r="E744" s="20">
        <v>0.12</v>
      </c>
      <c r="F744" t="s">
        <v>163</v>
      </c>
      <c r="G744" t="s">
        <v>164</v>
      </c>
      <c r="H744" s="21">
        <v>32.83</v>
      </c>
      <c r="I744" t="s">
        <v>165</v>
      </c>
      <c r="J744" s="21">
        <f>ROUND(E744/I740* H744,5)</f>
        <v>3.9396</v>
      </c>
    </row>
    <row r="745" spans="1:27" x14ac:dyDescent="0.35">
      <c r="D745" s="22" t="s">
        <v>166</v>
      </c>
      <c r="K745" s="21">
        <f>SUM(J742:J744)</f>
        <v>11.020200000000001</v>
      </c>
    </row>
    <row r="746" spans="1:27" x14ac:dyDescent="0.35">
      <c r="B746" s="13" t="s">
        <v>167</v>
      </c>
    </row>
    <row r="747" spans="1:27" x14ac:dyDescent="0.35">
      <c r="B747" t="s">
        <v>197</v>
      </c>
      <c r="C747" t="s">
        <v>161</v>
      </c>
      <c r="D747" t="s">
        <v>198</v>
      </c>
      <c r="E747" s="20">
        <v>0.21740000000000001</v>
      </c>
      <c r="F747" t="s">
        <v>163</v>
      </c>
      <c r="G747" t="s">
        <v>164</v>
      </c>
      <c r="H747" s="21">
        <v>61.89</v>
      </c>
      <c r="I747" t="s">
        <v>165</v>
      </c>
      <c r="J747" s="21">
        <f>ROUND(E747/I740* H747,5)</f>
        <v>13.454890000000001</v>
      </c>
    </row>
    <row r="748" spans="1:27" x14ac:dyDescent="0.35">
      <c r="B748" t="s">
        <v>318</v>
      </c>
      <c r="C748" t="s">
        <v>161</v>
      </c>
      <c r="D748" t="s">
        <v>319</v>
      </c>
      <c r="E748" s="20">
        <v>7.0000000000000007E-2</v>
      </c>
      <c r="F748" t="s">
        <v>163</v>
      </c>
      <c r="G748" t="s">
        <v>164</v>
      </c>
      <c r="H748" s="21">
        <v>64.38</v>
      </c>
      <c r="I748" t="s">
        <v>165</v>
      </c>
      <c r="J748" s="21">
        <f>ROUND(E748/I740* H748,5)</f>
        <v>4.5065999999999997</v>
      </c>
    </row>
    <row r="749" spans="1:27" x14ac:dyDescent="0.35">
      <c r="D749" s="22" t="s">
        <v>170</v>
      </c>
      <c r="K749" s="21">
        <f>SUM(J747:J748)</f>
        <v>17.961490000000001</v>
      </c>
    </row>
    <row r="750" spans="1:27" x14ac:dyDescent="0.35">
      <c r="B750" s="13" t="s">
        <v>171</v>
      </c>
    </row>
    <row r="751" spans="1:27" x14ac:dyDescent="0.35">
      <c r="B751" t="s">
        <v>172</v>
      </c>
      <c r="C751" t="s">
        <v>30</v>
      </c>
      <c r="D751" t="s">
        <v>173</v>
      </c>
      <c r="E751" s="20">
        <v>7.6799999999999993E-2</v>
      </c>
      <c r="G751" t="s">
        <v>164</v>
      </c>
      <c r="H751" s="21">
        <v>2.3199999999999998</v>
      </c>
      <c r="I751" t="s">
        <v>165</v>
      </c>
      <c r="J751" s="21">
        <f>ROUND(E751* H751,5)</f>
        <v>0.17818000000000001</v>
      </c>
    </row>
    <row r="752" spans="1:27" x14ac:dyDescent="0.35">
      <c r="B752" t="s">
        <v>446</v>
      </c>
      <c r="C752" t="s">
        <v>30</v>
      </c>
      <c r="D752" t="s">
        <v>447</v>
      </c>
      <c r="E752" s="20">
        <v>0.1152</v>
      </c>
      <c r="G752" t="s">
        <v>164</v>
      </c>
      <c r="H752" s="21">
        <v>40.98</v>
      </c>
      <c r="I752" t="s">
        <v>165</v>
      </c>
      <c r="J752" s="21">
        <f>ROUND(E752* H752,5)</f>
        <v>4.7209000000000003</v>
      </c>
    </row>
    <row r="754" spans="4:11" x14ac:dyDescent="0.35">
      <c r="D754" s="22" t="s">
        <v>180</v>
      </c>
      <c r="H754">
        <v>1.5</v>
      </c>
      <c r="I754" t="s">
        <v>181</v>
      </c>
      <c r="J754">
        <f>ROUND(H754/100*K745,5)</f>
        <v>0.1653</v>
      </c>
    </row>
    <row r="755" spans="4:11" x14ac:dyDescent="0.35">
      <c r="D755" s="22" t="s">
        <v>179</v>
      </c>
      <c r="K755" s="23">
        <f>SUM(J741:J754)</f>
        <v>34.04607</v>
      </c>
    </row>
    <row r="756" spans="4:11" x14ac:dyDescent="0.35">
      <c r="D756" s="22" t="s">
        <v>182</v>
      </c>
      <c r="K756" s="23">
        <f>SUM(K755:K755)</f>
        <v>34.04607</v>
      </c>
    </row>
  </sheetData>
  <sheetProtection sheet="1"/>
  <mergeCells count="133">
    <mergeCell ref="A1:K1"/>
    <mergeCell ref="A2:K2"/>
    <mergeCell ref="A3:K3"/>
    <mergeCell ref="A4:K4"/>
    <mergeCell ref="A6:K6"/>
    <mergeCell ref="D11:F11"/>
    <mergeCell ref="I11:J11"/>
    <mergeCell ref="D27:F27"/>
    <mergeCell ref="I27:J27"/>
    <mergeCell ref="D44:F44"/>
    <mergeCell ref="I44:J44"/>
    <mergeCell ref="D62:F62"/>
    <mergeCell ref="I62:J62"/>
    <mergeCell ref="D70:F70"/>
    <mergeCell ref="I70:J70"/>
    <mergeCell ref="D84:F84"/>
    <mergeCell ref="I84:J84"/>
    <mergeCell ref="D100:F100"/>
    <mergeCell ref="I100:J100"/>
    <mergeCell ref="D116:F116"/>
    <mergeCell ref="I116:J116"/>
    <mergeCell ref="D117:F117"/>
    <mergeCell ref="I117:J117"/>
    <mergeCell ref="D132:F132"/>
    <mergeCell ref="I132:J132"/>
    <mergeCell ref="D147:F147"/>
    <mergeCell ref="I147:J147"/>
    <mergeCell ref="D161:F161"/>
    <mergeCell ref="I161:J161"/>
    <mergeCell ref="D175:F175"/>
    <mergeCell ref="I175:J175"/>
    <mergeCell ref="D176:F176"/>
    <mergeCell ref="I176:J176"/>
    <mergeCell ref="D177:F177"/>
    <mergeCell ref="I177:J177"/>
    <mergeCell ref="D193:F193"/>
    <mergeCell ref="I193:J193"/>
    <mergeCell ref="D194:F194"/>
    <mergeCell ref="I194:J194"/>
    <mergeCell ref="D195:F195"/>
    <mergeCell ref="I195:J195"/>
    <mergeCell ref="D196:F196"/>
    <mergeCell ref="I196:J196"/>
    <mergeCell ref="D209:F209"/>
    <mergeCell ref="I209:J209"/>
    <mergeCell ref="D219:F219"/>
    <mergeCell ref="I219:J219"/>
    <mergeCell ref="D232:F232"/>
    <mergeCell ref="I232:J232"/>
    <mergeCell ref="D240:F240"/>
    <mergeCell ref="I240:J240"/>
    <mergeCell ref="D248:F248"/>
    <mergeCell ref="I248:J248"/>
    <mergeCell ref="D256:F256"/>
    <mergeCell ref="I256:J256"/>
    <mergeCell ref="D271:F271"/>
    <mergeCell ref="I271:J271"/>
    <mergeCell ref="D283:F283"/>
    <mergeCell ref="I283:J283"/>
    <mergeCell ref="D293:F293"/>
    <mergeCell ref="I293:J293"/>
    <mergeCell ref="D300:F300"/>
    <mergeCell ref="I300:J300"/>
    <mergeCell ref="D307:F307"/>
    <mergeCell ref="I307:J307"/>
    <mergeCell ref="D323:F323"/>
    <mergeCell ref="I323:J323"/>
    <mergeCell ref="D330:F330"/>
    <mergeCell ref="I330:J330"/>
    <mergeCell ref="D337:F337"/>
    <mergeCell ref="I337:J337"/>
    <mergeCell ref="D344:F344"/>
    <mergeCell ref="I344:J344"/>
    <mergeCell ref="D360:F360"/>
    <mergeCell ref="I360:J360"/>
    <mergeCell ref="D378:F378"/>
    <mergeCell ref="I378:J378"/>
    <mergeCell ref="D392:F392"/>
    <mergeCell ref="I392:J392"/>
    <mergeCell ref="D407:F407"/>
    <mergeCell ref="I407:J407"/>
    <mergeCell ref="D427:F427"/>
    <mergeCell ref="I427:J427"/>
    <mergeCell ref="D445:F445"/>
    <mergeCell ref="I445:J445"/>
    <mergeCell ref="D465:F465"/>
    <mergeCell ref="I465:J465"/>
    <mergeCell ref="D483:F483"/>
    <mergeCell ref="I483:J483"/>
    <mergeCell ref="D503:F503"/>
    <mergeCell ref="I503:J503"/>
    <mergeCell ref="D521:F521"/>
    <mergeCell ref="I521:J521"/>
    <mergeCell ref="D522:F522"/>
    <mergeCell ref="I522:J522"/>
    <mergeCell ref="D523:F523"/>
    <mergeCell ref="I523:J523"/>
    <mergeCell ref="D540:F540"/>
    <mergeCell ref="I540:J540"/>
    <mergeCell ref="D556:F556"/>
    <mergeCell ref="I556:J556"/>
    <mergeCell ref="D570:F570"/>
    <mergeCell ref="I570:J570"/>
    <mergeCell ref="D584:F584"/>
    <mergeCell ref="I584:J584"/>
    <mergeCell ref="D599:F599"/>
    <mergeCell ref="I599:J599"/>
    <mergeCell ref="D613:F613"/>
    <mergeCell ref="I613:J613"/>
    <mergeCell ref="D633:F633"/>
    <mergeCell ref="I633:J633"/>
    <mergeCell ref="D647:F647"/>
    <mergeCell ref="I647:J647"/>
    <mergeCell ref="D664:F664"/>
    <mergeCell ref="I664:J664"/>
    <mergeCell ref="D677:F677"/>
    <mergeCell ref="I677:J677"/>
    <mergeCell ref="D690:F690"/>
    <mergeCell ref="I690:J690"/>
    <mergeCell ref="D733:F733"/>
    <mergeCell ref="I733:J733"/>
    <mergeCell ref="D740:F740"/>
    <mergeCell ref="I740:J740"/>
    <mergeCell ref="D703:F703"/>
    <mergeCell ref="I703:J703"/>
    <mergeCell ref="D716:F716"/>
    <mergeCell ref="I716:J716"/>
    <mergeCell ref="D730:F730"/>
    <mergeCell ref="I730:J730"/>
    <mergeCell ref="D731:F731"/>
    <mergeCell ref="I731:J731"/>
    <mergeCell ref="D732:F732"/>
    <mergeCell ref="I732:J732"/>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20"/>
  <sheetViews>
    <sheetView workbookViewId="0">
      <pane ySplit="8" topLeftCell="A9" activePane="bottomLeft" state="frozenSplit"/>
      <selection pane="bottomLeft"/>
    </sheetView>
  </sheetViews>
  <sheetFormatPr baseColWidth="10" defaultColWidth="9.1796875" defaultRowHeight="14.5" x14ac:dyDescent="0.35"/>
  <cols>
    <col min="1" max="1" width="14.7265625" customWidth="1"/>
    <col min="2" max="2" width="6.1796875" customWidth="1"/>
    <col min="3" max="3" width="65.7265625" customWidth="1"/>
    <col min="4" max="4" width="13.7265625" customWidth="1"/>
    <col min="5" max="5" width="3.453125" customWidth="1"/>
  </cols>
  <sheetData>
    <row r="1" spans="1:4" x14ac:dyDescent="0.35">
      <c r="A1" s="35" t="s">
        <v>0</v>
      </c>
      <c r="B1" s="35" t="s">
        <v>0</v>
      </c>
      <c r="C1" s="35" t="s">
        <v>0</v>
      </c>
      <c r="D1" s="35" t="s">
        <v>0</v>
      </c>
    </row>
    <row r="2" spans="1:4" x14ac:dyDescent="0.35">
      <c r="A2" s="35" t="s">
        <v>1</v>
      </c>
      <c r="B2" s="35" t="s">
        <v>1</v>
      </c>
      <c r="C2" s="35" t="s">
        <v>1</v>
      </c>
      <c r="D2" s="35" t="s">
        <v>1</v>
      </c>
    </row>
    <row r="3" spans="1:4" x14ac:dyDescent="0.35">
      <c r="A3" s="35"/>
      <c r="B3" s="35"/>
      <c r="C3" s="35"/>
      <c r="D3" s="35"/>
    </row>
    <row r="4" spans="1:4" x14ac:dyDescent="0.35">
      <c r="A4" s="35"/>
      <c r="B4" s="35"/>
      <c r="C4" s="35"/>
      <c r="D4" s="35"/>
    </row>
    <row r="6" spans="1:4" ht="18.5" x14ac:dyDescent="0.45">
      <c r="A6" s="36" t="s">
        <v>150</v>
      </c>
      <c r="B6" s="36" t="s">
        <v>150</v>
      </c>
      <c r="C6" s="36" t="s">
        <v>150</v>
      </c>
      <c r="D6" s="36" t="s">
        <v>150</v>
      </c>
    </row>
    <row r="8" spans="1:4" x14ac:dyDescent="0.35">
      <c r="A8" s="16" t="s">
        <v>152</v>
      </c>
      <c r="B8" s="16" t="s">
        <v>153</v>
      </c>
      <c r="C8" s="16" t="s">
        <v>154</v>
      </c>
      <c r="D8" s="16" t="s">
        <v>3</v>
      </c>
    </row>
    <row r="10" spans="1:4" x14ac:dyDescent="0.35">
      <c r="A10" s="15" t="s">
        <v>159</v>
      </c>
    </row>
    <row r="11" spans="1:4" x14ac:dyDescent="0.35">
      <c r="A11" t="s">
        <v>422</v>
      </c>
      <c r="B11" t="s">
        <v>161</v>
      </c>
      <c r="C11" t="s">
        <v>271</v>
      </c>
      <c r="D11" s="21">
        <v>18.5</v>
      </c>
    </row>
    <row r="12" spans="1:4" x14ac:dyDescent="0.35">
      <c r="A12" t="s">
        <v>380</v>
      </c>
      <c r="B12" t="s">
        <v>161</v>
      </c>
      <c r="C12" t="s">
        <v>261</v>
      </c>
      <c r="D12" s="21">
        <v>20.49</v>
      </c>
    </row>
    <row r="13" spans="1:4" x14ac:dyDescent="0.35">
      <c r="A13" t="s">
        <v>226</v>
      </c>
      <c r="B13" t="s">
        <v>161</v>
      </c>
      <c r="C13" t="s">
        <v>227</v>
      </c>
      <c r="D13" s="21">
        <v>31.11</v>
      </c>
    </row>
    <row r="14" spans="1:4" x14ac:dyDescent="0.35">
      <c r="A14" t="s">
        <v>272</v>
      </c>
      <c r="B14" t="s">
        <v>161</v>
      </c>
      <c r="C14" t="s">
        <v>273</v>
      </c>
      <c r="D14" s="21">
        <v>19.82</v>
      </c>
    </row>
    <row r="15" spans="1:4" x14ac:dyDescent="0.35">
      <c r="A15" t="s">
        <v>258</v>
      </c>
      <c r="B15" t="s">
        <v>161</v>
      </c>
      <c r="C15" t="s">
        <v>259</v>
      </c>
      <c r="D15" s="21">
        <v>19.82</v>
      </c>
    </row>
    <row r="16" spans="1:4" x14ac:dyDescent="0.35">
      <c r="A16" t="s">
        <v>270</v>
      </c>
      <c r="B16" t="s">
        <v>161</v>
      </c>
      <c r="C16" t="s">
        <v>271</v>
      </c>
      <c r="D16" s="21">
        <v>16.71</v>
      </c>
    </row>
    <row r="17" spans="1:4" x14ac:dyDescent="0.35">
      <c r="A17" t="s">
        <v>260</v>
      </c>
      <c r="B17" t="s">
        <v>161</v>
      </c>
      <c r="C17" t="s">
        <v>261</v>
      </c>
      <c r="D17" s="21">
        <v>16.73</v>
      </c>
    </row>
    <row r="18" spans="1:4" x14ac:dyDescent="0.35">
      <c r="A18" t="s">
        <v>448</v>
      </c>
      <c r="B18" t="s">
        <v>161</v>
      </c>
      <c r="C18" t="s">
        <v>212</v>
      </c>
      <c r="D18" s="21">
        <v>18.16</v>
      </c>
    </row>
    <row r="19" spans="1:4" x14ac:dyDescent="0.35">
      <c r="A19" t="s">
        <v>211</v>
      </c>
      <c r="B19" t="s">
        <v>161</v>
      </c>
      <c r="C19" t="s">
        <v>212</v>
      </c>
      <c r="D19" s="21">
        <v>20.079999999999998</v>
      </c>
    </row>
    <row r="20" spans="1:4" x14ac:dyDescent="0.35">
      <c r="A20" t="s">
        <v>449</v>
      </c>
      <c r="B20" t="s">
        <v>161</v>
      </c>
      <c r="C20" t="s">
        <v>212</v>
      </c>
      <c r="D20" s="21">
        <v>18.16</v>
      </c>
    </row>
    <row r="21" spans="1:4" x14ac:dyDescent="0.35">
      <c r="A21" t="s">
        <v>450</v>
      </c>
      <c r="B21" t="s">
        <v>161</v>
      </c>
      <c r="C21" t="s">
        <v>212</v>
      </c>
      <c r="D21" s="21">
        <v>18.16</v>
      </c>
    </row>
    <row r="22" spans="1:4" x14ac:dyDescent="0.35">
      <c r="A22" t="s">
        <v>451</v>
      </c>
      <c r="B22" t="s">
        <v>161</v>
      </c>
      <c r="C22" t="s">
        <v>212</v>
      </c>
      <c r="D22" s="21">
        <v>18.16</v>
      </c>
    </row>
    <row r="23" spans="1:4" x14ac:dyDescent="0.35">
      <c r="A23" t="s">
        <v>452</v>
      </c>
      <c r="B23" t="s">
        <v>161</v>
      </c>
      <c r="C23" t="s">
        <v>212</v>
      </c>
      <c r="D23" s="21">
        <v>18.16</v>
      </c>
    </row>
    <row r="24" spans="1:4" x14ac:dyDescent="0.35">
      <c r="A24" t="s">
        <v>453</v>
      </c>
      <c r="B24" t="s">
        <v>161</v>
      </c>
      <c r="C24" t="s">
        <v>212</v>
      </c>
      <c r="D24" s="21">
        <v>18.16</v>
      </c>
    </row>
    <row r="25" spans="1:4" x14ac:dyDescent="0.35">
      <c r="A25" t="s">
        <v>160</v>
      </c>
      <c r="B25" t="s">
        <v>161</v>
      </c>
      <c r="C25" t="s">
        <v>162</v>
      </c>
      <c r="D25" s="21">
        <v>20.84</v>
      </c>
    </row>
    <row r="26" spans="1:4" x14ac:dyDescent="0.35">
      <c r="A26" t="s">
        <v>293</v>
      </c>
      <c r="B26" t="s">
        <v>161</v>
      </c>
      <c r="C26" t="s">
        <v>294</v>
      </c>
      <c r="D26" s="21">
        <v>21.28</v>
      </c>
    </row>
    <row r="27" spans="1:4" x14ac:dyDescent="0.35">
      <c r="A27" t="s">
        <v>423</v>
      </c>
      <c r="B27" t="s">
        <v>161</v>
      </c>
      <c r="C27" t="s">
        <v>273</v>
      </c>
      <c r="D27" s="21">
        <v>22</v>
      </c>
    </row>
    <row r="28" spans="1:4" x14ac:dyDescent="0.35">
      <c r="A28" t="s">
        <v>232</v>
      </c>
      <c r="B28" t="s">
        <v>161</v>
      </c>
      <c r="C28" t="s">
        <v>233</v>
      </c>
      <c r="D28" s="21">
        <v>35.049999999999997</v>
      </c>
    </row>
    <row r="29" spans="1:4" x14ac:dyDescent="0.35">
      <c r="A29" t="s">
        <v>381</v>
      </c>
      <c r="B29" t="s">
        <v>161</v>
      </c>
      <c r="C29" t="s">
        <v>259</v>
      </c>
      <c r="D29" s="21">
        <v>24.32</v>
      </c>
    </row>
    <row r="30" spans="1:4" x14ac:dyDescent="0.35">
      <c r="A30" t="s">
        <v>209</v>
      </c>
      <c r="B30" t="s">
        <v>161</v>
      </c>
      <c r="C30" t="s">
        <v>210</v>
      </c>
      <c r="D30" s="21">
        <v>21.28</v>
      </c>
    </row>
    <row r="31" spans="1:4" x14ac:dyDescent="0.35">
      <c r="A31" t="s">
        <v>386</v>
      </c>
      <c r="B31" t="s">
        <v>161</v>
      </c>
      <c r="C31" t="s">
        <v>387</v>
      </c>
      <c r="D31" s="21">
        <v>23.53</v>
      </c>
    </row>
    <row r="32" spans="1:4" x14ac:dyDescent="0.35">
      <c r="A32" t="s">
        <v>203</v>
      </c>
      <c r="B32" t="s">
        <v>161</v>
      </c>
      <c r="C32" t="s">
        <v>204</v>
      </c>
      <c r="D32" s="21">
        <v>21.63</v>
      </c>
    </row>
    <row r="33" spans="1:4" x14ac:dyDescent="0.35">
      <c r="A33" t="s">
        <v>234</v>
      </c>
      <c r="B33" t="s">
        <v>161</v>
      </c>
      <c r="C33" t="s">
        <v>235</v>
      </c>
      <c r="D33" s="21">
        <v>32.83</v>
      </c>
    </row>
    <row r="34" spans="1:4" x14ac:dyDescent="0.35">
      <c r="A34" t="s">
        <v>242</v>
      </c>
      <c r="B34" t="s">
        <v>161</v>
      </c>
      <c r="C34" t="s">
        <v>243</v>
      </c>
      <c r="D34" s="21">
        <v>20.91</v>
      </c>
    </row>
    <row r="35" spans="1:4" x14ac:dyDescent="0.35">
      <c r="A35" t="s">
        <v>240</v>
      </c>
      <c r="B35" t="s">
        <v>161</v>
      </c>
      <c r="C35" t="s">
        <v>241</v>
      </c>
      <c r="D35" s="21">
        <v>19.48</v>
      </c>
    </row>
    <row r="36" spans="1:4" x14ac:dyDescent="0.35">
      <c r="A36" s="15" t="s">
        <v>167</v>
      </c>
    </row>
    <row r="37" spans="1:4" x14ac:dyDescent="0.35">
      <c r="A37" t="s">
        <v>287</v>
      </c>
      <c r="B37" t="s">
        <v>161</v>
      </c>
      <c r="C37" t="s">
        <v>288</v>
      </c>
      <c r="D37" s="21">
        <v>16.309999999999999</v>
      </c>
    </row>
    <row r="38" spans="1:4" x14ac:dyDescent="0.35">
      <c r="A38" t="s">
        <v>285</v>
      </c>
      <c r="B38" t="s">
        <v>161</v>
      </c>
      <c r="C38" t="s">
        <v>286</v>
      </c>
      <c r="D38" s="21">
        <v>115.44</v>
      </c>
    </row>
    <row r="39" spans="1:4" x14ac:dyDescent="0.35">
      <c r="A39" t="s">
        <v>199</v>
      </c>
      <c r="B39" t="s">
        <v>161</v>
      </c>
      <c r="C39" t="s">
        <v>200</v>
      </c>
      <c r="D39" s="21">
        <v>67.2</v>
      </c>
    </row>
    <row r="40" spans="1:4" x14ac:dyDescent="0.35">
      <c r="A40" t="s">
        <v>316</v>
      </c>
      <c r="B40" t="s">
        <v>161</v>
      </c>
      <c r="C40" t="s">
        <v>317</v>
      </c>
      <c r="D40" s="21">
        <v>87.52</v>
      </c>
    </row>
    <row r="41" spans="1:4" x14ac:dyDescent="0.35">
      <c r="A41" t="s">
        <v>314</v>
      </c>
      <c r="B41" t="s">
        <v>161</v>
      </c>
      <c r="C41" t="s">
        <v>315</v>
      </c>
      <c r="D41" s="21">
        <v>90.27</v>
      </c>
    </row>
    <row r="42" spans="1:4" x14ac:dyDescent="0.35">
      <c r="A42" t="s">
        <v>279</v>
      </c>
      <c r="B42" t="s">
        <v>161</v>
      </c>
      <c r="C42" t="s">
        <v>280</v>
      </c>
      <c r="D42" s="21">
        <v>112.41</v>
      </c>
    </row>
    <row r="43" spans="1:4" x14ac:dyDescent="0.35">
      <c r="A43" t="s">
        <v>296</v>
      </c>
      <c r="B43" t="s">
        <v>161</v>
      </c>
      <c r="C43" t="s">
        <v>297</v>
      </c>
      <c r="D43" s="21">
        <v>116.98</v>
      </c>
    </row>
    <row r="44" spans="1:4" x14ac:dyDescent="0.35">
      <c r="A44" t="s">
        <v>407</v>
      </c>
      <c r="B44" t="s">
        <v>161</v>
      </c>
      <c r="C44" t="s">
        <v>408</v>
      </c>
      <c r="D44" s="21">
        <v>6.34</v>
      </c>
    </row>
    <row r="45" spans="1:4" x14ac:dyDescent="0.35">
      <c r="A45" t="s">
        <v>300</v>
      </c>
      <c r="B45" t="s">
        <v>161</v>
      </c>
      <c r="C45" t="s">
        <v>301</v>
      </c>
      <c r="D45" s="21">
        <v>6.25</v>
      </c>
    </row>
    <row r="46" spans="1:4" x14ac:dyDescent="0.35">
      <c r="A46" t="s">
        <v>197</v>
      </c>
      <c r="B46" t="s">
        <v>161</v>
      </c>
      <c r="C46" t="s">
        <v>198</v>
      </c>
      <c r="D46" s="21">
        <v>61.89</v>
      </c>
    </row>
    <row r="47" spans="1:4" x14ac:dyDescent="0.35">
      <c r="A47" t="s">
        <v>262</v>
      </c>
      <c r="B47" t="s">
        <v>161</v>
      </c>
      <c r="C47" t="s">
        <v>263</v>
      </c>
      <c r="D47" s="21">
        <v>50.82</v>
      </c>
    </row>
    <row r="48" spans="1:4" x14ac:dyDescent="0.35">
      <c r="A48" t="s">
        <v>318</v>
      </c>
      <c r="B48" t="s">
        <v>161</v>
      </c>
      <c r="C48" t="s">
        <v>319</v>
      </c>
      <c r="D48" s="21">
        <v>64.38</v>
      </c>
    </row>
    <row r="49" spans="1:4" x14ac:dyDescent="0.35">
      <c r="A49" t="s">
        <v>382</v>
      </c>
      <c r="B49" t="s">
        <v>161</v>
      </c>
      <c r="C49" t="s">
        <v>263</v>
      </c>
      <c r="D49" s="21">
        <v>65.900000000000006</v>
      </c>
    </row>
    <row r="50" spans="1:4" x14ac:dyDescent="0.35">
      <c r="A50" t="s">
        <v>305</v>
      </c>
      <c r="B50" t="s">
        <v>161</v>
      </c>
      <c r="C50" t="s">
        <v>306</v>
      </c>
      <c r="D50" s="21">
        <v>58.18</v>
      </c>
    </row>
    <row r="51" spans="1:4" x14ac:dyDescent="0.35">
      <c r="A51" t="s">
        <v>364</v>
      </c>
      <c r="B51" t="s">
        <v>161</v>
      </c>
      <c r="C51" t="s">
        <v>365</v>
      </c>
      <c r="D51" s="21">
        <v>78.180000000000007</v>
      </c>
    </row>
    <row r="52" spans="1:4" x14ac:dyDescent="0.35">
      <c r="A52" t="s">
        <v>283</v>
      </c>
      <c r="B52" t="s">
        <v>161</v>
      </c>
      <c r="C52" t="s">
        <v>284</v>
      </c>
      <c r="D52" s="21">
        <v>48.36</v>
      </c>
    </row>
    <row r="53" spans="1:4" x14ac:dyDescent="0.35">
      <c r="A53" t="s">
        <v>366</v>
      </c>
      <c r="B53" t="s">
        <v>161</v>
      </c>
      <c r="C53" t="s">
        <v>367</v>
      </c>
      <c r="D53" s="21">
        <v>64.489999999999995</v>
      </c>
    </row>
    <row r="54" spans="1:4" x14ac:dyDescent="0.35">
      <c r="A54" t="s">
        <v>168</v>
      </c>
      <c r="B54" t="s">
        <v>161</v>
      </c>
      <c r="C54" t="s">
        <v>169</v>
      </c>
      <c r="D54" s="21">
        <v>2.39</v>
      </c>
    </row>
    <row r="55" spans="1:4" x14ac:dyDescent="0.35">
      <c r="A55" t="s">
        <v>290</v>
      </c>
      <c r="B55" t="s">
        <v>161</v>
      </c>
      <c r="C55" t="s">
        <v>291</v>
      </c>
      <c r="D55" s="21">
        <v>9.64</v>
      </c>
    </row>
    <row r="56" spans="1:4" x14ac:dyDescent="0.35">
      <c r="A56" t="s">
        <v>333</v>
      </c>
      <c r="B56" t="s">
        <v>161</v>
      </c>
      <c r="C56" t="s">
        <v>334</v>
      </c>
      <c r="D56" s="21">
        <v>2.2599999999999998</v>
      </c>
    </row>
    <row r="57" spans="1:4" x14ac:dyDescent="0.35">
      <c r="A57" t="s">
        <v>373</v>
      </c>
      <c r="B57" t="s">
        <v>161</v>
      </c>
      <c r="C57" t="s">
        <v>374</v>
      </c>
      <c r="D57" s="21">
        <v>32</v>
      </c>
    </row>
    <row r="58" spans="1:4" x14ac:dyDescent="0.35">
      <c r="A58" t="s">
        <v>205</v>
      </c>
      <c r="B58" t="s">
        <v>161</v>
      </c>
      <c r="C58" t="s">
        <v>206</v>
      </c>
      <c r="D58" s="21">
        <v>9.56</v>
      </c>
    </row>
    <row r="59" spans="1:4" x14ac:dyDescent="0.35">
      <c r="A59" t="s">
        <v>218</v>
      </c>
      <c r="B59" t="s">
        <v>161</v>
      </c>
      <c r="C59" t="s">
        <v>219</v>
      </c>
      <c r="D59" s="21">
        <v>6.36</v>
      </c>
    </row>
    <row r="60" spans="1:4" x14ac:dyDescent="0.35">
      <c r="A60" s="15" t="s">
        <v>171</v>
      </c>
    </row>
    <row r="61" spans="1:4" x14ac:dyDescent="0.35">
      <c r="A61" t="s">
        <v>454</v>
      </c>
      <c r="B61" t="s">
        <v>30</v>
      </c>
      <c r="C61" t="s">
        <v>173</v>
      </c>
      <c r="D61" s="21">
        <v>2.42</v>
      </c>
    </row>
    <row r="62" spans="1:4" x14ac:dyDescent="0.35">
      <c r="A62" t="s">
        <v>172</v>
      </c>
      <c r="B62" t="s">
        <v>30</v>
      </c>
      <c r="C62" t="s">
        <v>173</v>
      </c>
      <c r="D62" s="21">
        <v>2.3199999999999998</v>
      </c>
    </row>
    <row r="63" spans="1:4" x14ac:dyDescent="0.35">
      <c r="A63" t="s">
        <v>455</v>
      </c>
      <c r="B63" t="s">
        <v>30</v>
      </c>
      <c r="C63" t="s">
        <v>173</v>
      </c>
      <c r="D63" s="21">
        <v>2.42</v>
      </c>
    </row>
    <row r="64" spans="1:4" x14ac:dyDescent="0.35">
      <c r="A64" t="s">
        <v>344</v>
      </c>
      <c r="B64" t="s">
        <v>30</v>
      </c>
      <c r="C64" t="s">
        <v>345</v>
      </c>
      <c r="D64" s="21">
        <v>20.04</v>
      </c>
    </row>
    <row r="65" spans="1:4" x14ac:dyDescent="0.35">
      <c r="A65" t="s">
        <v>302</v>
      </c>
      <c r="B65" t="s">
        <v>71</v>
      </c>
      <c r="C65" t="s">
        <v>303</v>
      </c>
      <c r="D65" s="21">
        <v>12.7</v>
      </c>
    </row>
    <row r="66" spans="1:4" x14ac:dyDescent="0.35">
      <c r="A66" t="s">
        <v>320</v>
      </c>
      <c r="B66" t="s">
        <v>30</v>
      </c>
      <c r="C66" t="s">
        <v>321</v>
      </c>
      <c r="D66" s="21">
        <v>23.19</v>
      </c>
    </row>
    <row r="67" spans="1:4" x14ac:dyDescent="0.35">
      <c r="A67" t="s">
        <v>357</v>
      </c>
      <c r="B67" t="s">
        <v>71</v>
      </c>
      <c r="C67" t="s">
        <v>358</v>
      </c>
      <c r="D67" s="21">
        <v>20.09</v>
      </c>
    </row>
    <row r="68" spans="1:4" x14ac:dyDescent="0.35">
      <c r="A68" t="s">
        <v>411</v>
      </c>
      <c r="B68" t="s">
        <v>71</v>
      </c>
      <c r="C68" t="s">
        <v>412</v>
      </c>
      <c r="D68" s="21">
        <v>23.43</v>
      </c>
    </row>
    <row r="69" spans="1:4" x14ac:dyDescent="0.35">
      <c r="A69" t="s">
        <v>174</v>
      </c>
      <c r="B69" t="s">
        <v>71</v>
      </c>
      <c r="C69" t="s">
        <v>175</v>
      </c>
      <c r="D69" s="21">
        <v>23.93</v>
      </c>
    </row>
    <row r="70" spans="1:4" x14ac:dyDescent="0.35">
      <c r="A70" t="s">
        <v>185</v>
      </c>
      <c r="B70" t="s">
        <v>186</v>
      </c>
      <c r="C70" t="s">
        <v>187</v>
      </c>
      <c r="D70" s="21">
        <v>0.36</v>
      </c>
    </row>
    <row r="71" spans="1:4" x14ac:dyDescent="0.35">
      <c r="A71" t="s">
        <v>335</v>
      </c>
      <c r="B71" t="s">
        <v>71</v>
      </c>
      <c r="C71" t="s">
        <v>336</v>
      </c>
      <c r="D71" s="21">
        <v>294.48</v>
      </c>
    </row>
    <row r="72" spans="1:4" x14ac:dyDescent="0.35">
      <c r="A72" t="s">
        <v>192</v>
      </c>
      <c r="B72" t="s">
        <v>71</v>
      </c>
      <c r="C72" t="s">
        <v>193</v>
      </c>
      <c r="D72" s="21">
        <v>170.95</v>
      </c>
    </row>
    <row r="73" spans="1:4" x14ac:dyDescent="0.35">
      <c r="A73" t="s">
        <v>176</v>
      </c>
      <c r="B73" t="s">
        <v>71</v>
      </c>
      <c r="C73" t="s">
        <v>177</v>
      </c>
      <c r="D73" s="21">
        <v>165.63</v>
      </c>
    </row>
    <row r="74" spans="1:4" x14ac:dyDescent="0.35">
      <c r="A74" t="s">
        <v>388</v>
      </c>
      <c r="B74" t="s">
        <v>30</v>
      </c>
      <c r="C74" t="s">
        <v>389</v>
      </c>
      <c r="D74" s="21">
        <v>120.53</v>
      </c>
    </row>
    <row r="75" spans="1:4" x14ac:dyDescent="0.35">
      <c r="A75" t="s">
        <v>325</v>
      </c>
      <c r="B75" t="s">
        <v>30</v>
      </c>
      <c r="C75" t="s">
        <v>326</v>
      </c>
      <c r="D75" s="21">
        <v>66.95</v>
      </c>
    </row>
    <row r="76" spans="1:4" x14ac:dyDescent="0.35">
      <c r="A76" t="s">
        <v>341</v>
      </c>
      <c r="B76" t="s">
        <v>30</v>
      </c>
      <c r="C76" t="s">
        <v>342</v>
      </c>
      <c r="D76" s="21">
        <v>109.56</v>
      </c>
    </row>
    <row r="77" spans="1:4" x14ac:dyDescent="0.35">
      <c r="A77" t="s">
        <v>419</v>
      </c>
      <c r="B77" t="s">
        <v>30</v>
      </c>
      <c r="C77" t="s">
        <v>420</v>
      </c>
      <c r="D77" s="21">
        <v>92.21</v>
      </c>
    </row>
    <row r="78" spans="1:4" x14ac:dyDescent="0.35">
      <c r="A78" t="s">
        <v>311</v>
      </c>
      <c r="B78" t="s">
        <v>30</v>
      </c>
      <c r="C78" t="s">
        <v>312</v>
      </c>
      <c r="D78" s="21">
        <v>108.97</v>
      </c>
    </row>
    <row r="79" spans="1:4" x14ac:dyDescent="0.35">
      <c r="A79" t="s">
        <v>402</v>
      </c>
      <c r="B79" t="s">
        <v>30</v>
      </c>
      <c r="C79" t="s">
        <v>403</v>
      </c>
      <c r="D79" s="21">
        <v>114.13</v>
      </c>
    </row>
    <row r="80" spans="1:4" x14ac:dyDescent="0.35">
      <c r="A80" t="s">
        <v>337</v>
      </c>
      <c r="B80" t="s">
        <v>71</v>
      </c>
      <c r="C80" t="s">
        <v>338</v>
      </c>
      <c r="D80" s="21">
        <v>66.430000000000007</v>
      </c>
    </row>
    <row r="81" spans="1:4" x14ac:dyDescent="0.35">
      <c r="A81" t="s">
        <v>330</v>
      </c>
      <c r="B81" t="s">
        <v>71</v>
      </c>
      <c r="C81" t="s">
        <v>331</v>
      </c>
      <c r="D81" s="21">
        <v>35.549999999999997</v>
      </c>
    </row>
    <row r="82" spans="1:4" x14ac:dyDescent="0.35">
      <c r="A82" t="s">
        <v>190</v>
      </c>
      <c r="B82" t="s">
        <v>186</v>
      </c>
      <c r="C82" t="s">
        <v>191</v>
      </c>
      <c r="D82" s="21">
        <v>1.91</v>
      </c>
    </row>
    <row r="83" spans="1:4" x14ac:dyDescent="0.35">
      <c r="A83" t="s">
        <v>347</v>
      </c>
      <c r="B83" t="s">
        <v>186</v>
      </c>
      <c r="C83" t="s">
        <v>348</v>
      </c>
      <c r="D83" s="21">
        <v>4.2300000000000004</v>
      </c>
    </row>
    <row r="84" spans="1:4" x14ac:dyDescent="0.35">
      <c r="A84" t="s">
        <v>399</v>
      </c>
      <c r="B84" t="s">
        <v>21</v>
      </c>
      <c r="C84" t="s">
        <v>400</v>
      </c>
      <c r="D84" s="21">
        <v>1.32</v>
      </c>
    </row>
    <row r="85" spans="1:4" x14ac:dyDescent="0.35">
      <c r="A85" t="s">
        <v>396</v>
      </c>
      <c r="B85" t="s">
        <v>397</v>
      </c>
      <c r="C85" t="s">
        <v>398</v>
      </c>
      <c r="D85" s="21">
        <v>2.98</v>
      </c>
    </row>
    <row r="86" spans="1:4" x14ac:dyDescent="0.35">
      <c r="A86" t="s">
        <v>309</v>
      </c>
      <c r="B86" t="s">
        <v>71</v>
      </c>
      <c r="C86" t="s">
        <v>33</v>
      </c>
      <c r="D86" s="21">
        <v>117.32</v>
      </c>
    </row>
    <row r="87" spans="1:4" x14ac:dyDescent="0.35">
      <c r="A87" t="s">
        <v>328</v>
      </c>
      <c r="B87" t="s">
        <v>13</v>
      </c>
      <c r="C87" t="s">
        <v>329</v>
      </c>
      <c r="D87" s="21">
        <v>4.7</v>
      </c>
    </row>
    <row r="88" spans="1:4" x14ac:dyDescent="0.35">
      <c r="A88" t="s">
        <v>323</v>
      </c>
      <c r="B88" t="s">
        <v>13</v>
      </c>
      <c r="C88" t="s">
        <v>324</v>
      </c>
      <c r="D88" s="21">
        <v>9.1</v>
      </c>
    </row>
    <row r="89" spans="1:4" x14ac:dyDescent="0.35">
      <c r="A89" t="s">
        <v>339</v>
      </c>
      <c r="B89" t="s">
        <v>21</v>
      </c>
      <c r="C89" t="s">
        <v>340</v>
      </c>
      <c r="D89" s="21">
        <v>1.27</v>
      </c>
    </row>
    <row r="90" spans="1:4" x14ac:dyDescent="0.35">
      <c r="A90" t="s">
        <v>349</v>
      </c>
      <c r="B90" t="s">
        <v>18</v>
      </c>
      <c r="C90" t="s">
        <v>350</v>
      </c>
      <c r="D90" s="21">
        <v>18.920000000000002</v>
      </c>
    </row>
    <row r="91" spans="1:4" x14ac:dyDescent="0.35">
      <c r="A91" t="s">
        <v>352</v>
      </c>
      <c r="B91" t="s">
        <v>18</v>
      </c>
      <c r="C91" t="s">
        <v>353</v>
      </c>
      <c r="D91" s="21">
        <v>19.72</v>
      </c>
    </row>
    <row r="92" spans="1:4" x14ac:dyDescent="0.35">
      <c r="A92" t="s">
        <v>213</v>
      </c>
      <c r="B92" t="s">
        <v>18</v>
      </c>
      <c r="C92" t="s">
        <v>214</v>
      </c>
      <c r="D92" s="21">
        <v>28</v>
      </c>
    </row>
    <row r="93" spans="1:4" x14ac:dyDescent="0.35">
      <c r="A93" t="s">
        <v>361</v>
      </c>
      <c r="B93" t="s">
        <v>18</v>
      </c>
      <c r="C93" t="s">
        <v>362</v>
      </c>
      <c r="D93" s="21">
        <v>29.4</v>
      </c>
    </row>
    <row r="94" spans="1:4" x14ac:dyDescent="0.35">
      <c r="A94" t="s">
        <v>220</v>
      </c>
      <c r="B94" t="s">
        <v>30</v>
      </c>
      <c r="C94" t="s">
        <v>221</v>
      </c>
      <c r="D94" s="21">
        <v>150.03</v>
      </c>
    </row>
    <row r="95" spans="1:4" x14ac:dyDescent="0.35">
      <c r="A95" t="s">
        <v>368</v>
      </c>
      <c r="B95" t="s">
        <v>71</v>
      </c>
      <c r="C95" t="s">
        <v>369</v>
      </c>
      <c r="D95" s="21">
        <v>86.5</v>
      </c>
    </row>
    <row r="96" spans="1:4" x14ac:dyDescent="0.35">
      <c r="A96" t="s">
        <v>375</v>
      </c>
      <c r="B96" t="s">
        <v>186</v>
      </c>
      <c r="C96" t="s">
        <v>376</v>
      </c>
      <c r="D96" s="21">
        <v>1.81</v>
      </c>
    </row>
    <row r="97" spans="1:4" x14ac:dyDescent="0.35">
      <c r="A97" t="s">
        <v>377</v>
      </c>
      <c r="B97" t="s">
        <v>186</v>
      </c>
      <c r="C97" t="s">
        <v>378</v>
      </c>
      <c r="D97" s="21">
        <v>2.92</v>
      </c>
    </row>
    <row r="98" spans="1:4" x14ac:dyDescent="0.35">
      <c r="A98" t="s">
        <v>264</v>
      </c>
      <c r="B98" t="s">
        <v>21</v>
      </c>
      <c r="C98" t="s">
        <v>265</v>
      </c>
      <c r="D98" s="21">
        <v>72.459999999999994</v>
      </c>
    </row>
    <row r="99" spans="1:4" x14ac:dyDescent="0.35">
      <c r="A99" t="s">
        <v>383</v>
      </c>
      <c r="B99" t="s">
        <v>21</v>
      </c>
      <c r="C99" t="s">
        <v>384</v>
      </c>
      <c r="D99" s="21">
        <v>83.77</v>
      </c>
    </row>
    <row r="100" spans="1:4" x14ac:dyDescent="0.35">
      <c r="A100" t="s">
        <v>390</v>
      </c>
      <c r="B100" t="s">
        <v>13</v>
      </c>
      <c r="C100" t="s">
        <v>391</v>
      </c>
      <c r="D100" s="21">
        <v>8.14</v>
      </c>
    </row>
    <row r="101" spans="1:4" x14ac:dyDescent="0.35">
      <c r="A101" t="s">
        <v>393</v>
      </c>
      <c r="B101" t="s">
        <v>21</v>
      </c>
      <c r="C101" t="s">
        <v>394</v>
      </c>
      <c r="D101" s="21">
        <v>77.11</v>
      </c>
    </row>
    <row r="102" spans="1:4" x14ac:dyDescent="0.35">
      <c r="A102" t="s">
        <v>404</v>
      </c>
      <c r="B102" t="s">
        <v>21</v>
      </c>
      <c r="C102" t="s">
        <v>405</v>
      </c>
      <c r="D102" s="21">
        <v>152.66</v>
      </c>
    </row>
    <row r="103" spans="1:4" x14ac:dyDescent="0.35">
      <c r="A103" t="s">
        <v>409</v>
      </c>
      <c r="B103" t="s">
        <v>13</v>
      </c>
      <c r="C103" t="s">
        <v>410</v>
      </c>
      <c r="D103" s="21">
        <v>5.1100000000000003</v>
      </c>
    </row>
    <row r="104" spans="1:4" x14ac:dyDescent="0.35">
      <c r="A104" t="s">
        <v>417</v>
      </c>
      <c r="B104" t="s">
        <v>21</v>
      </c>
      <c r="C104" t="s">
        <v>418</v>
      </c>
      <c r="D104" s="21">
        <v>27.08</v>
      </c>
    </row>
    <row r="105" spans="1:4" x14ac:dyDescent="0.35">
      <c r="A105" t="s">
        <v>414</v>
      </c>
      <c r="B105" t="s">
        <v>21</v>
      </c>
      <c r="C105" t="s">
        <v>415</v>
      </c>
      <c r="D105" s="21">
        <v>40.61</v>
      </c>
    </row>
    <row r="106" spans="1:4" x14ac:dyDescent="0.35">
      <c r="A106" t="s">
        <v>424</v>
      </c>
      <c r="B106" t="s">
        <v>13</v>
      </c>
      <c r="C106" t="s">
        <v>425</v>
      </c>
      <c r="D106" s="21">
        <v>2.5</v>
      </c>
    </row>
    <row r="107" spans="1:4" x14ac:dyDescent="0.35">
      <c r="A107" t="s">
        <v>432</v>
      </c>
      <c r="B107" t="s">
        <v>13</v>
      </c>
      <c r="C107" t="s">
        <v>433</v>
      </c>
      <c r="D107" s="21">
        <v>2.77</v>
      </c>
    </row>
    <row r="108" spans="1:4" x14ac:dyDescent="0.35">
      <c r="A108" t="s">
        <v>429</v>
      </c>
      <c r="B108" t="s">
        <v>13</v>
      </c>
      <c r="C108" t="s">
        <v>430</v>
      </c>
      <c r="D108" s="21">
        <v>9.4700000000000006</v>
      </c>
    </row>
    <row r="109" spans="1:4" x14ac:dyDescent="0.35">
      <c r="A109" t="s">
        <v>427</v>
      </c>
      <c r="B109" t="s">
        <v>13</v>
      </c>
      <c r="C109" t="s">
        <v>115</v>
      </c>
      <c r="D109" s="21">
        <v>2.06</v>
      </c>
    </row>
    <row r="110" spans="1:4" x14ac:dyDescent="0.35">
      <c r="A110" t="s">
        <v>437</v>
      </c>
      <c r="B110" t="s">
        <v>21</v>
      </c>
      <c r="C110" t="s">
        <v>438</v>
      </c>
      <c r="D110" s="21">
        <v>15.87</v>
      </c>
    </row>
    <row r="111" spans="1:4" x14ac:dyDescent="0.35">
      <c r="A111" t="s">
        <v>435</v>
      </c>
      <c r="B111" t="s">
        <v>21</v>
      </c>
      <c r="C111" t="s">
        <v>436</v>
      </c>
      <c r="D111" s="21">
        <v>5.77</v>
      </c>
    </row>
    <row r="112" spans="1:4" x14ac:dyDescent="0.35">
      <c r="A112" t="s">
        <v>274</v>
      </c>
      <c r="B112" t="s">
        <v>21</v>
      </c>
      <c r="C112" t="s">
        <v>123</v>
      </c>
      <c r="D112" s="21">
        <v>2000</v>
      </c>
    </row>
    <row r="113" spans="1:4" x14ac:dyDescent="0.35">
      <c r="A113" t="s">
        <v>236</v>
      </c>
      <c r="B113" t="s">
        <v>30</v>
      </c>
      <c r="C113" t="s">
        <v>237</v>
      </c>
      <c r="D113" s="21">
        <v>60.62</v>
      </c>
    </row>
    <row r="114" spans="1:4" x14ac:dyDescent="0.35">
      <c r="A114" t="s">
        <v>446</v>
      </c>
      <c r="B114" t="s">
        <v>30</v>
      </c>
      <c r="C114" t="s">
        <v>447</v>
      </c>
      <c r="D114" s="21">
        <v>40.98</v>
      </c>
    </row>
    <row r="115" spans="1:4" x14ac:dyDescent="0.35">
      <c r="A115" t="s">
        <v>228</v>
      </c>
      <c r="B115" t="s">
        <v>30</v>
      </c>
      <c r="C115" t="s">
        <v>229</v>
      </c>
      <c r="D115" s="21">
        <v>22.02</v>
      </c>
    </row>
    <row r="116" spans="1:4" x14ac:dyDescent="0.35">
      <c r="A116" t="s">
        <v>359</v>
      </c>
      <c r="B116" t="s">
        <v>30</v>
      </c>
      <c r="C116" t="s">
        <v>360</v>
      </c>
      <c r="D116" s="21">
        <v>26.58</v>
      </c>
    </row>
    <row r="117" spans="1:4" x14ac:dyDescent="0.35">
      <c r="A117" t="s">
        <v>443</v>
      </c>
      <c r="B117" t="s">
        <v>21</v>
      </c>
      <c r="C117" t="s">
        <v>444</v>
      </c>
      <c r="D117" s="21">
        <v>173.5</v>
      </c>
    </row>
    <row r="118" spans="1:4" x14ac:dyDescent="0.35">
      <c r="A118" t="s">
        <v>355</v>
      </c>
      <c r="B118" t="s">
        <v>186</v>
      </c>
      <c r="C118" t="s">
        <v>356</v>
      </c>
      <c r="D118" s="21">
        <v>7.31</v>
      </c>
    </row>
    <row r="119" spans="1:4" x14ac:dyDescent="0.35">
      <c r="A119" t="s">
        <v>244</v>
      </c>
      <c r="B119" t="s">
        <v>21</v>
      </c>
      <c r="C119" t="s">
        <v>245</v>
      </c>
      <c r="D119" s="21">
        <v>264.7</v>
      </c>
    </row>
    <row r="120" spans="1:4" x14ac:dyDescent="0.35">
      <c r="A120" t="s">
        <v>252</v>
      </c>
      <c r="B120" t="s">
        <v>21</v>
      </c>
      <c r="C120" t="s">
        <v>253</v>
      </c>
      <c r="D120" s="21">
        <v>540.1</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0"/>
  <sheetViews>
    <sheetView workbookViewId="0"/>
  </sheetViews>
  <sheetFormatPr baseColWidth="10" defaultColWidth="9.1796875" defaultRowHeight="14.5" x14ac:dyDescent="0.35"/>
  <cols>
    <col min="1" max="1" width="25.7265625" customWidth="1"/>
    <col min="2" max="2" width="3.453125" customWidth="1"/>
    <col min="3" max="7" width="13.7265625" customWidth="1"/>
    <col min="8" max="8" width="25.7265625" customWidth="1"/>
  </cols>
  <sheetData>
    <row r="1" spans="1:8" x14ac:dyDescent="0.35">
      <c r="E1" s="38" t="s">
        <v>0</v>
      </c>
      <c r="F1" s="38" t="s">
        <v>0</v>
      </c>
      <c r="G1" s="38" t="s">
        <v>0</v>
      </c>
      <c r="H1" s="38" t="s">
        <v>0</v>
      </c>
    </row>
    <row r="2" spans="1:8" x14ac:dyDescent="0.35">
      <c r="E2" s="38" t="s">
        <v>1</v>
      </c>
      <c r="F2" s="38" t="s">
        <v>1</v>
      </c>
      <c r="G2" s="38" t="s">
        <v>1</v>
      </c>
      <c r="H2" s="38" t="s">
        <v>1</v>
      </c>
    </row>
    <row r="3" spans="1:8" x14ac:dyDescent="0.35">
      <c r="E3" s="38"/>
      <c r="F3" s="38"/>
      <c r="G3" s="38"/>
      <c r="H3" s="38"/>
    </row>
    <row r="4" spans="1:8" x14ac:dyDescent="0.35">
      <c r="E4" s="38"/>
      <c r="F4" s="38"/>
      <c r="G4" s="38"/>
      <c r="H4" s="38"/>
    </row>
    <row r="6" spans="1:8" ht="18.5" x14ac:dyDescent="0.45">
      <c r="C6" s="39" t="s">
        <v>456</v>
      </c>
      <c r="D6" s="39" t="s">
        <v>456</v>
      </c>
      <c r="E6" s="39" t="s">
        <v>456</v>
      </c>
      <c r="F6" s="39" t="s">
        <v>456</v>
      </c>
      <c r="G6" s="39" t="s">
        <v>456</v>
      </c>
    </row>
    <row r="10" spans="1:8" x14ac:dyDescent="0.35">
      <c r="B10" t="s">
        <v>457</v>
      </c>
      <c r="C10" s="24" t="s">
        <v>6</v>
      </c>
      <c r="D10" s="25" t="s">
        <v>7</v>
      </c>
      <c r="E10" s="24" t="s">
        <v>8</v>
      </c>
    </row>
    <row r="11" spans="1:8" x14ac:dyDescent="0.35">
      <c r="B11" t="s">
        <v>457</v>
      </c>
      <c r="C11" s="24" t="s">
        <v>9</v>
      </c>
      <c r="D11" s="25" t="s">
        <v>7</v>
      </c>
      <c r="E11" s="24" t="s">
        <v>10</v>
      </c>
    </row>
    <row r="13" spans="1:8" ht="45" customHeight="1" x14ac:dyDescent="0.35">
      <c r="A13" s="26" t="s">
        <v>458</v>
      </c>
      <c r="B13" s="27" t="s">
        <v>459</v>
      </c>
      <c r="C13" s="26" t="s">
        <v>12</v>
      </c>
      <c r="D13" s="26" t="s">
        <v>13</v>
      </c>
      <c r="E13" s="37" t="s">
        <v>14</v>
      </c>
      <c r="F13" s="37" t="s">
        <v>14</v>
      </c>
      <c r="G13" s="28">
        <f>SUM(G14:G18)</f>
        <v>21.009999999999998</v>
      </c>
    </row>
    <row r="14" spans="1:8" x14ac:dyDescent="0.35">
      <c r="A14" s="29" t="s">
        <v>460</v>
      </c>
      <c r="B14" s="29"/>
      <c r="C14" s="30"/>
      <c r="D14" s="30"/>
      <c r="E14" s="30"/>
      <c r="F14" s="30"/>
      <c r="G14" s="30"/>
    </row>
    <row r="15" spans="1:8" x14ac:dyDescent="0.35">
      <c r="A15" s="29" t="s">
        <v>461</v>
      </c>
      <c r="B15" s="29"/>
      <c r="C15" s="30">
        <v>3.51</v>
      </c>
      <c r="D15" s="30"/>
      <c r="E15" s="30"/>
      <c r="F15" s="30"/>
      <c r="G15" s="30">
        <f>PRODUCT(C15:F15)</f>
        <v>3.51</v>
      </c>
    </row>
    <row r="16" spans="1:8" x14ac:dyDescent="0.35">
      <c r="A16" s="29" t="s">
        <v>462</v>
      </c>
      <c r="B16" s="29"/>
      <c r="C16" s="30">
        <v>5.8</v>
      </c>
      <c r="D16" s="30"/>
      <c r="E16" s="30"/>
      <c r="F16" s="30"/>
      <c r="G16" s="30">
        <f>PRODUCT(C16:F16)</f>
        <v>5.8</v>
      </c>
    </row>
    <row r="17" spans="1:7" x14ac:dyDescent="0.35">
      <c r="A17" s="29" t="s">
        <v>463</v>
      </c>
      <c r="B17" s="29"/>
      <c r="C17" s="30">
        <v>4.5</v>
      </c>
      <c r="D17" s="30"/>
      <c r="E17" s="30"/>
      <c r="F17" s="30"/>
      <c r="G17" s="30">
        <f>PRODUCT(C17:F17)</f>
        <v>4.5</v>
      </c>
    </row>
    <row r="18" spans="1:7" x14ac:dyDescent="0.35">
      <c r="A18" s="29" t="s">
        <v>464</v>
      </c>
      <c r="B18" s="29"/>
      <c r="C18" s="30">
        <v>3</v>
      </c>
      <c r="D18" s="30">
        <v>1.2</v>
      </c>
      <c r="E18" s="30">
        <v>2</v>
      </c>
      <c r="F18" s="30"/>
      <c r="G18" s="30">
        <f>PRODUCT(C18:F18)</f>
        <v>7.1999999999999993</v>
      </c>
    </row>
    <row r="20" spans="1:7" ht="45" customHeight="1" x14ac:dyDescent="0.35">
      <c r="A20" s="26" t="s">
        <v>465</v>
      </c>
      <c r="B20" s="27" t="s">
        <v>459</v>
      </c>
      <c r="C20" s="26" t="s">
        <v>15</v>
      </c>
      <c r="D20" s="26" t="s">
        <v>13</v>
      </c>
      <c r="E20" s="37" t="s">
        <v>16</v>
      </c>
      <c r="F20" s="37" t="s">
        <v>16</v>
      </c>
      <c r="G20" s="28">
        <f>SUM(G21:G23)</f>
        <v>155.41</v>
      </c>
    </row>
    <row r="21" spans="1:7" x14ac:dyDescent="0.35">
      <c r="A21" s="29" t="s">
        <v>466</v>
      </c>
      <c r="B21" s="29"/>
      <c r="C21" s="30">
        <v>62</v>
      </c>
      <c r="D21" s="30"/>
      <c r="E21" s="30"/>
      <c r="F21" s="30"/>
      <c r="G21" s="30">
        <f>PRODUCT(C21:F21)</f>
        <v>62</v>
      </c>
    </row>
    <row r="22" spans="1:7" x14ac:dyDescent="0.35">
      <c r="A22" s="29" t="s">
        <v>467</v>
      </c>
      <c r="B22" s="29"/>
      <c r="C22" s="30">
        <v>79.7</v>
      </c>
      <c r="D22" s="30"/>
      <c r="E22" s="30"/>
      <c r="F22" s="30"/>
      <c r="G22" s="30">
        <f>PRODUCT(C22:F22)</f>
        <v>79.7</v>
      </c>
    </row>
    <row r="23" spans="1:7" x14ac:dyDescent="0.35">
      <c r="A23" s="29" t="s">
        <v>468</v>
      </c>
      <c r="B23" s="29"/>
      <c r="C23" s="30">
        <v>13.71</v>
      </c>
      <c r="D23" s="30"/>
      <c r="E23" s="30"/>
      <c r="F23" s="30"/>
      <c r="G23" s="30">
        <f>PRODUCT(C23:F23)</f>
        <v>13.71</v>
      </c>
    </row>
    <row r="25" spans="1:7" ht="45" customHeight="1" x14ac:dyDescent="0.35">
      <c r="A25" s="26" t="s">
        <v>469</v>
      </c>
      <c r="B25" s="27" t="s">
        <v>459</v>
      </c>
      <c r="C25" s="26" t="s">
        <v>17</v>
      </c>
      <c r="D25" s="26" t="s">
        <v>18</v>
      </c>
      <c r="E25" s="37" t="s">
        <v>19</v>
      </c>
      <c r="F25" s="37" t="s">
        <v>19</v>
      </c>
      <c r="G25" s="28">
        <f>SUM(G26:G28)</f>
        <v>79.78</v>
      </c>
    </row>
    <row r="26" spans="1:7" x14ac:dyDescent="0.35">
      <c r="A26" s="29" t="s">
        <v>467</v>
      </c>
      <c r="B26" s="29"/>
      <c r="C26" s="30">
        <v>39.22</v>
      </c>
      <c r="D26" s="30"/>
      <c r="E26" s="30"/>
      <c r="F26" s="30"/>
      <c r="G26" s="30">
        <f>PRODUCT(C26:F26)</f>
        <v>39.22</v>
      </c>
    </row>
    <row r="27" spans="1:7" x14ac:dyDescent="0.35">
      <c r="A27" s="29" t="s">
        <v>466</v>
      </c>
      <c r="B27" s="29"/>
      <c r="C27" s="30">
        <v>31.21</v>
      </c>
      <c r="D27" s="30"/>
      <c r="E27" s="30"/>
      <c r="F27" s="30"/>
      <c r="G27" s="30">
        <f>PRODUCT(C27:F27)</f>
        <v>31.21</v>
      </c>
    </row>
    <row r="28" spans="1:7" x14ac:dyDescent="0.35">
      <c r="A28" s="29" t="s">
        <v>468</v>
      </c>
      <c r="B28" s="29"/>
      <c r="C28" s="30">
        <v>9.35</v>
      </c>
      <c r="D28" s="30"/>
      <c r="E28" s="30"/>
      <c r="F28" s="30"/>
      <c r="G28" s="30">
        <f>PRODUCT(C28:F28)</f>
        <v>9.35</v>
      </c>
    </row>
    <row r="30" spans="1:7" ht="45" customHeight="1" x14ac:dyDescent="0.35">
      <c r="A30" s="26" t="s">
        <v>470</v>
      </c>
      <c r="B30" s="27" t="s">
        <v>459</v>
      </c>
      <c r="C30" s="26" t="s">
        <v>20</v>
      </c>
      <c r="D30" s="26" t="s">
        <v>21</v>
      </c>
      <c r="E30" s="37" t="s">
        <v>22</v>
      </c>
      <c r="F30" s="37" t="s">
        <v>22</v>
      </c>
      <c r="G30" s="28">
        <f>SUM(G31:G31)</f>
        <v>2</v>
      </c>
    </row>
    <row r="31" spans="1:7" x14ac:dyDescent="0.35">
      <c r="A31" s="29" t="s">
        <v>471</v>
      </c>
      <c r="B31" s="29"/>
      <c r="C31" s="30">
        <v>2</v>
      </c>
      <c r="D31" s="30"/>
      <c r="E31" s="30"/>
      <c r="F31" s="30"/>
      <c r="G31" s="30">
        <f>PRODUCT(C31:F31)</f>
        <v>2</v>
      </c>
    </row>
    <row r="33" spans="1:7" ht="45" customHeight="1" x14ac:dyDescent="0.35">
      <c r="A33" s="26" t="s">
        <v>472</v>
      </c>
      <c r="B33" s="27" t="s">
        <v>459</v>
      </c>
      <c r="C33" s="26" t="s">
        <v>23</v>
      </c>
      <c r="D33" s="26" t="s">
        <v>21</v>
      </c>
      <c r="E33" s="37" t="s">
        <v>24</v>
      </c>
      <c r="F33" s="37" t="s">
        <v>24</v>
      </c>
      <c r="G33" s="28">
        <f>SUM(G34:G34)</f>
        <v>3</v>
      </c>
    </row>
    <row r="34" spans="1:7" x14ac:dyDescent="0.35">
      <c r="A34" s="29" t="s">
        <v>473</v>
      </c>
      <c r="B34" s="29"/>
      <c r="C34" s="30">
        <v>3</v>
      </c>
      <c r="D34" s="30"/>
      <c r="E34" s="30"/>
      <c r="F34" s="30"/>
      <c r="G34" s="30">
        <f>PRODUCT(C34:F34)</f>
        <v>3</v>
      </c>
    </row>
    <row r="36" spans="1:7" ht="45" customHeight="1" x14ac:dyDescent="0.35">
      <c r="A36" s="26" t="s">
        <v>474</v>
      </c>
      <c r="B36" s="27" t="s">
        <v>459</v>
      </c>
      <c r="C36" s="26" t="s">
        <v>25</v>
      </c>
      <c r="D36" s="26" t="s">
        <v>18</v>
      </c>
      <c r="E36" s="37" t="s">
        <v>26</v>
      </c>
      <c r="F36" s="37" t="s">
        <v>26</v>
      </c>
      <c r="G36" s="28">
        <f>SUM(G37:G39)</f>
        <v>2.64</v>
      </c>
    </row>
    <row r="37" spans="1:7" x14ac:dyDescent="0.35">
      <c r="A37" s="29" t="s">
        <v>464</v>
      </c>
      <c r="B37" s="29"/>
      <c r="C37" s="30"/>
      <c r="D37" s="30"/>
      <c r="E37" s="30"/>
      <c r="F37" s="30"/>
      <c r="G37" s="30"/>
    </row>
    <row r="38" spans="1:7" x14ac:dyDescent="0.35">
      <c r="A38" s="29" t="s">
        <v>475</v>
      </c>
      <c r="B38" s="29"/>
      <c r="C38" s="30">
        <v>3</v>
      </c>
      <c r="D38" s="30">
        <v>1.2</v>
      </c>
      <c r="E38" s="30">
        <v>0.4</v>
      </c>
      <c r="F38" s="30"/>
      <c r="G38" s="30">
        <f>PRODUCT(C38:F38)</f>
        <v>1.44</v>
      </c>
    </row>
    <row r="39" spans="1:7" x14ac:dyDescent="0.35">
      <c r="A39" s="29" t="s">
        <v>476</v>
      </c>
      <c r="B39" s="29"/>
      <c r="C39" s="30">
        <v>3</v>
      </c>
      <c r="D39" s="30">
        <v>0.4</v>
      </c>
      <c r="E39" s="30"/>
      <c r="F39" s="30"/>
      <c r="G39" s="30">
        <f>PRODUCT(C39:F39)</f>
        <v>1.2000000000000002</v>
      </c>
    </row>
    <row r="41" spans="1:7" ht="45" customHeight="1" x14ac:dyDescent="0.35">
      <c r="A41" s="26" t="s">
        <v>477</v>
      </c>
      <c r="B41" s="27" t="s">
        <v>459</v>
      </c>
      <c r="C41" s="26" t="s">
        <v>27</v>
      </c>
      <c r="D41" s="26" t="s">
        <v>18</v>
      </c>
      <c r="E41" s="37" t="s">
        <v>28</v>
      </c>
      <c r="F41" s="37" t="s">
        <v>28</v>
      </c>
      <c r="G41" s="28">
        <f>SUM(G42:G43)</f>
        <v>242.286</v>
      </c>
    </row>
    <row r="42" spans="1:7" x14ac:dyDescent="0.35">
      <c r="A42" s="29" t="s">
        <v>478</v>
      </c>
      <c r="B42" s="29"/>
      <c r="C42" s="30">
        <v>220.26</v>
      </c>
      <c r="D42" s="30"/>
      <c r="E42" s="30"/>
      <c r="F42" s="30"/>
      <c r="G42" s="30">
        <f>PRODUCT(C42:F42)</f>
        <v>220.26</v>
      </c>
    </row>
    <row r="43" spans="1:7" x14ac:dyDescent="0.35">
      <c r="A43" s="29"/>
      <c r="B43" s="29"/>
      <c r="C43" s="30">
        <v>10</v>
      </c>
      <c r="D43" s="30">
        <v>220.26</v>
      </c>
      <c r="E43" s="30"/>
      <c r="F43" s="30"/>
      <c r="G43" s="30">
        <f>C43 * D43/100</f>
        <v>22.026</v>
      </c>
    </row>
    <row r="45" spans="1:7" ht="45" customHeight="1" x14ac:dyDescent="0.35">
      <c r="A45" s="26" t="s">
        <v>479</v>
      </c>
      <c r="B45" s="27" t="s">
        <v>459</v>
      </c>
      <c r="C45" s="26" t="s">
        <v>29</v>
      </c>
      <c r="D45" s="26" t="s">
        <v>30</v>
      </c>
      <c r="E45" s="37" t="s">
        <v>31</v>
      </c>
      <c r="F45" s="37" t="s">
        <v>31</v>
      </c>
      <c r="G45" s="28">
        <f>SUM(G46:G50)</f>
        <v>32.415840000000003</v>
      </c>
    </row>
    <row r="46" spans="1:7" x14ac:dyDescent="0.35">
      <c r="A46" s="29" t="s">
        <v>480</v>
      </c>
      <c r="B46" s="29"/>
      <c r="C46" s="30">
        <v>155.41</v>
      </c>
      <c r="D46" s="30">
        <v>0.2</v>
      </c>
      <c r="E46" s="30">
        <v>0.2</v>
      </c>
      <c r="F46" s="30"/>
      <c r="G46" s="30">
        <f>PRODUCT(C46:F46)</f>
        <v>6.2164000000000001</v>
      </c>
    </row>
    <row r="47" spans="1:7" x14ac:dyDescent="0.35">
      <c r="A47" s="29" t="s">
        <v>481</v>
      </c>
      <c r="B47" s="29"/>
      <c r="C47" s="30">
        <v>79.78</v>
      </c>
      <c r="D47" s="30">
        <v>0.2</v>
      </c>
      <c r="E47" s="30"/>
      <c r="F47" s="30"/>
      <c r="G47" s="30">
        <f>PRODUCT(C47:F47)</f>
        <v>15.956000000000001</v>
      </c>
    </row>
    <row r="48" spans="1:7" x14ac:dyDescent="0.35">
      <c r="A48" s="29" t="s">
        <v>482</v>
      </c>
      <c r="B48" s="29"/>
      <c r="C48" s="30">
        <v>3</v>
      </c>
      <c r="D48" s="30">
        <v>1</v>
      </c>
      <c r="E48" s="30">
        <v>8.0000000000000002E-3</v>
      </c>
      <c r="F48" s="30"/>
      <c r="G48" s="30">
        <f>PRODUCT(C48:F48)</f>
        <v>2.4E-2</v>
      </c>
    </row>
    <row r="49" spans="1:7" x14ac:dyDescent="0.35">
      <c r="A49" s="29" t="s">
        <v>483</v>
      </c>
      <c r="B49" s="29"/>
      <c r="C49" s="30">
        <v>242.286</v>
      </c>
      <c r="D49" s="30">
        <v>0.04</v>
      </c>
      <c r="E49" s="30"/>
      <c r="F49" s="30"/>
      <c r="G49" s="30">
        <f>PRODUCT(C49:F49)</f>
        <v>9.6914400000000001</v>
      </c>
    </row>
    <row r="50" spans="1:7" x14ac:dyDescent="0.35">
      <c r="A50" s="29" t="s">
        <v>484</v>
      </c>
      <c r="B50" s="29"/>
      <c r="C50" s="30">
        <v>2.64</v>
      </c>
      <c r="D50" s="30">
        <v>0.2</v>
      </c>
      <c r="E50" s="30"/>
      <c r="F50" s="30"/>
      <c r="G50" s="30">
        <f>PRODUCT(C50:F50)</f>
        <v>0.52800000000000002</v>
      </c>
    </row>
    <row r="52" spans="1:7" ht="45" customHeight="1" x14ac:dyDescent="0.35">
      <c r="A52" s="26" t="s">
        <v>485</v>
      </c>
      <c r="B52" s="27" t="s">
        <v>459</v>
      </c>
      <c r="C52" s="26" t="s">
        <v>32</v>
      </c>
      <c r="D52" s="26" t="s">
        <v>30</v>
      </c>
      <c r="E52" s="37" t="s">
        <v>33</v>
      </c>
      <c r="F52" s="37" t="s">
        <v>33</v>
      </c>
      <c r="G52" s="28">
        <f>SUM(G53:G57)</f>
        <v>32.415840000000003</v>
      </c>
    </row>
    <row r="53" spans="1:7" x14ac:dyDescent="0.35">
      <c r="A53" s="29" t="s">
        <v>480</v>
      </c>
      <c r="B53" s="29"/>
      <c r="C53" s="30">
        <v>155.41</v>
      </c>
      <c r="D53" s="30">
        <v>0.2</v>
      </c>
      <c r="E53" s="30">
        <v>0.2</v>
      </c>
      <c r="F53" s="30"/>
      <c r="G53" s="30">
        <f>PRODUCT(C53:F53)</f>
        <v>6.2164000000000001</v>
      </c>
    </row>
    <row r="54" spans="1:7" x14ac:dyDescent="0.35">
      <c r="A54" s="29" t="s">
        <v>481</v>
      </c>
      <c r="B54" s="29"/>
      <c r="C54" s="30">
        <v>79.78</v>
      </c>
      <c r="D54" s="30">
        <v>0.2</v>
      </c>
      <c r="E54" s="30"/>
      <c r="F54" s="30"/>
      <c r="G54" s="30">
        <f>PRODUCT(C54:F54)</f>
        <v>15.956000000000001</v>
      </c>
    </row>
    <row r="55" spans="1:7" x14ac:dyDescent="0.35">
      <c r="A55" s="29" t="s">
        <v>482</v>
      </c>
      <c r="B55" s="29"/>
      <c r="C55" s="30">
        <v>3</v>
      </c>
      <c r="D55" s="30">
        <v>1</v>
      </c>
      <c r="E55" s="30">
        <v>8.0000000000000002E-3</v>
      </c>
      <c r="F55" s="30"/>
      <c r="G55" s="30">
        <f>PRODUCT(C55:F55)</f>
        <v>2.4E-2</v>
      </c>
    </row>
    <row r="56" spans="1:7" x14ac:dyDescent="0.35">
      <c r="A56" s="29" t="s">
        <v>483</v>
      </c>
      <c r="B56" s="29"/>
      <c r="C56" s="30">
        <v>242.286</v>
      </c>
      <c r="D56" s="30">
        <v>0.04</v>
      </c>
      <c r="E56" s="30"/>
      <c r="F56" s="30"/>
      <c r="G56" s="30">
        <f>PRODUCT(C56:F56)</f>
        <v>9.6914400000000001</v>
      </c>
    </row>
    <row r="57" spans="1:7" x14ac:dyDescent="0.35">
      <c r="A57" s="29" t="s">
        <v>484</v>
      </c>
      <c r="B57" s="29"/>
      <c r="C57" s="30">
        <v>2.64</v>
      </c>
      <c r="D57" s="30">
        <v>0.2</v>
      </c>
      <c r="E57" s="30"/>
      <c r="F57" s="30"/>
      <c r="G57" s="30">
        <f>PRODUCT(C57:F57)</f>
        <v>0.52800000000000002</v>
      </c>
    </row>
    <row r="59" spans="1:7" x14ac:dyDescent="0.35">
      <c r="B59" t="s">
        <v>457</v>
      </c>
      <c r="C59" s="24" t="s">
        <v>6</v>
      </c>
      <c r="D59" s="25" t="s">
        <v>7</v>
      </c>
      <c r="E59" s="24" t="s">
        <v>8</v>
      </c>
    </row>
    <row r="60" spans="1:7" x14ac:dyDescent="0.35">
      <c r="B60" t="s">
        <v>457</v>
      </c>
      <c r="C60" s="24" t="s">
        <v>9</v>
      </c>
      <c r="D60" s="25" t="s">
        <v>35</v>
      </c>
      <c r="E60" s="24" t="s">
        <v>36</v>
      </c>
    </row>
    <row r="62" spans="1:7" ht="45" customHeight="1" x14ac:dyDescent="0.35">
      <c r="A62" s="26" t="s">
        <v>486</v>
      </c>
      <c r="B62" s="27" t="s">
        <v>459</v>
      </c>
      <c r="C62" s="26" t="s">
        <v>38</v>
      </c>
      <c r="D62" s="26" t="s">
        <v>30</v>
      </c>
      <c r="E62" s="37" t="s">
        <v>39</v>
      </c>
      <c r="F62" s="37" t="s">
        <v>39</v>
      </c>
      <c r="G62" s="28">
        <f>SUM(G63:G70)</f>
        <v>65.341999999999999</v>
      </c>
    </row>
    <row r="63" spans="1:7" x14ac:dyDescent="0.35">
      <c r="A63" s="29" t="s">
        <v>487</v>
      </c>
      <c r="B63" s="29"/>
      <c r="C63" s="30"/>
      <c r="D63" s="30"/>
      <c r="E63" s="30"/>
      <c r="F63" s="30"/>
      <c r="G63" s="30"/>
    </row>
    <row r="64" spans="1:7" x14ac:dyDescent="0.35">
      <c r="A64" s="29" t="s">
        <v>488</v>
      </c>
      <c r="B64" s="29"/>
      <c r="C64" s="30">
        <v>3</v>
      </c>
      <c r="D64" s="30">
        <v>0.8</v>
      </c>
      <c r="E64" s="30">
        <v>0.4</v>
      </c>
      <c r="F64" s="30"/>
      <c r="G64" s="30">
        <f t="shared" ref="G64:G69" si="0">PRODUCT(C64:F64)</f>
        <v>0.96000000000000019</v>
      </c>
    </row>
    <row r="65" spans="1:7" x14ac:dyDescent="0.35">
      <c r="A65" s="29" t="s">
        <v>489</v>
      </c>
      <c r="B65" s="29"/>
      <c r="C65" s="30">
        <v>45.9</v>
      </c>
      <c r="D65" s="30"/>
      <c r="E65" s="30"/>
      <c r="F65" s="30"/>
      <c r="G65" s="30">
        <f t="shared" si="0"/>
        <v>45.9</v>
      </c>
    </row>
    <row r="66" spans="1:7" x14ac:dyDescent="0.35">
      <c r="A66" s="29"/>
      <c r="B66" s="29"/>
      <c r="C66" s="30">
        <v>5</v>
      </c>
      <c r="D66" s="30"/>
      <c r="E66" s="30"/>
      <c r="F66" s="30"/>
      <c r="G66" s="30">
        <f t="shared" si="0"/>
        <v>5</v>
      </c>
    </row>
    <row r="67" spans="1:7" x14ac:dyDescent="0.35">
      <c r="A67" s="29" t="s">
        <v>490</v>
      </c>
      <c r="B67" s="29"/>
      <c r="C67" s="30">
        <v>3</v>
      </c>
      <c r="D67" s="30">
        <v>0.4</v>
      </c>
      <c r="E67" s="30">
        <v>0.4</v>
      </c>
      <c r="F67" s="30"/>
      <c r="G67" s="30">
        <f t="shared" si="0"/>
        <v>0.48000000000000009</v>
      </c>
    </row>
    <row r="68" spans="1:7" x14ac:dyDescent="0.35">
      <c r="A68" s="29" t="s">
        <v>491</v>
      </c>
      <c r="B68" s="29"/>
      <c r="C68" s="30">
        <v>3</v>
      </c>
      <c r="D68" s="30">
        <v>1.2</v>
      </c>
      <c r="E68" s="30">
        <v>0.4</v>
      </c>
      <c r="F68" s="30">
        <v>0.8</v>
      </c>
      <c r="G68" s="30">
        <f t="shared" si="0"/>
        <v>1.1519999999999999</v>
      </c>
    </row>
    <row r="69" spans="1:7" x14ac:dyDescent="0.35">
      <c r="A69" s="29" t="s">
        <v>492</v>
      </c>
      <c r="B69" s="29"/>
      <c r="C69" s="30">
        <v>3</v>
      </c>
      <c r="D69" s="30">
        <v>0.4</v>
      </c>
      <c r="E69" s="30">
        <v>0.8</v>
      </c>
      <c r="F69" s="30"/>
      <c r="G69" s="30">
        <f t="shared" si="0"/>
        <v>0.96000000000000019</v>
      </c>
    </row>
    <row r="70" spans="1:7" x14ac:dyDescent="0.35">
      <c r="A70" s="29" t="s">
        <v>493</v>
      </c>
      <c r="B70" s="29"/>
      <c r="C70" s="30">
        <v>20</v>
      </c>
      <c r="D70" s="30">
        <v>54.45</v>
      </c>
      <c r="E70" s="30"/>
      <c r="F70" s="30"/>
      <c r="G70" s="30">
        <f>C70 * D70/100</f>
        <v>10.89</v>
      </c>
    </row>
    <row r="72" spans="1:7" ht="45" customHeight="1" x14ac:dyDescent="0.35">
      <c r="A72" s="26" t="s">
        <v>494</v>
      </c>
      <c r="B72" s="27" t="s">
        <v>459</v>
      </c>
      <c r="C72" s="26" t="s">
        <v>40</v>
      </c>
      <c r="D72" s="26" t="s">
        <v>30</v>
      </c>
      <c r="E72" s="37" t="s">
        <v>41</v>
      </c>
      <c r="F72" s="37" t="s">
        <v>41</v>
      </c>
      <c r="G72" s="28">
        <f>SUM(G73:G75)</f>
        <v>125.155</v>
      </c>
    </row>
    <row r="73" spans="1:7" x14ac:dyDescent="0.35">
      <c r="A73" s="29" t="s">
        <v>495</v>
      </c>
      <c r="B73" s="29"/>
      <c r="C73" s="30">
        <v>481</v>
      </c>
      <c r="D73" s="30">
        <v>0.4</v>
      </c>
      <c r="E73" s="30"/>
      <c r="F73" s="30"/>
      <c r="G73" s="30">
        <f>PRODUCT(C73:F73)</f>
        <v>192.4</v>
      </c>
    </row>
    <row r="74" spans="1:7" x14ac:dyDescent="0.35">
      <c r="A74" s="29" t="s">
        <v>496</v>
      </c>
      <c r="B74" s="29"/>
      <c r="C74" s="30">
        <v>-220.26</v>
      </c>
      <c r="D74" s="30">
        <v>0.4</v>
      </c>
      <c r="E74" s="30"/>
      <c r="F74" s="30"/>
      <c r="G74" s="30">
        <f>PRODUCT(C74:F74)</f>
        <v>-88.103999999999999</v>
      </c>
    </row>
    <row r="75" spans="1:7" x14ac:dyDescent="0.35">
      <c r="A75" s="29" t="s">
        <v>493</v>
      </c>
      <c r="B75" s="29"/>
      <c r="C75" s="30">
        <v>20</v>
      </c>
      <c r="D75" s="30">
        <v>104.295</v>
      </c>
      <c r="E75" s="30"/>
      <c r="F75" s="30"/>
      <c r="G75" s="30">
        <f>C75 * D75/100</f>
        <v>20.859000000000002</v>
      </c>
    </row>
    <row r="77" spans="1:7" ht="45" customHeight="1" x14ac:dyDescent="0.35">
      <c r="A77" s="26" t="s">
        <v>497</v>
      </c>
      <c r="B77" s="27" t="s">
        <v>459</v>
      </c>
      <c r="C77" s="26" t="s">
        <v>42</v>
      </c>
      <c r="D77" s="26" t="s">
        <v>30</v>
      </c>
      <c r="E77" s="37" t="s">
        <v>43</v>
      </c>
      <c r="F77" s="37" t="s">
        <v>43</v>
      </c>
      <c r="G77" s="28">
        <f>SUM(G78:G79)</f>
        <v>190.49700000000001</v>
      </c>
    </row>
    <row r="78" spans="1:7" x14ac:dyDescent="0.35">
      <c r="A78" s="29" t="s">
        <v>498</v>
      </c>
      <c r="B78" s="29"/>
      <c r="C78" s="30">
        <v>65.341999999999999</v>
      </c>
      <c r="D78" s="30"/>
      <c r="E78" s="30"/>
      <c r="F78" s="30"/>
      <c r="G78" s="30">
        <f>PRODUCT(C78:F78)</f>
        <v>65.341999999999999</v>
      </c>
    </row>
    <row r="79" spans="1:7" x14ac:dyDescent="0.35">
      <c r="A79" s="29" t="s">
        <v>499</v>
      </c>
      <c r="B79" s="29"/>
      <c r="C79" s="30">
        <v>125.155</v>
      </c>
      <c r="D79" s="30"/>
      <c r="E79" s="30"/>
      <c r="F79" s="30"/>
      <c r="G79" s="30">
        <f>PRODUCT(C79:F79)</f>
        <v>125.155</v>
      </c>
    </row>
    <row r="81" spans="1:7" x14ac:dyDescent="0.35">
      <c r="B81" t="s">
        <v>457</v>
      </c>
      <c r="C81" s="24" t="s">
        <v>6</v>
      </c>
      <c r="D81" s="25" t="s">
        <v>7</v>
      </c>
      <c r="E81" s="24" t="s">
        <v>8</v>
      </c>
    </row>
    <row r="82" spans="1:7" x14ac:dyDescent="0.35">
      <c r="B82" t="s">
        <v>457</v>
      </c>
      <c r="C82" s="24" t="s">
        <v>9</v>
      </c>
      <c r="D82" s="25" t="s">
        <v>44</v>
      </c>
      <c r="E82" s="24" t="s">
        <v>45</v>
      </c>
    </row>
    <row r="84" spans="1:7" ht="45" customHeight="1" x14ac:dyDescent="0.35">
      <c r="A84" s="26" t="s">
        <v>500</v>
      </c>
      <c r="B84" s="27" t="s">
        <v>459</v>
      </c>
      <c r="C84" s="26" t="s">
        <v>47</v>
      </c>
      <c r="D84" s="26" t="s">
        <v>30</v>
      </c>
      <c r="E84" s="37" t="s">
        <v>48</v>
      </c>
      <c r="F84" s="37" t="s">
        <v>48</v>
      </c>
      <c r="G84" s="28">
        <f>SUM(G85:G88)</f>
        <v>3.52</v>
      </c>
    </row>
    <row r="85" spans="1:7" x14ac:dyDescent="0.35">
      <c r="A85" s="29" t="s">
        <v>501</v>
      </c>
      <c r="B85" s="29"/>
      <c r="C85" s="30">
        <v>2.4</v>
      </c>
      <c r="D85" s="30">
        <v>0.2</v>
      </c>
      <c r="E85" s="30"/>
      <c r="F85" s="30"/>
      <c r="G85" s="30">
        <f>PRODUCT(C85:F85)</f>
        <v>0.48</v>
      </c>
    </row>
    <row r="86" spans="1:7" x14ac:dyDescent="0.35">
      <c r="A86" s="29"/>
      <c r="B86" s="29"/>
      <c r="C86" s="30">
        <v>2.5299999999999998</v>
      </c>
      <c r="D86" s="30">
        <v>0.2</v>
      </c>
      <c r="E86" s="30"/>
      <c r="F86" s="30"/>
      <c r="G86" s="30">
        <f>PRODUCT(C86:F86)</f>
        <v>0.50600000000000001</v>
      </c>
    </row>
    <row r="87" spans="1:7" x14ac:dyDescent="0.35">
      <c r="A87" s="29"/>
      <c r="B87" s="29"/>
      <c r="C87" s="30">
        <v>0.81</v>
      </c>
      <c r="D87" s="30">
        <v>0.2</v>
      </c>
      <c r="E87" s="30"/>
      <c r="F87" s="30"/>
      <c r="G87" s="30">
        <f>PRODUCT(C87:F87)</f>
        <v>0.16200000000000003</v>
      </c>
    </row>
    <row r="88" spans="1:7" x14ac:dyDescent="0.35">
      <c r="A88" s="29" t="s">
        <v>502</v>
      </c>
      <c r="B88" s="29"/>
      <c r="C88" s="30">
        <v>11.86</v>
      </c>
      <c r="D88" s="30">
        <v>0.2</v>
      </c>
      <c r="E88" s="30"/>
      <c r="F88" s="30"/>
      <c r="G88" s="30">
        <f>PRODUCT(C88:F88)</f>
        <v>2.3719999999999999</v>
      </c>
    </row>
    <row r="90" spans="1:7" ht="45" customHeight="1" x14ac:dyDescent="0.35">
      <c r="A90" s="26" t="s">
        <v>503</v>
      </c>
      <c r="B90" s="27" t="s">
        <v>459</v>
      </c>
      <c r="C90" s="26" t="s">
        <v>49</v>
      </c>
      <c r="D90" s="26" t="s">
        <v>30</v>
      </c>
      <c r="E90" s="37" t="s">
        <v>50</v>
      </c>
      <c r="F90" s="37" t="s">
        <v>50</v>
      </c>
      <c r="G90" s="28">
        <f>SUM(G91:G95)</f>
        <v>31.1265</v>
      </c>
    </row>
    <row r="91" spans="1:7" x14ac:dyDescent="0.35">
      <c r="A91" s="29" t="s">
        <v>504</v>
      </c>
      <c r="B91" s="29"/>
      <c r="C91" s="30"/>
      <c r="D91" s="30"/>
      <c r="E91" s="30"/>
      <c r="F91" s="30"/>
      <c r="G91" s="30"/>
    </row>
    <row r="92" spans="1:7" x14ac:dyDescent="0.35">
      <c r="A92" s="29" t="s">
        <v>505</v>
      </c>
      <c r="B92" s="29"/>
      <c r="C92" s="30">
        <v>122.38</v>
      </c>
      <c r="D92" s="30">
        <v>0.15</v>
      </c>
      <c r="E92" s="30"/>
      <c r="F92" s="30"/>
      <c r="G92" s="30">
        <f>PRODUCT(C92:F92)</f>
        <v>18.356999999999999</v>
      </c>
    </row>
    <row r="93" spans="1:7" x14ac:dyDescent="0.35">
      <c r="A93" s="29"/>
      <c r="B93" s="29"/>
      <c r="C93" s="30">
        <v>9.5</v>
      </c>
      <c r="D93" s="30">
        <v>0.15</v>
      </c>
      <c r="E93" s="30"/>
      <c r="F93" s="30"/>
      <c r="G93" s="30">
        <f>PRODUCT(C93:F93)</f>
        <v>1.425</v>
      </c>
    </row>
    <row r="94" spans="1:7" x14ac:dyDescent="0.35">
      <c r="A94" s="29"/>
      <c r="B94" s="29"/>
      <c r="C94" s="30">
        <v>25.23</v>
      </c>
      <c r="D94" s="30">
        <v>0.15</v>
      </c>
      <c r="E94" s="30"/>
      <c r="F94" s="30"/>
      <c r="G94" s="30">
        <f>PRODUCT(C94:F94)</f>
        <v>3.7845</v>
      </c>
    </row>
    <row r="95" spans="1:7" x14ac:dyDescent="0.35">
      <c r="A95" s="29" t="s">
        <v>506</v>
      </c>
      <c r="B95" s="29"/>
      <c r="C95" s="30">
        <v>50.4</v>
      </c>
      <c r="D95" s="30">
        <v>0.15</v>
      </c>
      <c r="E95" s="30"/>
      <c r="F95" s="30"/>
      <c r="G95" s="30">
        <f>PRODUCT(C95:F95)</f>
        <v>7.56</v>
      </c>
    </row>
    <row r="97" spans="1:7" ht="45" customHeight="1" x14ac:dyDescent="0.35">
      <c r="A97" s="26" t="s">
        <v>507</v>
      </c>
      <c r="B97" s="27" t="s">
        <v>459</v>
      </c>
      <c r="C97" s="26" t="s">
        <v>51</v>
      </c>
      <c r="D97" s="26" t="s">
        <v>13</v>
      </c>
      <c r="E97" s="37" t="s">
        <v>52</v>
      </c>
      <c r="F97" s="37" t="s">
        <v>52</v>
      </c>
      <c r="G97" s="28">
        <f>SUM(G98:G98)</f>
        <v>1.9</v>
      </c>
    </row>
    <row r="98" spans="1:7" x14ac:dyDescent="0.35">
      <c r="A98" s="29" t="s">
        <v>508</v>
      </c>
      <c r="B98" s="29"/>
      <c r="C98" s="30">
        <v>0.95</v>
      </c>
      <c r="D98" s="30">
        <v>2</v>
      </c>
      <c r="E98" s="30"/>
      <c r="F98" s="30"/>
      <c r="G98" s="30">
        <f>PRODUCT(C98:F98)</f>
        <v>1.9</v>
      </c>
    </row>
    <row r="100" spans="1:7" ht="45" customHeight="1" x14ac:dyDescent="0.35">
      <c r="A100" s="26" t="s">
        <v>509</v>
      </c>
      <c r="B100" s="27" t="s">
        <v>459</v>
      </c>
      <c r="C100" s="26" t="s">
        <v>53</v>
      </c>
      <c r="D100" s="26" t="s">
        <v>13</v>
      </c>
      <c r="E100" s="37" t="s">
        <v>54</v>
      </c>
      <c r="F100" s="37" t="s">
        <v>54</v>
      </c>
      <c r="G100" s="28">
        <f>SUM(G101:G103)</f>
        <v>16.450000000000003</v>
      </c>
    </row>
    <row r="101" spans="1:7" x14ac:dyDescent="0.35">
      <c r="A101" s="29" t="s">
        <v>510</v>
      </c>
      <c r="B101" s="29"/>
      <c r="C101" s="30">
        <v>6.4</v>
      </c>
      <c r="D101" s="30"/>
      <c r="E101" s="30"/>
      <c r="F101" s="30"/>
      <c r="G101" s="30">
        <f>PRODUCT(C101:F101)</f>
        <v>6.4</v>
      </c>
    </row>
    <row r="102" spans="1:7" x14ac:dyDescent="0.35">
      <c r="A102" s="29"/>
      <c r="B102" s="29"/>
      <c r="C102" s="30">
        <v>6.45</v>
      </c>
      <c r="D102" s="30"/>
      <c r="E102" s="30"/>
      <c r="F102" s="30"/>
      <c r="G102" s="30">
        <f>PRODUCT(C102:F102)</f>
        <v>6.45</v>
      </c>
    </row>
    <row r="103" spans="1:7" x14ac:dyDescent="0.35">
      <c r="A103" s="29"/>
      <c r="B103" s="29"/>
      <c r="C103" s="30">
        <v>3.6</v>
      </c>
      <c r="D103" s="30"/>
      <c r="E103" s="30"/>
      <c r="F103" s="30"/>
      <c r="G103" s="30">
        <f>PRODUCT(C103:F103)</f>
        <v>3.6</v>
      </c>
    </row>
    <row r="105" spans="1:7" ht="45" customHeight="1" x14ac:dyDescent="0.35">
      <c r="A105" s="26" t="s">
        <v>511</v>
      </c>
      <c r="B105" s="27" t="s">
        <v>459</v>
      </c>
      <c r="C105" s="26" t="s">
        <v>55</v>
      </c>
      <c r="D105" s="26" t="s">
        <v>13</v>
      </c>
      <c r="E105" s="37" t="s">
        <v>56</v>
      </c>
      <c r="F105" s="37" t="s">
        <v>56</v>
      </c>
      <c r="G105" s="28">
        <f>SUM(G106:G107)</f>
        <v>20.49</v>
      </c>
    </row>
    <row r="106" spans="1:7" x14ac:dyDescent="0.35">
      <c r="A106" s="29" t="s">
        <v>466</v>
      </c>
      <c r="B106" s="29"/>
      <c r="C106" s="30">
        <v>14.27</v>
      </c>
      <c r="D106" s="30"/>
      <c r="E106" s="30"/>
      <c r="F106" s="30"/>
      <c r="G106" s="30">
        <f>PRODUCT(C106:F106)</f>
        <v>14.27</v>
      </c>
    </row>
    <row r="107" spans="1:7" x14ac:dyDescent="0.35">
      <c r="A107" s="29"/>
      <c r="B107" s="29"/>
      <c r="C107" s="30">
        <v>6.22</v>
      </c>
      <c r="D107" s="30"/>
      <c r="E107" s="30"/>
      <c r="F107" s="30"/>
      <c r="G107" s="30">
        <f>PRODUCT(C107:F107)</f>
        <v>6.22</v>
      </c>
    </row>
    <row r="109" spans="1:7" ht="45" customHeight="1" x14ac:dyDescent="0.35">
      <c r="A109" s="26" t="s">
        <v>512</v>
      </c>
      <c r="B109" s="27" t="s">
        <v>459</v>
      </c>
      <c r="C109" s="26" t="s">
        <v>57</v>
      </c>
      <c r="D109" s="26" t="s">
        <v>13</v>
      </c>
      <c r="E109" s="37" t="s">
        <v>58</v>
      </c>
      <c r="F109" s="37" t="s">
        <v>58</v>
      </c>
      <c r="G109" s="28">
        <f>SUM(G110:G111)</f>
        <v>154.32999999999998</v>
      </c>
    </row>
    <row r="110" spans="1:7" x14ac:dyDescent="0.35">
      <c r="A110" s="29" t="s">
        <v>466</v>
      </c>
      <c r="B110" s="29"/>
      <c r="C110" s="30">
        <v>76.08</v>
      </c>
      <c r="D110" s="30"/>
      <c r="E110" s="30"/>
      <c r="F110" s="30"/>
      <c r="G110" s="30">
        <f>PRODUCT(C110:F110)</f>
        <v>76.08</v>
      </c>
    </row>
    <row r="111" spans="1:7" x14ac:dyDescent="0.35">
      <c r="A111" s="29" t="s">
        <v>467</v>
      </c>
      <c r="B111" s="29"/>
      <c r="C111" s="30">
        <v>78.25</v>
      </c>
      <c r="D111" s="30"/>
      <c r="E111" s="30"/>
      <c r="F111" s="30"/>
      <c r="G111" s="30">
        <f>PRODUCT(C111:F111)</f>
        <v>78.25</v>
      </c>
    </row>
    <row r="113" spans="1:7" ht="45" customHeight="1" x14ac:dyDescent="0.35">
      <c r="A113" s="26" t="s">
        <v>513</v>
      </c>
      <c r="B113" s="27" t="s">
        <v>459</v>
      </c>
      <c r="C113" s="26" t="s">
        <v>59</v>
      </c>
      <c r="D113" s="26" t="s">
        <v>60</v>
      </c>
      <c r="E113" s="37" t="s">
        <v>61</v>
      </c>
      <c r="F113" s="37" t="s">
        <v>61</v>
      </c>
      <c r="G113" s="28">
        <f>SUM(G114:G114)</f>
        <v>1</v>
      </c>
    </row>
    <row r="114" spans="1:7" x14ac:dyDescent="0.35">
      <c r="A114" s="29"/>
      <c r="B114" s="29"/>
      <c r="C114" s="30">
        <v>1</v>
      </c>
      <c r="D114" s="30"/>
      <c r="E114" s="30"/>
      <c r="F114" s="30"/>
      <c r="G114" s="30">
        <f>PRODUCT(C114:F114)</f>
        <v>1</v>
      </c>
    </row>
    <row r="116" spans="1:7" ht="45" customHeight="1" x14ac:dyDescent="0.35">
      <c r="A116" s="26" t="s">
        <v>514</v>
      </c>
      <c r="B116" s="27" t="s">
        <v>459</v>
      </c>
      <c r="C116" s="26" t="s">
        <v>62</v>
      </c>
      <c r="D116" s="26" t="s">
        <v>30</v>
      </c>
      <c r="E116" s="37" t="s">
        <v>63</v>
      </c>
      <c r="F116" s="37" t="s">
        <v>63</v>
      </c>
      <c r="G116" s="28">
        <f>SUM(G117:G121)</f>
        <v>31.1265</v>
      </c>
    </row>
    <row r="117" spans="1:7" x14ac:dyDescent="0.35">
      <c r="A117" s="29" t="s">
        <v>504</v>
      </c>
      <c r="B117" s="29"/>
      <c r="C117" s="30"/>
      <c r="D117" s="30"/>
      <c r="E117" s="30"/>
      <c r="F117" s="30"/>
      <c r="G117" s="30"/>
    </row>
    <row r="118" spans="1:7" x14ac:dyDescent="0.35">
      <c r="A118" s="29" t="s">
        <v>505</v>
      </c>
      <c r="B118" s="29"/>
      <c r="C118" s="30">
        <v>122.38</v>
      </c>
      <c r="D118" s="30">
        <v>0.15</v>
      </c>
      <c r="E118" s="30"/>
      <c r="F118" s="30"/>
      <c r="G118" s="30">
        <f>PRODUCT(C118:F118)</f>
        <v>18.356999999999999</v>
      </c>
    </row>
    <row r="119" spans="1:7" x14ac:dyDescent="0.35">
      <c r="A119" s="29"/>
      <c r="B119" s="29"/>
      <c r="C119" s="30">
        <v>9.5</v>
      </c>
      <c r="D119" s="30">
        <v>0.15</v>
      </c>
      <c r="E119" s="30"/>
      <c r="F119" s="30"/>
      <c r="G119" s="30">
        <f>PRODUCT(C119:F119)</f>
        <v>1.425</v>
      </c>
    </row>
    <row r="120" spans="1:7" x14ac:dyDescent="0.35">
      <c r="A120" s="29"/>
      <c r="B120" s="29"/>
      <c r="C120" s="30">
        <v>25.23</v>
      </c>
      <c r="D120" s="30">
        <v>0.15</v>
      </c>
      <c r="E120" s="30"/>
      <c r="F120" s="30"/>
      <c r="G120" s="30">
        <f>PRODUCT(C120:F120)</f>
        <v>3.7845</v>
      </c>
    </row>
    <row r="121" spans="1:7" x14ac:dyDescent="0.35">
      <c r="A121" s="29" t="s">
        <v>506</v>
      </c>
      <c r="B121" s="29"/>
      <c r="C121" s="30">
        <v>50.4</v>
      </c>
      <c r="D121" s="30">
        <v>0.15</v>
      </c>
      <c r="E121" s="30"/>
      <c r="F121" s="30"/>
      <c r="G121" s="30">
        <f>PRODUCT(C121:F121)</f>
        <v>7.56</v>
      </c>
    </row>
    <row r="123" spans="1:7" ht="45" customHeight="1" x14ac:dyDescent="0.35">
      <c r="A123" s="26" t="s">
        <v>515</v>
      </c>
      <c r="B123" s="27" t="s">
        <v>459</v>
      </c>
      <c r="C123" s="26" t="s">
        <v>64</v>
      </c>
      <c r="D123" s="26" t="s">
        <v>18</v>
      </c>
      <c r="E123" s="37" t="s">
        <v>65</v>
      </c>
      <c r="F123" s="37" t="s">
        <v>65</v>
      </c>
      <c r="G123" s="28">
        <f>SUM(G124:G128)</f>
        <v>207.51</v>
      </c>
    </row>
    <row r="124" spans="1:7" x14ac:dyDescent="0.35">
      <c r="A124" s="29" t="s">
        <v>504</v>
      </c>
      <c r="B124" s="29"/>
      <c r="C124" s="30"/>
      <c r="D124" s="30"/>
      <c r="E124" s="30"/>
      <c r="F124" s="30"/>
      <c r="G124" s="30"/>
    </row>
    <row r="125" spans="1:7" x14ac:dyDescent="0.35">
      <c r="A125" s="29" t="s">
        <v>505</v>
      </c>
      <c r="B125" s="29"/>
      <c r="C125" s="30">
        <v>122.38</v>
      </c>
      <c r="D125" s="30"/>
      <c r="E125" s="30"/>
      <c r="F125" s="30"/>
      <c r="G125" s="30">
        <f>PRODUCT(C125:F125)</f>
        <v>122.38</v>
      </c>
    </row>
    <row r="126" spans="1:7" x14ac:dyDescent="0.35">
      <c r="A126" s="29"/>
      <c r="B126" s="29"/>
      <c r="C126" s="30">
        <v>9.5</v>
      </c>
      <c r="D126" s="30"/>
      <c r="E126" s="30"/>
      <c r="F126" s="30"/>
      <c r="G126" s="30">
        <f>PRODUCT(C126:F126)</f>
        <v>9.5</v>
      </c>
    </row>
    <row r="127" spans="1:7" x14ac:dyDescent="0.35">
      <c r="A127" s="29"/>
      <c r="B127" s="29"/>
      <c r="C127" s="30">
        <v>25.23</v>
      </c>
      <c r="D127" s="30"/>
      <c r="E127" s="30"/>
      <c r="F127" s="30"/>
      <c r="G127" s="30">
        <f>PRODUCT(C127:F127)</f>
        <v>25.23</v>
      </c>
    </row>
    <row r="128" spans="1:7" x14ac:dyDescent="0.35">
      <c r="A128" s="29" t="s">
        <v>506</v>
      </c>
      <c r="B128" s="29"/>
      <c r="C128" s="30">
        <v>50.4</v>
      </c>
      <c r="D128" s="30"/>
      <c r="E128" s="30"/>
      <c r="F128" s="30"/>
      <c r="G128" s="30">
        <f>PRODUCT(C128:F128)</f>
        <v>50.4</v>
      </c>
    </row>
    <row r="130" spans="1:7" ht="45" customHeight="1" x14ac:dyDescent="0.35">
      <c r="A130" s="26" t="s">
        <v>516</v>
      </c>
      <c r="B130" s="27" t="s">
        <v>459</v>
      </c>
      <c r="C130" s="26" t="s">
        <v>66</v>
      </c>
      <c r="D130" s="26" t="s">
        <v>60</v>
      </c>
      <c r="E130" s="37" t="s">
        <v>67</v>
      </c>
      <c r="F130" s="37" t="s">
        <v>67</v>
      </c>
      <c r="G130" s="28">
        <f>SUM(G131:G131)</f>
        <v>1</v>
      </c>
    </row>
    <row r="131" spans="1:7" x14ac:dyDescent="0.35">
      <c r="A131" s="29"/>
      <c r="B131" s="29"/>
      <c r="C131" s="30">
        <v>1</v>
      </c>
      <c r="D131" s="30"/>
      <c r="E131" s="30"/>
      <c r="F131" s="30"/>
      <c r="G131" s="30">
        <f>PRODUCT(C131:F131)</f>
        <v>1</v>
      </c>
    </row>
    <row r="133" spans="1:7" ht="45" customHeight="1" x14ac:dyDescent="0.35">
      <c r="A133" s="26" t="s">
        <v>517</v>
      </c>
      <c r="B133" s="27" t="s">
        <v>459</v>
      </c>
      <c r="C133" s="26" t="s">
        <v>68</v>
      </c>
      <c r="D133" s="26" t="s">
        <v>18</v>
      </c>
      <c r="E133" s="37" t="s">
        <v>69</v>
      </c>
      <c r="F133" s="37" t="s">
        <v>69</v>
      </c>
      <c r="G133" s="28">
        <f>SUM(G134:G134)</f>
        <v>11.9</v>
      </c>
    </row>
    <row r="134" spans="1:7" x14ac:dyDescent="0.35">
      <c r="A134" s="29" t="s">
        <v>502</v>
      </c>
      <c r="B134" s="29"/>
      <c r="C134" s="30">
        <v>11.9</v>
      </c>
      <c r="D134" s="30"/>
      <c r="E134" s="30"/>
      <c r="F134" s="30"/>
      <c r="G134" s="30">
        <f>PRODUCT(C134:F134)</f>
        <v>11.9</v>
      </c>
    </row>
    <row r="136" spans="1:7" ht="45" customHeight="1" x14ac:dyDescent="0.35">
      <c r="A136" s="26" t="s">
        <v>518</v>
      </c>
      <c r="B136" s="27" t="s">
        <v>459</v>
      </c>
      <c r="C136" s="26" t="s">
        <v>70</v>
      </c>
      <c r="D136" s="26" t="s">
        <v>71</v>
      </c>
      <c r="E136" s="37" t="s">
        <v>72</v>
      </c>
      <c r="F136" s="37" t="s">
        <v>72</v>
      </c>
      <c r="G136" s="28">
        <f>SUM(G137:G137)</f>
        <v>41.783321999999998</v>
      </c>
    </row>
    <row r="137" spans="1:7" x14ac:dyDescent="0.35">
      <c r="A137" s="29" t="s">
        <v>519</v>
      </c>
      <c r="B137" s="29"/>
      <c r="C137" s="30">
        <v>220.26</v>
      </c>
      <c r="D137" s="30">
        <v>7.0000000000000007E-2</v>
      </c>
      <c r="E137" s="30">
        <v>2.71</v>
      </c>
      <c r="F137" s="30"/>
      <c r="G137" s="30">
        <f>PRODUCT(C137:F137)</f>
        <v>41.783321999999998</v>
      </c>
    </row>
    <row r="139" spans="1:7" x14ac:dyDescent="0.35">
      <c r="B139" t="s">
        <v>457</v>
      </c>
      <c r="C139" s="24" t="s">
        <v>6</v>
      </c>
      <c r="D139" s="25" t="s">
        <v>7</v>
      </c>
      <c r="E139" s="24" t="s">
        <v>8</v>
      </c>
    </row>
    <row r="140" spans="1:7" x14ac:dyDescent="0.35">
      <c r="B140" t="s">
        <v>457</v>
      </c>
      <c r="C140" s="24" t="s">
        <v>9</v>
      </c>
      <c r="D140" s="25" t="s">
        <v>73</v>
      </c>
      <c r="E140" s="24" t="s">
        <v>74</v>
      </c>
    </row>
    <row r="142" spans="1:7" ht="45" customHeight="1" x14ac:dyDescent="0.35">
      <c r="A142" s="26" t="s">
        <v>520</v>
      </c>
      <c r="B142" s="27" t="s">
        <v>459</v>
      </c>
      <c r="C142" s="26" t="s">
        <v>76</v>
      </c>
      <c r="D142" s="26" t="s">
        <v>21</v>
      </c>
      <c r="E142" s="37" t="s">
        <v>77</v>
      </c>
      <c r="F142" s="37" t="s">
        <v>77</v>
      </c>
      <c r="G142" s="28">
        <f>SUM(G143:G143)</f>
        <v>3</v>
      </c>
    </row>
    <row r="143" spans="1:7" x14ac:dyDescent="0.35">
      <c r="A143" s="29"/>
      <c r="B143" s="29"/>
      <c r="C143" s="30">
        <v>3</v>
      </c>
      <c r="D143" s="30"/>
      <c r="E143" s="30"/>
      <c r="F143" s="30"/>
      <c r="G143" s="30">
        <f>PRODUCT(C143:F143)</f>
        <v>3</v>
      </c>
    </row>
    <row r="145" spans="1:7" ht="45" customHeight="1" x14ac:dyDescent="0.35">
      <c r="A145" s="26" t="s">
        <v>521</v>
      </c>
      <c r="B145" s="27" t="s">
        <v>459</v>
      </c>
      <c r="C145" s="26" t="s">
        <v>78</v>
      </c>
      <c r="D145" s="26" t="s">
        <v>21</v>
      </c>
      <c r="E145" s="37" t="s">
        <v>79</v>
      </c>
      <c r="F145" s="37" t="s">
        <v>79</v>
      </c>
      <c r="G145" s="28">
        <f>SUM(G146:G146)</f>
        <v>3</v>
      </c>
    </row>
    <row r="146" spans="1:7" x14ac:dyDescent="0.35">
      <c r="A146" s="29"/>
      <c r="B146" s="29"/>
      <c r="C146" s="30">
        <v>3</v>
      </c>
      <c r="D146" s="30"/>
      <c r="E146" s="30"/>
      <c r="F146" s="30"/>
      <c r="G146" s="30">
        <f>PRODUCT(C146:F146)</f>
        <v>3</v>
      </c>
    </row>
    <row r="148" spans="1:7" x14ac:dyDescent="0.35">
      <c r="B148" t="s">
        <v>457</v>
      </c>
      <c r="C148" s="24" t="s">
        <v>6</v>
      </c>
      <c r="D148" s="25" t="s">
        <v>7</v>
      </c>
      <c r="E148" s="24" t="s">
        <v>8</v>
      </c>
    </row>
    <row r="149" spans="1:7" x14ac:dyDescent="0.35">
      <c r="B149" t="s">
        <v>457</v>
      </c>
      <c r="C149" s="24" t="s">
        <v>9</v>
      </c>
      <c r="D149" s="25" t="s">
        <v>80</v>
      </c>
      <c r="E149" s="24" t="s">
        <v>81</v>
      </c>
    </row>
    <row r="151" spans="1:7" ht="45" customHeight="1" x14ac:dyDescent="0.35">
      <c r="A151" s="26" t="s">
        <v>522</v>
      </c>
      <c r="B151" s="27" t="s">
        <v>459</v>
      </c>
      <c r="C151" s="26" t="s">
        <v>83</v>
      </c>
      <c r="D151" s="26" t="s">
        <v>84</v>
      </c>
      <c r="E151" s="37" t="s">
        <v>85</v>
      </c>
      <c r="F151" s="37" t="s">
        <v>85</v>
      </c>
      <c r="G151" s="28">
        <f>SUM(G152:G152)</f>
        <v>1</v>
      </c>
    </row>
    <row r="152" spans="1:7" x14ac:dyDescent="0.35">
      <c r="A152" s="29" t="s">
        <v>505</v>
      </c>
      <c r="B152" s="29"/>
      <c r="C152" s="30">
        <v>1</v>
      </c>
      <c r="D152" s="30"/>
      <c r="E152" s="30"/>
      <c r="F152" s="30"/>
      <c r="G152" s="30">
        <f>PRODUCT(C152:F152)</f>
        <v>1</v>
      </c>
    </row>
    <row r="154" spans="1:7" ht="45" customHeight="1" x14ac:dyDescent="0.35">
      <c r="A154" s="26" t="s">
        <v>523</v>
      </c>
      <c r="B154" s="27" t="s">
        <v>459</v>
      </c>
      <c r="C154" s="26" t="s">
        <v>86</v>
      </c>
      <c r="D154" s="26" t="s">
        <v>60</v>
      </c>
      <c r="E154" s="37" t="s">
        <v>524</v>
      </c>
      <c r="F154" s="37" t="s">
        <v>524</v>
      </c>
      <c r="G154" s="28">
        <f>SUM(G155:G155)</f>
        <v>1</v>
      </c>
    </row>
    <row r="155" spans="1:7" x14ac:dyDescent="0.35">
      <c r="A155" s="29"/>
      <c r="B155" s="29"/>
      <c r="C155" s="30">
        <v>1</v>
      </c>
      <c r="D155" s="30"/>
      <c r="E155" s="30"/>
      <c r="F155" s="30"/>
      <c r="G155" s="30">
        <f>PRODUCT(C155:F155)</f>
        <v>1</v>
      </c>
    </row>
    <row r="157" spans="1:7" ht="45" customHeight="1" x14ac:dyDescent="0.35">
      <c r="A157" s="26" t="s">
        <v>525</v>
      </c>
      <c r="B157" s="27" t="s">
        <v>459</v>
      </c>
      <c r="C157" s="26" t="s">
        <v>88</v>
      </c>
      <c r="D157" s="26" t="s">
        <v>13</v>
      </c>
      <c r="E157" s="37" t="s">
        <v>89</v>
      </c>
      <c r="F157" s="37" t="s">
        <v>89</v>
      </c>
      <c r="G157" s="28">
        <f>SUM(G158:G158)</f>
        <v>3.5999999999999996</v>
      </c>
    </row>
    <row r="158" spans="1:7" x14ac:dyDescent="0.35">
      <c r="A158" s="29" t="s">
        <v>464</v>
      </c>
      <c r="B158" s="29"/>
      <c r="C158" s="30">
        <v>3</v>
      </c>
      <c r="D158" s="30">
        <v>1.2</v>
      </c>
      <c r="E158" s="30"/>
      <c r="F158" s="30"/>
      <c r="G158" s="30">
        <f>PRODUCT(C158:F158)</f>
        <v>3.5999999999999996</v>
      </c>
    </row>
    <row r="160" spans="1:7" ht="45" customHeight="1" x14ac:dyDescent="0.35">
      <c r="A160" s="26" t="s">
        <v>526</v>
      </c>
      <c r="B160" s="27" t="s">
        <v>459</v>
      </c>
      <c r="C160" s="26" t="s">
        <v>90</v>
      </c>
      <c r="D160" s="26" t="s">
        <v>21</v>
      </c>
      <c r="E160" s="37" t="s">
        <v>91</v>
      </c>
      <c r="F160" s="37" t="s">
        <v>91</v>
      </c>
      <c r="G160" s="28">
        <f>SUM(G161:G161)</f>
        <v>3</v>
      </c>
    </row>
    <row r="161" spans="1:7" x14ac:dyDescent="0.35">
      <c r="A161" s="29" t="s">
        <v>527</v>
      </c>
      <c r="B161" s="29"/>
      <c r="C161" s="30">
        <v>3</v>
      </c>
      <c r="D161" s="30"/>
      <c r="E161" s="30"/>
      <c r="F161" s="30"/>
      <c r="G161" s="30">
        <f>PRODUCT(C161:F161)</f>
        <v>3</v>
      </c>
    </row>
    <row r="163" spans="1:7" ht="45" customHeight="1" x14ac:dyDescent="0.35">
      <c r="A163" s="26" t="s">
        <v>528</v>
      </c>
      <c r="B163" s="27" t="s">
        <v>459</v>
      </c>
      <c r="C163" s="26" t="s">
        <v>92</v>
      </c>
      <c r="D163" s="26" t="s">
        <v>21</v>
      </c>
      <c r="E163" s="37" t="s">
        <v>93</v>
      </c>
      <c r="F163" s="37" t="s">
        <v>93</v>
      </c>
      <c r="G163" s="28">
        <f>SUM(G164:G164)</f>
        <v>3</v>
      </c>
    </row>
    <row r="164" spans="1:7" x14ac:dyDescent="0.35">
      <c r="A164" s="29" t="s">
        <v>527</v>
      </c>
      <c r="B164" s="29"/>
      <c r="C164" s="30">
        <v>3</v>
      </c>
      <c r="D164" s="30"/>
      <c r="E164" s="30"/>
      <c r="F164" s="30"/>
      <c r="G164" s="30">
        <f>PRODUCT(C164:F164)</f>
        <v>3</v>
      </c>
    </row>
    <row r="166" spans="1:7" ht="45" customHeight="1" x14ac:dyDescent="0.35">
      <c r="A166" s="26" t="s">
        <v>529</v>
      </c>
      <c r="B166" s="27" t="s">
        <v>459</v>
      </c>
      <c r="C166" s="26" t="s">
        <v>94</v>
      </c>
      <c r="D166" s="26" t="s">
        <v>95</v>
      </c>
      <c r="E166" s="37" t="s">
        <v>96</v>
      </c>
      <c r="F166" s="37" t="s">
        <v>96</v>
      </c>
      <c r="G166" s="28">
        <f>SUM(G167:G167)</f>
        <v>1</v>
      </c>
    </row>
    <row r="167" spans="1:7" x14ac:dyDescent="0.35">
      <c r="A167" s="29"/>
      <c r="B167" s="29"/>
      <c r="C167" s="30">
        <v>1</v>
      </c>
      <c r="D167" s="30"/>
      <c r="E167" s="30"/>
      <c r="F167" s="30"/>
      <c r="G167" s="30">
        <f>PRODUCT(C167:F167)</f>
        <v>1</v>
      </c>
    </row>
    <row r="169" spans="1:7" ht="45" customHeight="1" x14ac:dyDescent="0.35">
      <c r="A169" s="26" t="s">
        <v>530</v>
      </c>
      <c r="B169" s="27" t="s">
        <v>459</v>
      </c>
      <c r="C169" s="26" t="s">
        <v>97</v>
      </c>
      <c r="D169" s="26" t="s">
        <v>13</v>
      </c>
      <c r="E169" s="37" t="s">
        <v>98</v>
      </c>
      <c r="F169" s="37" t="s">
        <v>98</v>
      </c>
      <c r="G169" s="28">
        <f>SUM(G170:G171)</f>
        <v>3</v>
      </c>
    </row>
    <row r="170" spans="1:7" x14ac:dyDescent="0.35">
      <c r="A170" s="29" t="s">
        <v>531</v>
      </c>
      <c r="B170" s="29"/>
      <c r="C170" s="30"/>
      <c r="D170" s="30"/>
      <c r="E170" s="30"/>
      <c r="F170" s="30"/>
      <c r="G170" s="30"/>
    </row>
    <row r="171" spans="1:7" x14ac:dyDescent="0.35">
      <c r="A171" s="29"/>
      <c r="B171" s="29"/>
      <c r="C171" s="30">
        <v>3</v>
      </c>
      <c r="D171" s="30"/>
      <c r="E171" s="30"/>
      <c r="F171" s="30"/>
      <c r="G171" s="30">
        <f>PRODUCT(C171:F171)</f>
        <v>3</v>
      </c>
    </row>
    <row r="173" spans="1:7" ht="45" customHeight="1" x14ac:dyDescent="0.35">
      <c r="A173" s="26" t="s">
        <v>532</v>
      </c>
      <c r="B173" s="27" t="s">
        <v>459</v>
      </c>
      <c r="C173" s="26" t="s">
        <v>99</v>
      </c>
      <c r="D173" s="26" t="s">
        <v>30</v>
      </c>
      <c r="E173" s="37" t="s">
        <v>100</v>
      </c>
      <c r="F173" s="37" t="s">
        <v>100</v>
      </c>
      <c r="G173" s="28">
        <f>SUM(G174:G178)</f>
        <v>1.4224000000000001</v>
      </c>
    </row>
    <row r="174" spans="1:7" x14ac:dyDescent="0.35">
      <c r="A174" s="29" t="s">
        <v>533</v>
      </c>
      <c r="B174" s="29"/>
      <c r="C174" s="30"/>
      <c r="D174" s="30"/>
      <c r="E174" s="30"/>
      <c r="F174" s="30"/>
      <c r="G174" s="30"/>
    </row>
    <row r="175" spans="1:7" x14ac:dyDescent="0.35">
      <c r="A175" s="29" t="s">
        <v>475</v>
      </c>
      <c r="B175" s="29"/>
      <c r="C175" s="30">
        <v>3</v>
      </c>
      <c r="D175" s="30">
        <v>0.4</v>
      </c>
      <c r="E175" s="30">
        <v>0.8</v>
      </c>
      <c r="F175" s="30">
        <v>1.2</v>
      </c>
      <c r="G175" s="30">
        <f>PRODUCT(C175:F175)</f>
        <v>1.1520000000000001</v>
      </c>
    </row>
    <row r="176" spans="1:7" x14ac:dyDescent="0.35">
      <c r="A176" s="29" t="s">
        <v>476</v>
      </c>
      <c r="B176" s="29"/>
      <c r="C176" s="30">
        <v>1</v>
      </c>
      <c r="D176" s="30">
        <v>0.4</v>
      </c>
      <c r="E176" s="30">
        <v>0.8</v>
      </c>
      <c r="F176" s="30">
        <v>1</v>
      </c>
      <c r="G176" s="30">
        <f>PRODUCT(C176:F176)</f>
        <v>0.32000000000000006</v>
      </c>
    </row>
    <row r="177" spans="1:7" x14ac:dyDescent="0.35">
      <c r="A177" s="29" t="s">
        <v>534</v>
      </c>
      <c r="B177" s="29"/>
      <c r="C177" s="30"/>
      <c r="D177" s="30"/>
      <c r="E177" s="30"/>
      <c r="F177" s="30"/>
      <c r="G177" s="30"/>
    </row>
    <row r="178" spans="1:7" x14ac:dyDescent="0.35">
      <c r="A178" s="29" t="s">
        <v>535</v>
      </c>
      <c r="B178" s="29"/>
      <c r="C178" s="30">
        <v>-4</v>
      </c>
      <c r="D178" s="30">
        <v>0.4</v>
      </c>
      <c r="E178" s="30">
        <v>3.1E-2</v>
      </c>
      <c r="F178" s="30"/>
      <c r="G178" s="30">
        <f>PRODUCT(C178:F178)</f>
        <v>-4.9600000000000005E-2</v>
      </c>
    </row>
    <row r="180" spans="1:7" x14ac:dyDescent="0.35">
      <c r="B180" t="s">
        <v>457</v>
      </c>
      <c r="C180" s="24" t="s">
        <v>6</v>
      </c>
      <c r="D180" s="25" t="s">
        <v>7</v>
      </c>
      <c r="E180" s="24" t="s">
        <v>8</v>
      </c>
    </row>
    <row r="181" spans="1:7" x14ac:dyDescent="0.35">
      <c r="B181" t="s">
        <v>457</v>
      </c>
      <c r="C181" s="24" t="s">
        <v>9</v>
      </c>
      <c r="D181" s="25" t="s">
        <v>101</v>
      </c>
      <c r="E181" s="24" t="s">
        <v>102</v>
      </c>
    </row>
    <row r="183" spans="1:7" ht="45" customHeight="1" x14ac:dyDescent="0.35">
      <c r="A183" s="26" t="s">
        <v>536</v>
      </c>
      <c r="B183" s="27" t="s">
        <v>459</v>
      </c>
      <c r="C183" s="26" t="s">
        <v>104</v>
      </c>
      <c r="D183" s="26" t="s">
        <v>21</v>
      </c>
      <c r="E183" s="37" t="s">
        <v>105</v>
      </c>
      <c r="F183" s="37" t="s">
        <v>105</v>
      </c>
      <c r="G183" s="28">
        <f>SUM(G184:G184)</f>
        <v>3</v>
      </c>
    </row>
    <row r="184" spans="1:7" x14ac:dyDescent="0.35">
      <c r="A184" s="29"/>
      <c r="B184" s="29"/>
      <c r="C184" s="30">
        <v>3</v>
      </c>
      <c r="D184" s="30"/>
      <c r="E184" s="30"/>
      <c r="F184" s="30"/>
      <c r="G184" s="30">
        <f>PRODUCT(C184:F184)</f>
        <v>3</v>
      </c>
    </row>
    <row r="186" spans="1:7" ht="45" customHeight="1" x14ac:dyDescent="0.35">
      <c r="A186" s="26" t="s">
        <v>537</v>
      </c>
      <c r="B186" s="27" t="s">
        <v>459</v>
      </c>
      <c r="C186" s="26" t="s">
        <v>106</v>
      </c>
      <c r="D186" s="26" t="s">
        <v>21</v>
      </c>
      <c r="E186" s="37" t="s">
        <v>107</v>
      </c>
      <c r="F186" s="37" t="s">
        <v>107</v>
      </c>
      <c r="G186" s="28">
        <f>SUM(G187:G187)</f>
        <v>3</v>
      </c>
    </row>
    <row r="187" spans="1:7" x14ac:dyDescent="0.35">
      <c r="A187" s="29"/>
      <c r="B187" s="29"/>
      <c r="C187" s="30">
        <v>3</v>
      </c>
      <c r="D187" s="30"/>
      <c r="E187" s="30"/>
      <c r="F187" s="30"/>
      <c r="G187" s="30">
        <f>PRODUCT(C187:F187)</f>
        <v>3</v>
      </c>
    </row>
    <row r="189" spans="1:7" ht="45" customHeight="1" x14ac:dyDescent="0.35">
      <c r="A189" s="26" t="s">
        <v>538</v>
      </c>
      <c r="B189" s="27" t="s">
        <v>459</v>
      </c>
      <c r="C189" s="26" t="s">
        <v>49</v>
      </c>
      <c r="D189" s="26" t="s">
        <v>30</v>
      </c>
      <c r="E189" s="37" t="s">
        <v>50</v>
      </c>
      <c r="F189" s="37" t="s">
        <v>50</v>
      </c>
      <c r="G189" s="28">
        <f>SUM(G190:G192)</f>
        <v>3.8879999999999999</v>
      </c>
    </row>
    <row r="190" spans="1:7" x14ac:dyDescent="0.35">
      <c r="A190" s="29" t="s">
        <v>489</v>
      </c>
      <c r="B190" s="29"/>
      <c r="C190" s="30"/>
      <c r="D190" s="30"/>
      <c r="E190" s="30"/>
      <c r="F190" s="30"/>
      <c r="G190" s="30"/>
    </row>
    <row r="191" spans="1:7" x14ac:dyDescent="0.35">
      <c r="A191" s="29" t="s">
        <v>539</v>
      </c>
      <c r="B191" s="29"/>
      <c r="C191" s="30">
        <v>9.75</v>
      </c>
      <c r="D191" s="30">
        <v>0.4</v>
      </c>
      <c r="E191" s="30">
        <v>0.3</v>
      </c>
      <c r="F191" s="30"/>
      <c r="G191" s="30">
        <f>PRODUCT(C191:F191)</f>
        <v>1.1700000000000002</v>
      </c>
    </row>
    <row r="192" spans="1:7" x14ac:dyDescent="0.35">
      <c r="A192" s="29"/>
      <c r="B192" s="29"/>
      <c r="C192" s="30">
        <v>22.65</v>
      </c>
      <c r="D192" s="30">
        <v>0.4</v>
      </c>
      <c r="E192" s="30">
        <v>0.3</v>
      </c>
      <c r="F192" s="30"/>
      <c r="G192" s="30">
        <f>PRODUCT(C192:F192)</f>
        <v>2.718</v>
      </c>
    </row>
    <row r="194" spans="1:7" ht="45" customHeight="1" x14ac:dyDescent="0.35">
      <c r="A194" s="26" t="s">
        <v>540</v>
      </c>
      <c r="B194" s="27" t="s">
        <v>459</v>
      </c>
      <c r="C194" s="26" t="s">
        <v>108</v>
      </c>
      <c r="D194" s="26" t="s">
        <v>21</v>
      </c>
      <c r="E194" s="37" t="s">
        <v>109</v>
      </c>
      <c r="F194" s="37" t="s">
        <v>109</v>
      </c>
      <c r="G194" s="28">
        <f>SUM(G195:G195)</f>
        <v>3</v>
      </c>
    </row>
    <row r="195" spans="1:7" x14ac:dyDescent="0.35">
      <c r="A195" s="29"/>
      <c r="B195" s="29"/>
      <c r="C195" s="30">
        <v>3</v>
      </c>
      <c r="D195" s="30"/>
      <c r="E195" s="30"/>
      <c r="F195" s="30"/>
      <c r="G195" s="30">
        <f>PRODUCT(C195:F195)</f>
        <v>3</v>
      </c>
    </row>
    <row r="197" spans="1:7" ht="45" customHeight="1" x14ac:dyDescent="0.35">
      <c r="A197" s="26" t="s">
        <v>541</v>
      </c>
      <c r="B197" s="27" t="s">
        <v>459</v>
      </c>
      <c r="C197" s="26" t="s">
        <v>110</v>
      </c>
      <c r="D197" s="26" t="s">
        <v>13</v>
      </c>
      <c r="E197" s="37" t="s">
        <v>111</v>
      </c>
      <c r="F197" s="37" t="s">
        <v>111</v>
      </c>
      <c r="G197" s="28">
        <f>SUM(G198:G200)</f>
        <v>60.51</v>
      </c>
    </row>
    <row r="198" spans="1:7" x14ac:dyDescent="0.35">
      <c r="A198" s="29" t="s">
        <v>542</v>
      </c>
      <c r="B198" s="29"/>
      <c r="C198" s="30">
        <v>18.86</v>
      </c>
      <c r="D198" s="30"/>
      <c r="E198" s="30"/>
      <c r="F198" s="30"/>
      <c r="G198" s="30">
        <f>PRODUCT(C198:F198)</f>
        <v>18.86</v>
      </c>
    </row>
    <row r="199" spans="1:7" x14ac:dyDescent="0.35">
      <c r="A199" s="29"/>
      <c r="B199" s="29"/>
      <c r="C199" s="30">
        <v>32.65</v>
      </c>
      <c r="D199" s="30"/>
      <c r="E199" s="30"/>
      <c r="F199" s="30"/>
      <c r="G199" s="30">
        <f>PRODUCT(C199:F199)</f>
        <v>32.65</v>
      </c>
    </row>
    <row r="200" spans="1:7" x14ac:dyDescent="0.35">
      <c r="A200" s="29"/>
      <c r="B200" s="29"/>
      <c r="C200" s="30">
        <v>9</v>
      </c>
      <c r="D200" s="30"/>
      <c r="E200" s="30"/>
      <c r="F200" s="30"/>
      <c r="G200" s="30">
        <f>PRODUCT(C200:F200)</f>
        <v>9</v>
      </c>
    </row>
    <row r="202" spans="1:7" ht="45" customHeight="1" x14ac:dyDescent="0.35">
      <c r="A202" s="26" t="s">
        <v>543</v>
      </c>
      <c r="B202" s="27" t="s">
        <v>459</v>
      </c>
      <c r="C202" s="26" t="s">
        <v>112</v>
      </c>
      <c r="D202" s="26" t="s">
        <v>13</v>
      </c>
      <c r="E202" s="37" t="s">
        <v>113</v>
      </c>
      <c r="F202" s="37" t="s">
        <v>113</v>
      </c>
      <c r="G202" s="28">
        <f>SUM(G203:G205)</f>
        <v>60.51</v>
      </c>
    </row>
    <row r="203" spans="1:7" x14ac:dyDescent="0.35">
      <c r="A203" s="29" t="s">
        <v>542</v>
      </c>
      <c r="B203" s="29"/>
      <c r="C203" s="30">
        <v>18.86</v>
      </c>
      <c r="D203" s="30"/>
      <c r="E203" s="30"/>
      <c r="F203" s="30"/>
      <c r="G203" s="30">
        <f>PRODUCT(C203:F203)</f>
        <v>18.86</v>
      </c>
    </row>
    <row r="204" spans="1:7" x14ac:dyDescent="0.35">
      <c r="A204" s="29"/>
      <c r="B204" s="29"/>
      <c r="C204" s="30">
        <v>32.65</v>
      </c>
      <c r="D204" s="30"/>
      <c r="E204" s="30"/>
      <c r="F204" s="30"/>
      <c r="G204" s="30">
        <f>PRODUCT(C204:F204)</f>
        <v>32.65</v>
      </c>
    </row>
    <row r="205" spans="1:7" x14ac:dyDescent="0.35">
      <c r="A205" s="29"/>
      <c r="B205" s="29"/>
      <c r="C205" s="30">
        <v>9</v>
      </c>
      <c r="D205" s="30"/>
      <c r="E205" s="30"/>
      <c r="F205" s="30"/>
      <c r="G205" s="30">
        <f>PRODUCT(C205:F205)</f>
        <v>9</v>
      </c>
    </row>
    <row r="207" spans="1:7" ht="45" customHeight="1" x14ac:dyDescent="0.35">
      <c r="A207" s="26" t="s">
        <v>544</v>
      </c>
      <c r="B207" s="27" t="s">
        <v>459</v>
      </c>
      <c r="C207" s="26" t="s">
        <v>114</v>
      </c>
      <c r="D207" s="26" t="s">
        <v>13</v>
      </c>
      <c r="E207" s="37" t="s">
        <v>115</v>
      </c>
      <c r="F207" s="37" t="s">
        <v>115</v>
      </c>
      <c r="G207" s="28">
        <f>SUM(G208:G210)</f>
        <v>60</v>
      </c>
    </row>
    <row r="208" spans="1:7" x14ac:dyDescent="0.35">
      <c r="A208" s="29" t="s">
        <v>545</v>
      </c>
      <c r="B208" s="29"/>
      <c r="C208" s="30">
        <v>4</v>
      </c>
      <c r="D208" s="30">
        <v>8</v>
      </c>
      <c r="E208" s="30"/>
      <c r="F208" s="30"/>
      <c r="G208" s="30">
        <f>PRODUCT(C208:F208)</f>
        <v>32</v>
      </c>
    </row>
    <row r="209" spans="1:7" x14ac:dyDescent="0.35">
      <c r="A209" s="29"/>
      <c r="B209" s="29"/>
      <c r="C209" s="30">
        <v>2</v>
      </c>
      <c r="D209" s="30">
        <v>5</v>
      </c>
      <c r="E209" s="30"/>
      <c r="F209" s="30"/>
      <c r="G209" s="30">
        <f>PRODUCT(C209:F209)</f>
        <v>10</v>
      </c>
    </row>
    <row r="210" spans="1:7" x14ac:dyDescent="0.35">
      <c r="A210" s="29"/>
      <c r="B210" s="29"/>
      <c r="C210" s="30">
        <v>2</v>
      </c>
      <c r="D210" s="30">
        <v>9</v>
      </c>
      <c r="E210" s="30"/>
      <c r="F210" s="30"/>
      <c r="G210" s="30">
        <f>PRODUCT(C210:F210)</f>
        <v>18</v>
      </c>
    </row>
    <row r="212" spans="1:7" ht="45" customHeight="1" x14ac:dyDescent="0.35">
      <c r="A212" s="26" t="s">
        <v>546</v>
      </c>
      <c r="B212" s="27" t="s">
        <v>459</v>
      </c>
      <c r="C212" s="26" t="s">
        <v>116</v>
      </c>
      <c r="D212" s="26" t="s">
        <v>13</v>
      </c>
      <c r="E212" s="37" t="s">
        <v>117</v>
      </c>
      <c r="F212" s="37" t="s">
        <v>117</v>
      </c>
      <c r="G212" s="28">
        <f>SUM(G213:G213)</f>
        <v>61</v>
      </c>
    </row>
    <row r="213" spans="1:7" x14ac:dyDescent="0.35">
      <c r="A213" s="29" t="s">
        <v>547</v>
      </c>
      <c r="B213" s="29"/>
      <c r="C213" s="30">
        <v>61</v>
      </c>
      <c r="D213" s="30"/>
      <c r="E213" s="30"/>
      <c r="F213" s="30"/>
      <c r="G213" s="30">
        <f>PRODUCT(C213:F213)</f>
        <v>61</v>
      </c>
    </row>
    <row r="215" spans="1:7" ht="45" customHeight="1" x14ac:dyDescent="0.35">
      <c r="A215" s="26" t="s">
        <v>548</v>
      </c>
      <c r="B215" s="27" t="s">
        <v>459</v>
      </c>
      <c r="C215" s="26" t="s">
        <v>118</v>
      </c>
      <c r="D215" s="26" t="s">
        <v>60</v>
      </c>
      <c r="E215" s="37" t="s">
        <v>119</v>
      </c>
      <c r="F215" s="37" t="s">
        <v>119</v>
      </c>
      <c r="G215" s="28">
        <f>SUM(G216:G216)</f>
        <v>1</v>
      </c>
    </row>
    <row r="216" spans="1:7" x14ac:dyDescent="0.35">
      <c r="A216" s="29"/>
      <c r="B216" s="29"/>
      <c r="C216" s="30">
        <v>1</v>
      </c>
      <c r="D216" s="30"/>
      <c r="E216" s="30"/>
      <c r="F216" s="30"/>
      <c r="G216" s="30">
        <f>PRODUCT(C216:F216)</f>
        <v>1</v>
      </c>
    </row>
    <row r="218" spans="1:7" ht="45" customHeight="1" x14ac:dyDescent="0.35">
      <c r="A218" s="26" t="s">
        <v>549</v>
      </c>
      <c r="B218" s="27" t="s">
        <v>459</v>
      </c>
      <c r="C218" s="26" t="s">
        <v>120</v>
      </c>
      <c r="D218" s="26" t="s">
        <v>60</v>
      </c>
      <c r="E218" s="37" t="s">
        <v>550</v>
      </c>
      <c r="F218" s="37" t="s">
        <v>550</v>
      </c>
      <c r="G218" s="28">
        <f>SUM(G219:G219)</f>
        <v>1</v>
      </c>
    </row>
    <row r="219" spans="1:7" x14ac:dyDescent="0.35">
      <c r="A219" s="29"/>
      <c r="B219" s="29"/>
      <c r="C219" s="30">
        <v>1</v>
      </c>
      <c r="D219" s="30"/>
      <c r="E219" s="30"/>
      <c r="F219" s="30"/>
      <c r="G219" s="30">
        <f>PRODUCT(C219:F219)</f>
        <v>1</v>
      </c>
    </row>
    <row r="221" spans="1:7" ht="45" customHeight="1" x14ac:dyDescent="0.35">
      <c r="A221" s="26" t="s">
        <v>551</v>
      </c>
      <c r="B221" s="27" t="s">
        <v>459</v>
      </c>
      <c r="C221" s="26" t="s">
        <v>122</v>
      </c>
      <c r="D221" s="26" t="s">
        <v>21</v>
      </c>
      <c r="E221" s="37" t="s">
        <v>123</v>
      </c>
      <c r="F221" s="37" t="s">
        <v>123</v>
      </c>
      <c r="G221" s="28">
        <f>SUM(G222:G222)</f>
        <v>2</v>
      </c>
    </row>
    <row r="222" spans="1:7" x14ac:dyDescent="0.35">
      <c r="A222" s="29"/>
      <c r="B222" s="29"/>
      <c r="C222" s="30">
        <v>2</v>
      </c>
      <c r="D222" s="30"/>
      <c r="E222" s="30"/>
      <c r="F222" s="30"/>
      <c r="G222" s="30">
        <f>PRODUCT(C222:F222)</f>
        <v>2</v>
      </c>
    </row>
    <row r="224" spans="1:7" ht="45" customHeight="1" x14ac:dyDescent="0.35">
      <c r="A224" s="26" t="s">
        <v>552</v>
      </c>
      <c r="B224" s="27" t="s">
        <v>459</v>
      </c>
      <c r="C224" s="26" t="s">
        <v>124</v>
      </c>
      <c r="D224" s="26" t="s">
        <v>21</v>
      </c>
      <c r="E224" s="37" t="s">
        <v>553</v>
      </c>
      <c r="F224" s="37" t="s">
        <v>553</v>
      </c>
      <c r="G224" s="28">
        <f>SUM(G225:G225)</f>
        <v>1</v>
      </c>
    </row>
    <row r="225" spans="1:7" x14ac:dyDescent="0.35">
      <c r="A225" s="29"/>
      <c r="B225" s="29"/>
      <c r="C225" s="30">
        <v>1</v>
      </c>
      <c r="D225" s="30"/>
      <c r="E225" s="30"/>
      <c r="F225" s="30"/>
      <c r="G225" s="30">
        <f>PRODUCT(C225:F225)</f>
        <v>1</v>
      </c>
    </row>
    <row r="227" spans="1:7" x14ac:dyDescent="0.35">
      <c r="B227" t="s">
        <v>457</v>
      </c>
      <c r="C227" s="24" t="s">
        <v>6</v>
      </c>
      <c r="D227" s="25" t="s">
        <v>7</v>
      </c>
      <c r="E227" s="24" t="s">
        <v>8</v>
      </c>
    </row>
    <row r="228" spans="1:7" x14ac:dyDescent="0.35">
      <c r="B228" t="s">
        <v>457</v>
      </c>
      <c r="C228" s="24" t="s">
        <v>9</v>
      </c>
      <c r="D228" s="25" t="s">
        <v>126</v>
      </c>
      <c r="E228" s="24" t="s">
        <v>127</v>
      </c>
    </row>
    <row r="230" spans="1:7" ht="45" customHeight="1" x14ac:dyDescent="0.35">
      <c r="A230" s="26" t="s">
        <v>554</v>
      </c>
      <c r="B230" s="27" t="s">
        <v>459</v>
      </c>
      <c r="C230" s="26" t="s">
        <v>129</v>
      </c>
      <c r="D230" s="26" t="s">
        <v>13</v>
      </c>
      <c r="E230" s="37" t="s">
        <v>130</v>
      </c>
      <c r="F230" s="37" t="s">
        <v>130</v>
      </c>
      <c r="G230" s="28">
        <f>SUM(G231:G231)</f>
        <v>7.5</v>
      </c>
    </row>
    <row r="231" spans="1:7" x14ac:dyDescent="0.35">
      <c r="A231" s="29" t="s">
        <v>555</v>
      </c>
      <c r="B231" s="29"/>
      <c r="C231" s="30">
        <v>3</v>
      </c>
      <c r="D231" s="30">
        <v>2.5</v>
      </c>
      <c r="E231" s="30"/>
      <c r="F231" s="30"/>
      <c r="G231" s="30">
        <f>PRODUCT(C231:F231)</f>
        <v>7.5</v>
      </c>
    </row>
    <row r="233" spans="1:7" ht="45" customHeight="1" x14ac:dyDescent="0.35">
      <c r="A233" s="26" t="s">
        <v>556</v>
      </c>
      <c r="B233" s="27" t="s">
        <v>459</v>
      </c>
      <c r="C233" s="26" t="s">
        <v>131</v>
      </c>
      <c r="D233" s="26" t="s">
        <v>21</v>
      </c>
      <c r="E233" s="37" t="s">
        <v>132</v>
      </c>
      <c r="F233" s="37" t="s">
        <v>132</v>
      </c>
      <c r="G233" s="28">
        <f>SUM(G234:G235)</f>
        <v>2</v>
      </c>
    </row>
    <row r="234" spans="1:7" x14ac:dyDescent="0.35">
      <c r="A234" s="29" t="s">
        <v>557</v>
      </c>
      <c r="B234" s="29"/>
      <c r="C234" s="30">
        <v>1</v>
      </c>
      <c r="D234" s="30"/>
      <c r="E234" s="30"/>
      <c r="F234" s="30"/>
      <c r="G234" s="30">
        <f>PRODUCT(C234:F234)</f>
        <v>1</v>
      </c>
    </row>
    <row r="235" spans="1:7" x14ac:dyDescent="0.35">
      <c r="A235" s="29" t="s">
        <v>558</v>
      </c>
      <c r="B235" s="29"/>
      <c r="C235" s="30">
        <v>1</v>
      </c>
      <c r="D235" s="30"/>
      <c r="E235" s="30"/>
      <c r="F235" s="30"/>
      <c r="G235" s="30">
        <f>PRODUCT(C235:F235)</f>
        <v>1</v>
      </c>
    </row>
    <row r="237" spans="1:7" ht="45" customHeight="1" x14ac:dyDescent="0.35">
      <c r="A237" s="26" t="s">
        <v>559</v>
      </c>
      <c r="B237" s="27" t="s">
        <v>459</v>
      </c>
      <c r="C237" s="26" t="s">
        <v>133</v>
      </c>
      <c r="D237" s="26" t="s">
        <v>21</v>
      </c>
      <c r="E237" s="37" t="s">
        <v>134</v>
      </c>
      <c r="F237" s="37" t="s">
        <v>134</v>
      </c>
      <c r="G237" s="28">
        <f>SUM(G238:G238)</f>
        <v>1</v>
      </c>
    </row>
    <row r="238" spans="1:7" x14ac:dyDescent="0.35">
      <c r="A238" s="29" t="s">
        <v>560</v>
      </c>
      <c r="B238" s="29"/>
      <c r="C238" s="30">
        <v>1</v>
      </c>
      <c r="D238" s="30"/>
      <c r="E238" s="30"/>
      <c r="F238" s="30"/>
      <c r="G238" s="30">
        <f>PRODUCT(C238:F238)</f>
        <v>1</v>
      </c>
    </row>
    <row r="240" spans="1:7" ht="45" customHeight="1" x14ac:dyDescent="0.35">
      <c r="A240" s="26" t="s">
        <v>561</v>
      </c>
      <c r="B240" s="27" t="s">
        <v>459</v>
      </c>
      <c r="C240" s="26" t="s">
        <v>135</v>
      </c>
      <c r="D240" s="26" t="s">
        <v>13</v>
      </c>
      <c r="E240" s="37" t="s">
        <v>136</v>
      </c>
      <c r="F240" s="37" t="s">
        <v>136</v>
      </c>
      <c r="G240" s="28">
        <f>SUM(G241:G241)</f>
        <v>10.95</v>
      </c>
    </row>
    <row r="241" spans="1:7" x14ac:dyDescent="0.35">
      <c r="A241" s="29" t="s">
        <v>562</v>
      </c>
      <c r="B241" s="29"/>
      <c r="C241" s="30">
        <v>3</v>
      </c>
      <c r="D241" s="30">
        <v>3.65</v>
      </c>
      <c r="E241" s="30"/>
      <c r="F241" s="30"/>
      <c r="G241" s="30">
        <f>PRODUCT(C241:F241)</f>
        <v>10.95</v>
      </c>
    </row>
    <row r="243" spans="1:7" x14ac:dyDescent="0.35">
      <c r="B243" t="s">
        <v>457</v>
      </c>
      <c r="C243" s="24" t="s">
        <v>6</v>
      </c>
      <c r="D243" s="25" t="s">
        <v>7</v>
      </c>
      <c r="E243" s="24" t="s">
        <v>8</v>
      </c>
    </row>
    <row r="244" spans="1:7" x14ac:dyDescent="0.35">
      <c r="B244" t="s">
        <v>457</v>
      </c>
      <c r="C244" s="24" t="s">
        <v>9</v>
      </c>
      <c r="D244" s="25" t="s">
        <v>137</v>
      </c>
      <c r="E244" s="24" t="s">
        <v>138</v>
      </c>
    </row>
    <row r="246" spans="1:7" ht="45" customHeight="1" x14ac:dyDescent="0.35">
      <c r="A246" s="26" t="s">
        <v>563</v>
      </c>
      <c r="B246" s="27" t="s">
        <v>459</v>
      </c>
      <c r="C246" s="26" t="s">
        <v>140</v>
      </c>
      <c r="D246" s="26" t="s">
        <v>84</v>
      </c>
      <c r="E246" s="37" t="s">
        <v>141</v>
      </c>
      <c r="F246" s="37" t="s">
        <v>141</v>
      </c>
      <c r="G246" s="28">
        <f>SUM(G247:G249)</f>
        <v>1</v>
      </c>
    </row>
    <row r="247" spans="1:7" x14ac:dyDescent="0.35">
      <c r="A247" s="29" t="s">
        <v>564</v>
      </c>
      <c r="B247" s="29"/>
      <c r="C247" s="30">
        <v>0.2</v>
      </c>
      <c r="D247" s="30"/>
      <c r="E247" s="30"/>
      <c r="F247" s="30"/>
      <c r="G247" s="30">
        <f>PRODUCT(C247:F247)</f>
        <v>0.2</v>
      </c>
    </row>
    <row r="248" spans="1:7" x14ac:dyDescent="0.35">
      <c r="A248" s="29" t="s">
        <v>565</v>
      </c>
      <c r="B248" s="29"/>
      <c r="C248" s="30">
        <v>0.4</v>
      </c>
      <c r="D248" s="30"/>
      <c r="E248" s="30"/>
      <c r="F248" s="30"/>
      <c r="G248" s="30">
        <f>PRODUCT(C248:F248)</f>
        <v>0.4</v>
      </c>
    </row>
    <row r="249" spans="1:7" x14ac:dyDescent="0.35">
      <c r="A249" s="29" t="s">
        <v>566</v>
      </c>
      <c r="B249" s="29"/>
      <c r="C249" s="30">
        <v>0.4</v>
      </c>
      <c r="D249" s="30"/>
      <c r="E249" s="30"/>
      <c r="F249" s="30"/>
      <c r="G249" s="30">
        <f>PRODUCT(C249:F249)</f>
        <v>0.4</v>
      </c>
    </row>
    <row r="251" spans="1:7" ht="45" customHeight="1" x14ac:dyDescent="0.35">
      <c r="A251" s="26" t="s">
        <v>567</v>
      </c>
      <c r="B251" s="27" t="s">
        <v>459</v>
      </c>
      <c r="C251" s="26" t="s">
        <v>142</v>
      </c>
      <c r="D251" s="26" t="s">
        <v>84</v>
      </c>
      <c r="E251" s="37" t="s">
        <v>143</v>
      </c>
      <c r="F251" s="37" t="s">
        <v>143</v>
      </c>
      <c r="G251" s="28">
        <f>SUM(G252:G254)</f>
        <v>1</v>
      </c>
    </row>
    <row r="252" spans="1:7" x14ac:dyDescent="0.35">
      <c r="A252" s="29" t="s">
        <v>568</v>
      </c>
      <c r="B252" s="29"/>
      <c r="C252" s="30">
        <v>0.3</v>
      </c>
      <c r="D252" s="30"/>
      <c r="E252" s="30"/>
      <c r="F252" s="30"/>
      <c r="G252" s="30">
        <f>PRODUCT(C252:F252)</f>
        <v>0.3</v>
      </c>
    </row>
    <row r="253" spans="1:7" x14ac:dyDescent="0.35">
      <c r="A253" s="29" t="s">
        <v>569</v>
      </c>
      <c r="B253" s="29"/>
      <c r="C253" s="30">
        <v>0.45</v>
      </c>
      <c r="D253" s="30"/>
      <c r="E253" s="30"/>
      <c r="F253" s="30"/>
      <c r="G253" s="30">
        <f>PRODUCT(C253:F253)</f>
        <v>0.45</v>
      </c>
    </row>
    <row r="254" spans="1:7" x14ac:dyDescent="0.35">
      <c r="A254" s="29" t="s">
        <v>246</v>
      </c>
      <c r="B254" s="29"/>
      <c r="C254" s="30">
        <v>0.25</v>
      </c>
      <c r="D254" s="30"/>
      <c r="E254" s="30"/>
      <c r="F254" s="30"/>
      <c r="G254" s="30">
        <f>PRODUCT(C254:F254)</f>
        <v>0.25</v>
      </c>
    </row>
    <row r="256" spans="1:7" x14ac:dyDescent="0.35">
      <c r="B256" t="s">
        <v>457</v>
      </c>
      <c r="C256" s="24" t="s">
        <v>6</v>
      </c>
      <c r="D256" s="25" t="s">
        <v>7</v>
      </c>
      <c r="E256" s="24" t="s">
        <v>8</v>
      </c>
    </row>
    <row r="257" spans="1:7" x14ac:dyDescent="0.35">
      <c r="B257" t="s">
        <v>457</v>
      </c>
      <c r="C257" s="24" t="s">
        <v>9</v>
      </c>
      <c r="D257" s="25" t="s">
        <v>144</v>
      </c>
      <c r="E257" s="24" t="s">
        <v>145</v>
      </c>
    </row>
    <row r="259" spans="1:7" ht="45" customHeight="1" x14ac:dyDescent="0.35">
      <c r="A259" s="26" t="s">
        <v>570</v>
      </c>
      <c r="B259" s="27" t="s">
        <v>459</v>
      </c>
      <c r="C259" s="26" t="s">
        <v>147</v>
      </c>
      <c r="D259" s="26" t="s">
        <v>60</v>
      </c>
      <c r="E259" s="37" t="s">
        <v>148</v>
      </c>
      <c r="F259" s="37" t="s">
        <v>148</v>
      </c>
      <c r="G259" s="28">
        <f>SUM(G260:G260)</f>
        <v>1</v>
      </c>
    </row>
    <row r="260" spans="1:7" x14ac:dyDescent="0.35">
      <c r="A260" s="29"/>
      <c r="B260" s="29"/>
      <c r="C260" s="30">
        <v>1</v>
      </c>
      <c r="D260" s="30"/>
      <c r="E260" s="30"/>
      <c r="F260" s="30"/>
      <c r="G260" s="30">
        <f>PRODUCT(C260:F260)</f>
        <v>1</v>
      </c>
    </row>
  </sheetData>
  <sheetProtection sheet="1"/>
  <mergeCells count="58">
    <mergeCell ref="E1:H1"/>
    <mergeCell ref="E2:H2"/>
    <mergeCell ref="E3:H3"/>
    <mergeCell ref="E4:H4"/>
    <mergeCell ref="C6:G6"/>
    <mergeCell ref="E13:F13"/>
    <mergeCell ref="E20:F20"/>
    <mergeCell ref="E25:F25"/>
    <mergeCell ref="E30:F30"/>
    <mergeCell ref="E33:F33"/>
    <mergeCell ref="E36:F36"/>
    <mergeCell ref="E41:F41"/>
    <mergeCell ref="E45:F45"/>
    <mergeCell ref="E52:F52"/>
    <mergeCell ref="E62:F62"/>
    <mergeCell ref="E72:F72"/>
    <mergeCell ref="E77:F77"/>
    <mergeCell ref="E84:F84"/>
    <mergeCell ref="E90:F90"/>
    <mergeCell ref="E97:F97"/>
    <mergeCell ref="E100:F100"/>
    <mergeCell ref="E105:F105"/>
    <mergeCell ref="E109:F109"/>
    <mergeCell ref="E113:F113"/>
    <mergeCell ref="E116:F116"/>
    <mergeCell ref="E123:F123"/>
    <mergeCell ref="E130:F130"/>
    <mergeCell ref="E133:F133"/>
    <mergeCell ref="E136:F136"/>
    <mergeCell ref="E142:F142"/>
    <mergeCell ref="E145:F145"/>
    <mergeCell ref="E151:F151"/>
    <mergeCell ref="E154:F154"/>
    <mergeCell ref="E157:F157"/>
    <mergeCell ref="E160:F160"/>
    <mergeCell ref="E163:F163"/>
    <mergeCell ref="E166:F166"/>
    <mergeCell ref="E169:F169"/>
    <mergeCell ref="E173:F173"/>
    <mergeCell ref="E183:F183"/>
    <mergeCell ref="E186:F186"/>
    <mergeCell ref="E189:F189"/>
    <mergeCell ref="E194:F194"/>
    <mergeCell ref="E197:F197"/>
    <mergeCell ref="E202:F202"/>
    <mergeCell ref="E207:F207"/>
    <mergeCell ref="E212:F212"/>
    <mergeCell ref="E215:F215"/>
    <mergeCell ref="E218:F218"/>
    <mergeCell ref="E221:F221"/>
    <mergeCell ref="E246:F246"/>
    <mergeCell ref="E251:F251"/>
    <mergeCell ref="E259:F259"/>
    <mergeCell ref="E224:F224"/>
    <mergeCell ref="E230:F230"/>
    <mergeCell ref="E233:F233"/>
    <mergeCell ref="E237:F237"/>
    <mergeCell ref="E240:F240"/>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dc:creator>
  <cp:lastModifiedBy>usuari</cp:lastModifiedBy>
  <dcterms:created xsi:type="dcterms:W3CDTF">2025-11-12T17:49:10Z</dcterms:created>
  <dcterms:modified xsi:type="dcterms:W3CDTF">2025-11-13T09:44:40Z</dcterms:modified>
</cp:coreProperties>
</file>