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0.102\copia_original\tgna05\Dades\01 DISSENY - DOCUMENTACIO TÈCNICA\EXPEDIENTS 2025 SMHAUSA\00.25 Actualitzat pisos PARC HABITATGES TANTEIG\76. SET 50 A 2º2ª\4. INF TÈC LICITAC\"/>
    </mc:Choice>
  </mc:AlternateContent>
  <xr:revisionPtr revIDLastSave="0" documentId="13_ncr:1_{64EE53CF-3856-4B07-B6AA-ABBB36BD9138}" xr6:coauthVersionLast="47" xr6:coauthVersionMax="47" xr10:uidLastSave="{00000000-0000-0000-0000-000000000000}"/>
  <bookViews>
    <workbookView xWindow="2460" yWindow="1455" windowWidth="25140" windowHeight="13800" xr2:uid="{00000000-000D-0000-FFFF-FFFF00000000}"/>
  </bookViews>
  <sheets>
    <sheet name="T-PRES" sheetId="2" r:id="rId1"/>
  </sheets>
  <calcPr calcId="191029"/>
</workbook>
</file>

<file path=xl/calcChain.xml><?xml version="1.0" encoding="utf-8"?>
<calcChain xmlns="http://schemas.openxmlformats.org/spreadsheetml/2006/main">
  <c r="H90" i="2" l="1"/>
  <c r="H131" i="2"/>
  <c r="H130" i="2"/>
  <c r="H25" i="2" l="1"/>
  <c r="H45" i="2"/>
  <c r="H76" i="2"/>
  <c r="H77" i="2"/>
  <c r="H99" i="2"/>
  <c r="H106" i="2"/>
  <c r="H107" i="2"/>
  <c r="H141" i="2"/>
  <c r="H140" i="2"/>
  <c r="H139" i="2"/>
  <c r="H138" i="2"/>
  <c r="H129" i="2"/>
  <c r="H128" i="2"/>
  <c r="H127" i="2"/>
  <c r="H126" i="2"/>
  <c r="H125" i="2"/>
  <c r="H118" i="2"/>
  <c r="H117" i="2"/>
  <c r="H116" i="2"/>
  <c r="H110" i="2"/>
  <c r="H109" i="2"/>
  <c r="H108" i="2"/>
  <c r="H105" i="2"/>
  <c r="H104" i="2"/>
  <c r="H103" i="2"/>
  <c r="H102" i="2"/>
  <c r="H101" i="2"/>
  <c r="H100" i="2"/>
  <c r="H98" i="2"/>
  <c r="H91" i="2"/>
  <c r="H89" i="2"/>
  <c r="H88" i="2"/>
  <c r="H87" i="2"/>
  <c r="H86" i="2"/>
  <c r="H79" i="2"/>
  <c r="H78" i="2"/>
  <c r="H75" i="2"/>
  <c r="H68" i="2"/>
  <c r="H62" i="2"/>
  <c r="H61" i="2"/>
  <c r="H60" i="2"/>
  <c r="H59" i="2"/>
  <c r="H53" i="2"/>
  <c r="H52" i="2"/>
  <c r="H44" i="2"/>
  <c r="H43" i="2"/>
  <c r="H42" i="2"/>
  <c r="H35" i="2"/>
  <c r="H34" i="2"/>
  <c r="H33" i="2"/>
  <c r="H32" i="2"/>
  <c r="H31" i="2"/>
  <c r="H30" i="2"/>
  <c r="H29" i="2"/>
  <c r="H28" i="2"/>
  <c r="H27" i="2"/>
  <c r="H26" i="2"/>
  <c r="H24" i="2"/>
  <c r="H23" i="2"/>
  <c r="H22" i="2"/>
  <c r="H16" i="2"/>
  <c r="H15" i="2"/>
  <c r="H14" i="2"/>
  <c r="H46" i="2" l="1"/>
  <c r="H54" i="2"/>
  <c r="H17" i="2"/>
  <c r="G148" i="2" s="1"/>
  <c r="H92" i="2"/>
  <c r="H142" i="2"/>
  <c r="H132" i="2"/>
  <c r="H119" i="2"/>
  <c r="G154" i="2" s="1"/>
  <c r="H111" i="2"/>
  <c r="H80" i="2"/>
  <c r="H69" i="2"/>
  <c r="G152" i="2" s="1"/>
  <c r="H63" i="2"/>
  <c r="G151" i="2" s="1"/>
  <c r="H36" i="2"/>
  <c r="G149" i="2" s="1"/>
  <c r="G155" i="2" l="1"/>
  <c r="G150" i="2"/>
  <c r="G153" i="2"/>
  <c r="G157" i="2" l="1"/>
  <c r="G158" i="2" s="1"/>
  <c r="G160" i="2" s="1"/>
  <c r="G161" i="2" s="1"/>
  <c r="G163" i="2" s="1"/>
</calcChain>
</file>

<file path=xl/sharedStrings.xml><?xml version="1.0" encoding="utf-8"?>
<sst xmlns="http://schemas.openxmlformats.org/spreadsheetml/2006/main" count="395" uniqueCount="199">
  <si>
    <t>MANTENIMENT I ADEQUACIÓ D'HABITATGES</t>
  </si>
  <si>
    <t>PRESSUPOST</t>
  </si>
  <si>
    <t>Preu</t>
  </si>
  <si>
    <t>Amidament</t>
  </si>
  <si>
    <t>Import</t>
  </si>
  <si>
    <t>Obra</t>
  </si>
  <si>
    <t>01</t>
  </si>
  <si>
    <t>PREUS MANTENIMENT I ADEQUACIÓ</t>
  </si>
  <si>
    <t>Capítol</t>
  </si>
  <si>
    <t>BUIDAT I NETEJA DE L'HABITATGE</t>
  </si>
  <si>
    <t>'01.01</t>
  </si>
  <si>
    <t>U</t>
  </si>
  <si>
    <t>L100RR02</t>
  </si>
  <si>
    <t>BUIDAT GENERAL D'HABITATGE MOBLAT INCLOENT TOTES LES ACTUACIONS DE DESMUNTAGE INCLUS MAMPARA, MOBLE RENTAMANS I QUALSEVOL ALTRE ELEMENT QUE LA D.F. HO REQUEREIXI. CÀRREGA A CAMIÓ I TRANSPORT A L'ABOCADOR.</t>
  </si>
  <si>
    <t>L100RR03</t>
  </si>
  <si>
    <t>NETEJA GENERAL DE L'HABITATGE (INCLOENT PAVIMENTS, FINESTRES, SANITARIS, AIXETERIA, FUSTERIA, ETC.) POSTERIOR A L'ACABAMENT DELS TREBALLS REALITZATS PER DEIXAR-LO EN CONDICIONS OPTIMES DE RECEPCIÓ, INCLOENT ACCESORIS I MATERIAL NECESSARI.</t>
  </si>
  <si>
    <t>M2</t>
  </si>
  <si>
    <t>K2RA85A0</t>
  </si>
  <si>
    <t>M3</t>
  </si>
  <si>
    <t>DEPOSICIÓ CONTROLADA A CENTRE DE SELECCIÓ I TRANSFERÈNCIA DE RESIDUS BARREJATS NO ESPECIALS AMB UNA DENSITAT 0,43 T/M3, PROCEDENTS DE CONSTRUCCIÓ O DEMOLICIÓ, AMB CODI 170904 SEGONS LA LLISTA EUROPEA DE RESIDUS (ORDEN MAM/304/2002)</t>
  </si>
  <si>
    <t>TOTAL</t>
  </si>
  <si>
    <t>02</t>
  </si>
  <si>
    <t>ARRENCADA I DESMUNTATGE</t>
  </si>
  <si>
    <t>'01.02</t>
  </si>
  <si>
    <t>K21JRR02</t>
  </si>
  <si>
    <t>ARRENCADA D'INSTAL·LACIÓ ELECTRICA EXISTENT, INCLÒS CAIXES, ARMARI, MECANISMES, LÍNIES, ACCESSORIS I ALTRES ELEMENTS. ES CONSIDERA PER UNITAT D'HABITATGE DE FINS A 100 M2 DE SUPERFÍCIE ÚTIL SERVIDA PER LA INSTAL·LACIÓ, AMB MITJANS MANUALS I CÀRREGA MANUAL SOBRE CAMIÓ O CONTENIDOR</t>
  </si>
  <si>
    <t>K21J1011</t>
  </si>
  <si>
    <t>ARRENCADA D'INSTAL·LACIÓ DE DISTRIBUCIÓ D'AIGUA AMB TUBS, ACCESSORIS I AIXETES PER A CADA UNITAT DE 100 M2 DE SUPERFÍCIE SERVIDA PER LA INSTAL·LACIÓ, AMB MITJANS MANUALS I CÀRREGA MANUAL SOBRE CAMIÓ O CONTENIDOR</t>
  </si>
  <si>
    <t>M</t>
  </si>
  <si>
    <t>K21EF011</t>
  </si>
  <si>
    <t>ARRENCADA D'UNITAT EXTERIOR I SUPORTS DE SISTEMA D'AIRE CONDICIONAT, AMB MITJANS MANUALS I CÀRREGA MANUAL SOBRE CAMIÓ O CONTENIDOR</t>
  </si>
  <si>
    <t>K21JRR11</t>
  </si>
  <si>
    <t xml:space="preserve">DESMUNTATGE D'ESCALFADOR D'AIGUA, ACCESSORIS I DESCONNEXIÓ DE LES XARXES D'AIGUA, AMB MITJANS MANUALS I CÀRREGA MANUAL SOBRE CONTENIDOR O CAMIÓ	</t>
  </si>
  <si>
    <t>K21JB111</t>
  </si>
  <si>
    <t>ARRENCADA D'INODOR, ANCORATGES, AIXETES, MECANISMES, DESGUASSOS I DESCONNEXIÓ DE LES XARXES D'AIGUA I D'EVACUACIÓ, AMB MITJANS MANUALS I CÀRREGA MANUAL DE RUNA SOBRE CAMIÓ O CONTENIDOR</t>
  </si>
  <si>
    <t>K21JA111</t>
  </si>
  <si>
    <t>ARRENCADA DE CISTERNA ALTA D'INODOR, SUPORT, AIXETES, MECANISMES I DESCONNEXIÓ DE LES XARXES D'AIGUA I D'EVACUACIÓ, AMB MITJANS MANUALS I CÀRREGA MANUAL DE RUNA SOBRE CAMIÓ O CONTENIDOR</t>
  </si>
  <si>
    <t>K21JD111</t>
  </si>
  <si>
    <t>ARRENCADA DE LAVABO, SUPORT, AIXETES, SIFÓ, DESGUASSOS I DESCONNEXIÓ DE LES XARXES D'AIGUA I D'EVACUACIÓ, AMB MITJANS MANUALS I CÀRREGA MANUAL DE RUNA SOBRE CAMIÓ O CONTENIDOR</t>
  </si>
  <si>
    <t>K21JE111</t>
  </si>
  <si>
    <t>ARRENCADA DE PLAT DE DUTXA, AIXETES, SIFÓ, DESGUASSOS I DESCONNEXIÓ DE LES XARXES D'AIGUA I D'EVACUACIÓ, AMB MITJANS MANUALS I CÀRREGA MANUAL DE RUNA SOBRE CAMIÓ O CONTENIDOR</t>
  </si>
  <si>
    <t>K21JG111</t>
  </si>
  <si>
    <t>ARRENCADA D'AIGÜERA, SUPORT, AIXETES, SIFÓ, DESGUASSOS I DESCONNEXIÓ DE LES XARXES D'AIGUA I D'EVACUACIÓ, AMB MITJANS MANUALS I CÀRREGA MANUAL DE RUNA SOBRE CAMIÓ O CONTENIDOR</t>
  </si>
  <si>
    <t>K21JH111</t>
  </si>
  <si>
    <t>ARRENCADA DE SAFAREIG, SUPORT, AIXETES, SIFÓ, DESGUASSOS I DESCONNEXIÓ DE LES XARXES D'AIGUA I D'EVACUACIÓ, AMB MITJANS MANUALS I CÀRREGA MANUAL DE RUNA SOBRE CAMIÓ O CONTENIDOR</t>
  </si>
  <si>
    <t>K21JRR07</t>
  </si>
  <si>
    <t>ARRENCADA D'AIXETA  AMB MITJANS MANUALS I CÀRREGA MANUAL SOBRE  SAC O CONTENIDOR I TRANSPORT A L'ABOCADOR.</t>
  </si>
  <si>
    <t>K21JRR08</t>
  </si>
  <si>
    <t>ARRENCADA DE DESGUÀS I/O SIFÓ  AMB MITJANS MANUALS I CÀRREGA MANUAL SOBRE  SAC O CONTENIDOR I TRANSPORT A L'ABOCADOR.</t>
  </si>
  <si>
    <t>K21A3011</t>
  </si>
  <si>
    <t>ARRENCADA DE FULL I BASTIMENT DE PORTA INTERIOR AMB MITJANS MANUALS I CÀRREGA MANUAL SOBRE CAMIÓ O CONTENIDOR</t>
  </si>
  <si>
    <t>K219RR01</t>
  </si>
  <si>
    <t>ARRENCADA DE TAPAJUNTS LLIS, AMB MITJANS MANUALS I CÀRREGA MANUAL DE RUNA SOBRE CAMIÓ O CONTENIDOR</t>
  </si>
  <si>
    <t>05</t>
  </si>
  <si>
    <t>FUSTERIA INTERIOR I EXTERIOR</t>
  </si>
  <si>
    <t>Titol 3</t>
  </si>
  <si>
    <t>0A</t>
  </si>
  <si>
    <t>FUSTERIA INTERIOR</t>
  </si>
  <si>
    <t>'01.05.0A</t>
  </si>
  <si>
    <t>KAQARM00</t>
  </si>
  <si>
    <t>REPÀS GENERAL DE FUSTERIA INTERIOR I EXTERIOR DE L'HABITATGE, INCLOENT ELS MOBLES DE CUINA, DEIXANT TOT EN CORRECTE FUNCIONAMENT, S'INCLOU PART PROPORCIONAL PER PETIT MATERIAL DE SUBSTITUCIÓ.</t>
  </si>
  <si>
    <t>KAQDD286</t>
  </si>
  <si>
    <t>FULLA BATENT PER A PORTA INTERIOR, DE 40 MM DE GRUIX, 80 CM D'AMPLÀRIA I 210 CM ALÇÀRIA , PER A PINTAR, DE CARES LLISES I ESTRUCTURA INTERIOR DE FUSTA, COL·LOCADA</t>
  </si>
  <si>
    <t>KAZ13196</t>
  </si>
  <si>
    <t>TAPAJUNTS DE FUSTA PER A PINTAR DE SECCIÓ RECTANGULAR LLISA DE 9 MM DE GRUIX I DE 60 MM D'AMPLÀRIA</t>
  </si>
  <si>
    <t>KAQDRM01</t>
  </si>
  <si>
    <t>SUBMINISTRAMENT I COL·LOCACIÓ DE PANY I MANETES PER A PORTA INTERIOR, INCLOENT L'EXTRACCIÓ DE L'EXISTENT, TOTALMENT INSTAL·LAT.</t>
  </si>
  <si>
    <t>0B</t>
  </si>
  <si>
    <t>FUSTERIA EXTERIOR</t>
  </si>
  <si>
    <t>'01.05.0B</t>
  </si>
  <si>
    <t>KAVBRM06</t>
  </si>
  <si>
    <t>REPÀS GENERAL DE PERSIANES DE L'HABITATGE, INCLOENT EL MUNTATGE, DESMUNTATGE DE PERSIANES, REPÀS DE CINTES,  CANVI DE LAMEL·LES I/O TOPALLS, S'INCLOU PETIT MATERIAL.</t>
  </si>
  <si>
    <t>EAVBEK45</t>
  </si>
  <si>
    <t>PERSIANA ENROTLLABLE DE PVC, DE LAMEL·LES DE 14 A 14,5 MM DE GRUIX DE 40 A 45 MM D'ALÇÀRIA I DE 4,5 A 5 KG PER M2</t>
  </si>
  <si>
    <t>06</t>
  </si>
  <si>
    <t>INSTAL·LACIÓ ELÈCTRICA</t>
  </si>
  <si>
    <t>'01.06</t>
  </si>
  <si>
    <t>4G00RR02</t>
  </si>
  <si>
    <t>XARXA ELÈCTRICA DE DISTRIBUCIÓ INTERIOR D'UN HABITATGE FINS A 75 M2 DE SUPERFICIE ÚTIL AMB ELECTRIFICACIÓ FINS A 6,9KW, 5 CIRCUITS (AMB DESDOBLAMENT DE C4) PER MUNTATGE SUPERFICIAL AMB TUB I AMB UN MÀXIM D'ELEMENTS: C1 15 PUNTS DE LLUM, C2 18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</si>
  <si>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1P141111</t>
  </si>
  <si>
    <t>PRESA DE SENYAL DE TV-FM DE DERIVACIÓ ÚNICA, DE TIPUS UNIVERSAL AMB TAPA, DE PREU ECONÒMIC ENCASTADA, AMB MARC PER A MECANISME UNIVERSAL, AMB CAIXA DE DERIVACIÓ RECTANGULAR, TUB FLEXIBLE PER A PROTECCIÓ DE CONDUCTORS ELÈCTRICS DE MATERIAL PLÀSTIC, CABLE COAXIAL I CAIXA PER A MECANISMES, INSTAL·LADA</t>
  </si>
  <si>
    <t>EGA2RR01</t>
  </si>
  <si>
    <t>AVISADOR ACÚSTIC, DE TIPUS UNIVERSAL, SO BRUNZENT, DE 230 V DE TENSIÓ D'ALIMENTACIÓ, AMB TAPA, PREU MITJÀ ENCASTAT</t>
  </si>
  <si>
    <t>KG48RR04</t>
  </si>
  <si>
    <t>PROVES DE LA INSTAL·LACIÓ ELÈCTRICA, COMPROVANT ESTAT ACTUAL, CABLEJAT I MECANISMES.</t>
  </si>
  <si>
    <t>07</t>
  </si>
  <si>
    <t>INSTAL·LACIÓ DE GAS</t>
  </si>
  <si>
    <t>'01.07</t>
  </si>
  <si>
    <t>KE42MR01</t>
  </si>
  <si>
    <t>CONDUCTE CIRCULAR PER A CAMPANA O EXTRACTOR DE XAPA D'ACER  AMB RECOBRIMENT D'ESMALT BLANC DE POLIURETÀ DE 125 MM DE DIÀMETRE, TEMPERATURA DE TREBALL DE FINS A 220º C  MUNTAT SUPERFICIALMENT</t>
  </si>
  <si>
    <t>ML</t>
  </si>
  <si>
    <t>08</t>
  </si>
  <si>
    <t xml:space="preserve">LAMPISTERIA, SANITARIS, AIXETES I ACCESS	</t>
  </si>
  <si>
    <t>LAMPISTERIA</t>
  </si>
  <si>
    <t>'01.08.0A</t>
  </si>
  <si>
    <t>KJ1YRR11</t>
  </si>
  <si>
    <t>DESMUNTATGE I MUNTATGE D'INODOR DE SORTIDA HORITZONTAL O VERTICAL, COL·LOCAT SOBRE EL PAVIMENT I CONNECTAT A LA XARXA D'EVACUACIÓ</t>
  </si>
  <si>
    <t>4J41RR01</t>
  </si>
  <si>
    <t xml:space="preserve">INSTAL·LACIÓ DE LAMPISTERIA PER A CAMBRA HIGIÈNICA, AMB LAVABO, INODOR,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</si>
  <si>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4J41RR05</t>
  </si>
  <si>
    <t xml:space="preserve">INSTAL·LACIÓ DE LAMPISTERIA PER A CUINA AMB DOTACIÓ PER AIGÜERA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</si>
  <si>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JJV1RR07</t>
  </si>
  <si>
    <t>PROVES FINALS D'APARELLS DE CONSUM D'AIGUA SANITÀRIA I GRIFERÍA, PER VERIFICAR EL SEU CORRECTE FUNCIONAMENT I EL COMPLIMENT DE LA NORMATIVA VIGENT. INCLOU PETIT MATERIAL DE SUBSTITUCIÓ EN CAS QUE CALGUI I PROTOCOL DE PROVES AMB INFORME FINAL.</t>
  </si>
  <si>
    <t>JJV1RR08</t>
  </si>
  <si>
    <t>PROVES D'ESTANQUITAT DELS DESGUASOS DE L'HABITATGE, PER VERIFICAR EL SEU CORRECTE FUNCIONAMENT I EL COMPLIMENT DE LA NORMATIVA VIGENT. INCLOU PETIT MATERIAL DE SUBSTITUCIÓ EN CAS QUE CALGUI I PROTOCOL DE PROVES AMB INFORME FINAL.</t>
  </si>
  <si>
    <t>APARELLS SANITARIS</t>
  </si>
  <si>
    <t>'01.08.0B</t>
  </si>
  <si>
    <t>KJ12EQ01</t>
  </si>
  <si>
    <t>PLAT DE DUTXA RECTANGULAR DE PORCELLANA, DE 1200X700 MM, DE COLOR BLANC, PREU ALT, COL·LOCAT SOBRE EL PAVIMENT. INCLÚS DESGUÀS DE VÀLVULA I SIFÓ, TOTALMENT INSTAL·LAT I PROVAT.</t>
  </si>
  <si>
    <t>KJ14CR01</t>
  </si>
  <si>
    <t>INODOR DE PORCELLANA ESMALTADA  DE COLOR BLANC, DE SORTIDA VERTICAL I/O HORITZONTAL, AMB SEIENT I TAPA DURAPLAST, CISTERNA I MECANISMES DE DOBLE DESCÀRREGA I ALIMENTACIÓ INCORPORATS, AMB TUB FLEXIBLE AMB DE TALL CROMADA, PREU MITJÀ, COL·LOCAT SOBRE EL PAVIMENT I CONNECTAT A LA XARXA D'EVACUACIÓ TOTALMENT INSTAL·LAT I PROVAT.</t>
  </si>
  <si>
    <t>KJ13CR02</t>
  </si>
  <si>
    <t>LAVABO AMB SUPORT DE PEU DE PORCELLANA ESMALTADA, SENZILL, D'AMPLÀRIA DE 53  A 75 CM, DE COLOR BLANC I PREU MITJÀ, COL·LOCAT SOBRE PEU, AMB AIXETA MESCLADORA CROMADA INCLÚS DESGUÀS, SIFÓ, TAP I CADENETA TUBS FLEXIBLES D'ALIMENTACIÓ AMB CLAUS DE TALL TOTALMENT INSTAL·LAT I PROVAT.</t>
  </si>
  <si>
    <t>KJ18CR01</t>
  </si>
  <si>
    <t>AIGÜERA DE PLANXA D'ACER INOXIDABLE AMB UNA PICA CIRCULAR, FINS A 50 CM DE LLARGÀRIA, ACABAT BRILLANT, PREU MITJÀ, ENCASTADA A UN TAULELL DE CUINA INCLÓS DESGUÀS DE VÀLVULA I SIFÓ, TAP I CADENETA TOTALMENT INSTAL·LADA I PROVADA.</t>
  </si>
  <si>
    <t>KJ11EQ01</t>
  </si>
  <si>
    <t>FORMACIÓ DE RECRESCUT PER ASSENTAMENT DE PLAT DE DUTXA.</t>
  </si>
  <si>
    <t>4612C333</t>
  </si>
  <si>
    <t>CALAIX VERTICAL PER A RECOBRIMENT DE BAIXANT, DE 29X29 CM DE SECCIÓ, EN RACÓ, DE 3 M D'ALÇÀRIA COM A MÀXIM, D'OBRA CERÀMICA, COL·LOCAT AMB MORTER MIXT 1:2:10 ELABORAT A L'OBRA, ARREBOSSAT MESTREJAT A UNA CARA AMB MORTER DE CIMENT 1:4, DEIXAT DE REGLE I ENRAJOLAT AMB RAJOLA CERÀMICA PREMSADA ESMALTADA BRILLANT, PREU ALT DE 16 A 25 U COM A MÀXIM, COL·LOCADES AMB MORTER ADHESIU, INCLOU PROTECCIÓ D'ARESTA AMB CANTONERA D'ALUMINI DE 5 MM DE GRUIX I 25 MM DE DESENVOLUPAMENT</t>
  </si>
  <si>
    <t>0C</t>
  </si>
  <si>
    <t>AIXETES I ACCESORIS</t>
  </si>
  <si>
    <t>'01.08.0C</t>
  </si>
  <si>
    <t>KJ21CR01</t>
  </si>
  <si>
    <t>AIXETA MONOCOMANDAMENT PER A BANYERA/DUTXA , MUNTADA SUPERFICIALMENT SOBRE APARELL SANITARI, AMB BROC I TRANSFUSOR, DE LLAUTÓ CROMAT, PREU SUPERIOR, AMB DUES ENTRADES DE 3/4´´ I SORTIDA DE 1/2´´ PER A DUTXA DE TELÈFON. TOTALMENT INSTAL·LADA I PROVADA.</t>
  </si>
  <si>
    <t>KJ23CR01</t>
  </si>
  <si>
    <t>AIXETA MONOCOMANDAMENT PER A LAVABO, MUNTADA SUPERFICIALMENT SOBRE TAULELL O APARELL SANITARI, DE LLAUTÓ CROMAT, PREU MITJÀ, AMB DUES ENTRADES DE MANIGUETS.  INCLÓS TUB FLEXIBLE D'ALIMENTACIÓ AMB CLAUS DE TALL. TOTALMENT INSTAL·LADA I PROVADA.</t>
  </si>
  <si>
    <t>KJ28CR01</t>
  </si>
  <si>
    <t>AIXETA MONOCOMANDAMENT PER A AIGÜERA DE CANELLA ALTA, MUNTADA SUPERFICIALMENT, DE LLAUTÓ CROMAT PREU MITJÀ, AMB BROC GIRATORI DE FOSA, AMB DUES ENTRADES DE MANIGUETS.  INCLÓS TUB FLEXIBLE D'ALIMENTACIÓ AMB CLAUS DE TALL. TOTALMENT INSTAL·LADA I PROVADA.</t>
  </si>
  <si>
    <t>KJ29CR01</t>
  </si>
  <si>
    <t>AIXETA SENZILLA PER A RENTADORA, MURAL, MUNTADA SUPERFICIALMENT, DE LLAUTÓ CROMAT, PREU MITJÀ, AMB AIXETA I SORTIDA EXTERIOR ROSCADA DE 3/4´´, INCORPORADES, AMB ENTRADA DE 1/2´´. TOTALMENT INSTAL·LADA I PROVADA.</t>
  </si>
  <si>
    <t>EJ2Z411B</t>
  </si>
  <si>
    <t>AIXETA DE PAS, ENCASTADA, DE LLAUTÓ CROMAT, PREU SUPERIOR, AMB SORTIDA DE DIÀMETRE 1´´ I ENTRADA D'1´´</t>
  </si>
  <si>
    <t>KJ24CR01</t>
  </si>
  <si>
    <t>AIXETA DE REGULACIÓ PER APARELL SANITARI, MUNTADA SUPERFICIALMENT, AMB TUB D'ENLLAÇ INCORPORAT, DE LLAUTÓ CROMAT, PREU MITJÀ, AMB ENTRADA DE 1/2´´</t>
  </si>
  <si>
    <t>KJ22W730</t>
  </si>
  <si>
    <t>TUB FLEXIBLE PER A DUTXA DE TELÈFON AMB DUES UNIONS ROSCADES DE 1/2´´, D'ALUMINI ANODITZAT, PREU MITJÀ</t>
  </si>
  <si>
    <t>KJ22Y930</t>
  </si>
  <si>
    <t>DUTXA DE TELÈFON D'ASPERSIÓ REGULABLE, ROSCADA A TUB FLEXIBLE, SINTÈTICA, PREU MITJÀ</t>
  </si>
  <si>
    <t>KJ22S130</t>
  </si>
  <si>
    <t>SUPORT AMB RÒTULA PER A DUTXA DE TELÈFON, MURAL, MUNTAT SUPERFICIALMENT, DE LLAUTÓ CROMAT, PREU MITJÀ</t>
  </si>
  <si>
    <t>EJ3217DG</t>
  </si>
  <si>
    <t>DESGUÀS RECTE PER A PLAT DE DUTXA, AMB REIXETA INCORPORADA, DE PVC DE DIÀMETRE 40 MM, CONNECTAT A UN RAMAL DE PVC</t>
  </si>
  <si>
    <t>LJ38A7DG</t>
  </si>
  <si>
    <t>SIFÓ REGISTRABLE PER A AIGÜERA D'UNA PICA, DE PVC, DE DIÀMETRE 40 MM, CONNECTAT A UN RAMAL DE PVC, SUBSTITUINT UN ELEMENT EXISTENT D'IGUALS CARACTERÍSTIQUES</t>
  </si>
  <si>
    <t>LJ33A7PG</t>
  </si>
  <si>
    <t>SIFÓ REGISTRABLE PER A LAVABO, DE PVC DE DIÀMETRE 40 MM, CONNECTAT A UN RAMAL DE PVC, SUBSTITUINT UN ELEMENT EXISTENT D'IGUALS CARACTERÍSTIQUES</t>
  </si>
  <si>
    <t>LJ3Z1000</t>
  </si>
  <si>
    <t>SUBSTITUCIÓ DE JUNTS EN DESGUÀS DE BANYERA O DUTXA</t>
  </si>
  <si>
    <t>09</t>
  </si>
  <si>
    <t>PINTURA</t>
  </si>
  <si>
    <t>'01.09</t>
  </si>
  <si>
    <t>K898RR03</t>
  </si>
  <si>
    <t xml:space="preserve">PINTAT DE PARAMENTS HORITZONTALS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</si>
  <si>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K898RR04</t>
  </si>
  <si>
    <t xml:space="preserve">PINTAT DE PARAMENT VERTICAL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</si>
  <si>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K89ACR01</t>
  </si>
  <si>
    <t xml:space="preserve">PINTAT DE PORTES CEGUES DE FUSTA, A L'ESMALT SINTÈTIC, AMB UNA CAPA SEGELLADORA I DUES D'ACABAT.  INCLOU PREPARACIÓ DEL SUPORT: NETEJA, POLIT I ESCATAT SUPERFICIAL.	</t>
  </si>
  <si>
    <t>10</t>
  </si>
  <si>
    <t>MOBLES DE CUINA I ELCTRODOMÈSTICS</t>
  </si>
  <si>
    <t>MOBLES DE CUINA</t>
  </si>
  <si>
    <t>'01.10.0A</t>
  </si>
  <si>
    <t>EQ7114BG</t>
  </si>
  <si>
    <t>MÒDUL ESTÀNDARD PER A MOBLE DE CUINA BAIX, DE 400X600 MM I 700 MM D'ALÇÀRIA, AMB PORTA D'AGLOMERAT AMB MELAMINA, PREU MITJÀ, SOBRE PEUS REGULABLES DE PVC, AMB TIRADORS, FERRATGE I SÒCOL, COL·LOCAT RECOLZAT A TERRA I FIXAT A LA PARET</t>
  </si>
  <si>
    <t>EQ7128BG</t>
  </si>
  <si>
    <t>MÒDUL D'AIGÜERA PER A MOBLE DE CUINA BAIX, DE 800X600 MM I 700 MM D'ALÇÀRIA, AMB PORTA D'AGLOMERAT AMB MELAMINA, PREU MITJÀ, SOBRE PEUS REGULABLES DE PVC, AMB TIRADORS, FERRATGE I SÒCOL, COL·LOCAT RECOLZAT A TERRA I FIXAT A LA PARET</t>
  </si>
  <si>
    <t>EQ7136A0</t>
  </si>
  <si>
    <t>MÒDUL DE FORN PER A MOBLE DE CUINA BAIX, DE 600X600 MM I 700 MM D'ALÇÀRIA, SENSE FRONTAL , PREU ECONÒMIC, SOBRE PEUS REGULABLES DE PVC, AMB TIRADORS, FERRATGE I SÒCOL, COL·LOCAT RECOLZAT A TERRA I FIXAT A LA PARET</t>
  </si>
  <si>
    <t>EQ71047G</t>
  </si>
  <si>
    <t>MÒDUL ESTÀNDARD PER A MOBLE DE CUINA ALT, DE 400X330 MM I 700 MM D'ALÇÀRIA, D'AGLOMERAT AMB MELAMINA, PREU MITJÀ, AMB TIRADORS, FERRATGES I REGLETA, COL·LOCAT FIXAT A LA PARET</t>
  </si>
  <si>
    <t>EQ71RM02</t>
  </si>
  <si>
    <t>SUBMINISTRAMENT I COL·LOCACIÓ DE TAULELL DE MATERIAL LAMINAT DE FUSTA DE FINS A 2,00 M DE LLARG EN COLOR SIMILAR A L'ESXISTENT, INCLOU PART PROPORCIONAL DE MATERIAL DE REMATS I AJUDES, COMPLETAMENT ACABAT.</t>
  </si>
  <si>
    <t>KAQDRR12</t>
  </si>
  <si>
    <t xml:space="preserve">SUBMINISTRE I COL·LOCACIÓ DE SAFATA DE 80 CM PER ESCORREPLATS/GOTS D'ACER INOXIDABLE. </t>
  </si>
  <si>
    <t>KAZGRR13</t>
  </si>
  <si>
    <t xml:space="preserve">TIRADOR METAL·LIC, COL·LOCAT. </t>
  </si>
  <si>
    <t>ELECTRODOMÈSTICS</t>
  </si>
  <si>
    <t>'01.10.0B</t>
  </si>
  <si>
    <t>EQ81RM02</t>
  </si>
  <si>
    <t>PLACA VITROCERÀMICA ELÈCTRICA AMB QUATRE ZONES DE COCCIÓ, TOTALMENT INSTAL·LADA</t>
  </si>
  <si>
    <t>EQ81RM05</t>
  </si>
  <si>
    <t>FORN ELÈCTRIC, CONVENCIONAL PER ENCASTAR A MOBLE DE 60 CMS, TOTALMENT INSTAL·LAT</t>
  </si>
  <si>
    <t>EQ81RM08</t>
  </si>
  <si>
    <t>CAMPANA EXTRACTORA EXTRAÏBLE DE 60 CMS, ENCASTAR A MOBLE DE CUINA O A LA PARET, TOTALMENT INSTAL·LADA</t>
  </si>
  <si>
    <t>KJA2MR01</t>
  </si>
  <si>
    <t>ESCALFADOR ACUMULADOR ELÈCTRIC DE 80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</si>
  <si>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RESUM PER CAPÍTOLS</t>
  </si>
  <si>
    <t>FUSTERIA EXTERIOR I INTERIOR</t>
  </si>
  <si>
    <t>INSTAL.LACIÓ ELÈCTRICA</t>
  </si>
  <si>
    <t>INSTAL.LACIÓ DE GAS</t>
  </si>
  <si>
    <t>LAMPISTERIA, SANITARIS, AIXETES I ACCES</t>
  </si>
  <si>
    <t>MOBLES DE CUINA I ELECTRODOMÈSTICS</t>
  </si>
  <si>
    <t>TOTAL EXECUCIÓ MATERIAL</t>
  </si>
  <si>
    <t>19% DESPESES GENERALS I BENEFINI INDUSTRIAL</t>
  </si>
  <si>
    <t>BASE IMPOSABLE</t>
  </si>
  <si>
    <t>IVA 21%</t>
  </si>
  <si>
    <t>Preus unitaris de base per adequació d'habitatges</t>
  </si>
  <si>
    <t>procedents del dret de tanteig i retracte</t>
  </si>
  <si>
    <t>BASE DE DADES BEDEC 2024_06</t>
  </si>
  <si>
    <t>SET 50 A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</si>
</sst>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sz val="10"/>
      <color theme="1"/>
      <name val="Calibri"/>
      <family val="2"/>
      <scheme val="minor"/>
    </font>
    <font>
      <b/>
      <sz val="10"/>
      <color theme="1"/>
      <name val="Calibri"/>
      <family val="2"/>
      <scheme val="minor"/>
    </font>
    <font>
      <sz val="11"/>
      <color rgb="FFFF0000"/>
      <name val="Calibri"/>
      <family val="2"/>
    </font>
    <font>
      <b/>
      <sz val="8"/>
      <color rgb="FFFF0000"/>
      <name val="Calibri"/>
      <family val="2"/>
    </font>
    <font>
      <sz val="10"/>
      <color rgb="FFFF0000"/>
      <name val="Calibri"/>
      <family val="2"/>
      <scheme val="minor"/>
    </font>
    <font>
      <b/>
      <sz val="8"/>
      <name val="Calibri"/>
      <family val="2"/>
    </font>
    <font>
      <sz val="8"/>
      <name val="Calibri"/>
      <family val="2"/>
    </font>
    <font>
      <b/>
      <sz val="16"/>
      <color theme="4" tint="-0.249977111117893"/>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auto="1"/>
      </bottom>
      <diagonal/>
    </border>
    <border>
      <left style="thin">
        <color indexed="64"/>
      </left>
      <right/>
      <top/>
      <bottom style="thin">
        <color indexed="64"/>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pplyNumberFormat="0" applyBorder="0" applyAlignment="0"/>
  </cellStyleXfs>
  <cellXfs count="44">
    <xf numFmtId="0" fontId="0" fillId="0" borderId="0" xfId="0"/>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49"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justify"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0" xfId="0" applyFont="1" applyBorder="1" applyAlignment="1">
      <alignment vertical="top" wrapText="1"/>
    </xf>
    <xf numFmtId="0" fontId="5" fillId="0" borderId="3" xfId="0" applyFont="1" applyBorder="1" applyAlignment="1">
      <alignment vertical="top" wrapText="1"/>
    </xf>
    <xf numFmtId="164" fontId="5" fillId="0" borderId="0"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0" fontId="5" fillId="0" borderId="0" xfId="0" applyFont="1" applyBorder="1" applyAlignment="1">
      <alignment vertical="top" wrapText="1"/>
    </xf>
    <xf numFmtId="0" fontId="5" fillId="0" borderId="0" xfId="0" applyFont="1" applyBorder="1" applyAlignment="1">
      <alignment horizontal="right" vertical="top" wrapText="1"/>
    </xf>
    <xf numFmtId="0" fontId="4" fillId="0" borderId="0" xfId="0" applyFont="1" applyBorder="1" applyAlignment="1">
      <alignment horizontal="right" vertical="top" wrapText="1"/>
    </xf>
    <xf numFmtId="164" fontId="5" fillId="0" borderId="4" xfId="0" applyNumberFormat="1" applyFont="1" applyBorder="1" applyAlignment="1">
      <alignment horizontal="righ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0" fillId="0" borderId="7" xfId="0" applyBorder="1"/>
    <xf numFmtId="0" fontId="0" fillId="0" borderId="8" xfId="0" applyBorder="1"/>
    <xf numFmtId="0" fontId="0" fillId="0" borderId="9" xfId="0" applyBorder="1"/>
    <xf numFmtId="0" fontId="6" fillId="0" borderId="0" xfId="0" applyFont="1"/>
    <xf numFmtId="0" fontId="6" fillId="2" borderId="0" xfId="0" applyFont="1" applyFill="1"/>
    <xf numFmtId="0" fontId="7" fillId="0" borderId="0" xfId="0" applyFont="1"/>
    <xf numFmtId="0" fontId="8" fillId="0" borderId="0" xfId="0" applyFont="1" applyBorder="1" applyAlignment="1">
      <alignment vertical="top" wrapText="1"/>
    </xf>
    <xf numFmtId="0" fontId="8" fillId="0" borderId="0" xfId="0" applyFont="1" applyBorder="1" applyAlignment="1">
      <alignment horizontal="right" vertical="top" wrapText="1"/>
    </xf>
    <xf numFmtId="0" fontId="8" fillId="0" borderId="6" xfId="0" applyFont="1" applyBorder="1" applyAlignment="1">
      <alignment vertical="top" wrapText="1"/>
    </xf>
    <xf numFmtId="0" fontId="9" fillId="3" borderId="0" xfId="0" applyFont="1" applyFill="1" applyAlignment="1">
      <alignment horizontal="right"/>
    </xf>
    <xf numFmtId="164" fontId="10" fillId="4" borderId="0" xfId="0" applyNumberFormat="1" applyFont="1" applyFill="1" applyProtection="1">
      <protection locked="0"/>
    </xf>
    <xf numFmtId="0" fontId="1" fillId="0" borderId="0" xfId="0" applyFont="1"/>
    <xf numFmtId="0" fontId="11" fillId="0" borderId="0" xfId="0" applyFont="1" applyAlignment="1">
      <alignment vertical="center"/>
    </xf>
    <xf numFmtId="0" fontId="5" fillId="0" borderId="4" xfId="0" applyFont="1" applyBorder="1" applyAlignment="1">
      <alignment horizontal="right" vertical="top" wrapText="1"/>
    </xf>
    <xf numFmtId="0" fontId="5" fillId="0" borderId="0" xfId="0" applyFont="1" applyBorder="1" applyAlignment="1">
      <alignment horizontal="right" vertical="top" wrapText="1"/>
    </xf>
    <xf numFmtId="0" fontId="5" fillId="0" borderId="0" xfId="0" applyFont="1" applyBorder="1" applyAlignment="1">
      <alignment horizontal="left" vertical="top" wrapText="1"/>
    </xf>
    <xf numFmtId="0" fontId="1" fillId="0" borderId="0" xfId="0" applyFont="1"/>
    <xf numFmtId="0" fontId="1" fillId="0" borderId="0" xfId="0" applyFont="1" applyAlignment="1">
      <alignment horizontal="right"/>
    </xf>
    <xf numFmtId="0" fontId="5" fillId="0" borderId="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2</xdr:col>
      <xdr:colOff>504147</xdr:colOff>
      <xdr:row>7</xdr:row>
      <xdr:rowOff>84843</xdr:rowOff>
    </xdr:to>
    <xdr:pic>
      <xdr:nvPicPr>
        <xdr:cNvPr id="2" name="Imagen 1">
          <a:extLst>
            <a:ext uri="{FF2B5EF4-FFF2-40B4-BE49-F238E27FC236}">
              <a16:creationId xmlns:a16="http://schemas.microsoft.com/office/drawing/2014/main" id="{3704A370-485B-4D9B-AD10-CC6FEFE98EC1}"/>
            </a:ext>
          </a:extLst>
        </xdr:cNvPr>
        <xdr:cNvPicPr>
          <a:picLocks noChangeAspect="1"/>
        </xdr:cNvPicPr>
      </xdr:nvPicPr>
      <xdr:blipFill>
        <a:blip xmlns:r="http://schemas.openxmlformats.org/officeDocument/2006/relationships" r:embed="rId1">
          <a:lum contrast="18000"/>
        </a:blip>
        <a:stretch>
          <a:fillRect/>
        </a:stretch>
      </xdr:blipFill>
      <xdr:spPr>
        <a:xfrm>
          <a:off x="85725" y="57150"/>
          <a:ext cx="1037547" cy="14659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4"/>
  <sheetViews>
    <sheetView tabSelected="1" workbookViewId="0">
      <pane ySplit="9" topLeftCell="A143" activePane="bottomLeft" state="frozenSplit"/>
      <selection pane="bottomLeft" activeCell="F69" sqref="F69"/>
    </sheetView>
  </sheetViews>
  <sheetFormatPr defaultColWidth="9.140625" defaultRowHeight="15" x14ac:dyDescent="0.25"/>
  <cols>
    <col min="1" max="1" width="6.5703125" bestFit="1" customWidth="1"/>
    <col min="2" max="2" width="2.7109375" bestFit="1" customWidth="1"/>
    <col min="3" max="3" width="8.42578125" bestFit="1" customWidth="1"/>
    <col min="4" max="4" width="2.7109375" bestFit="1" customWidth="1"/>
    <col min="5" max="5" width="49.42578125" customWidth="1"/>
    <col min="6" max="6" width="7" style="28" bestFit="1" customWidth="1"/>
    <col min="7" max="7" width="9" bestFit="1" customWidth="1"/>
    <col min="8" max="8" width="9.140625" bestFit="1" customWidth="1"/>
  </cols>
  <sheetData>
    <row r="1" spans="1:8" x14ac:dyDescent="0.25">
      <c r="E1" s="41"/>
      <c r="F1" s="41"/>
      <c r="G1" s="41"/>
      <c r="H1" s="41"/>
    </row>
    <row r="2" spans="1:8" ht="21" x14ac:dyDescent="0.25">
      <c r="E2" s="37" t="s">
        <v>195</v>
      </c>
      <c r="F2" s="36"/>
      <c r="G2" s="36"/>
      <c r="H2" s="36"/>
    </row>
    <row r="3" spans="1:8" ht="21" x14ac:dyDescent="0.25">
      <c r="E3" s="37" t="s">
        <v>196</v>
      </c>
      <c r="F3" s="36"/>
      <c r="G3" s="36"/>
      <c r="H3" s="36"/>
    </row>
    <row r="4" spans="1:8" x14ac:dyDescent="0.25">
      <c r="E4" s="42" t="s">
        <v>197</v>
      </c>
      <c r="F4" s="42"/>
      <c r="G4" s="42"/>
      <c r="H4" s="42"/>
    </row>
    <row r="5" spans="1:8" x14ac:dyDescent="0.25">
      <c r="E5" s="42" t="s">
        <v>0</v>
      </c>
      <c r="F5" s="42" t="s">
        <v>0</v>
      </c>
      <c r="G5" s="42" t="s">
        <v>0</v>
      </c>
      <c r="H5" s="42" t="s">
        <v>0</v>
      </c>
    </row>
    <row r="6" spans="1:8" ht="7.9" customHeight="1" x14ac:dyDescent="0.25"/>
    <row r="7" spans="1:8" ht="18.75" x14ac:dyDescent="0.3">
      <c r="E7" s="2" t="s">
        <v>1</v>
      </c>
      <c r="F7" s="29"/>
      <c r="G7" s="1"/>
      <c r="H7" s="1"/>
    </row>
    <row r="8" spans="1:8" ht="7.15" customHeight="1" x14ac:dyDescent="0.25"/>
    <row r="9" spans="1:8" x14ac:dyDescent="0.25">
      <c r="E9" t="s">
        <v>198</v>
      </c>
      <c r="F9" s="34" t="s">
        <v>2</v>
      </c>
      <c r="G9" s="3" t="s">
        <v>3</v>
      </c>
      <c r="H9" s="3" t="s">
        <v>4</v>
      </c>
    </row>
    <row r="10" spans="1:8" ht="9" customHeight="1" x14ac:dyDescent="0.25"/>
    <row r="11" spans="1:8" x14ac:dyDescent="0.25">
      <c r="C11" s="4" t="s">
        <v>5</v>
      </c>
      <c r="D11" s="5" t="s">
        <v>6</v>
      </c>
      <c r="E11" s="4" t="s">
        <v>7</v>
      </c>
    </row>
    <row r="12" spans="1:8" x14ac:dyDescent="0.25">
      <c r="C12" s="4" t="s">
        <v>8</v>
      </c>
      <c r="D12" s="5" t="s">
        <v>6</v>
      </c>
      <c r="E12" s="4" t="s">
        <v>9</v>
      </c>
    </row>
    <row r="14" spans="1:8" ht="45" x14ac:dyDescent="0.25">
      <c r="A14" s="9" t="s">
        <v>10</v>
      </c>
      <c r="B14" s="10">
        <v>3</v>
      </c>
      <c r="C14" s="9" t="s">
        <v>12</v>
      </c>
      <c r="D14" s="9" t="s">
        <v>11</v>
      </c>
      <c r="E14" s="11" t="s">
        <v>13</v>
      </c>
      <c r="F14" s="35">
        <v>0</v>
      </c>
      <c r="G14" s="6">
        <v>0.8</v>
      </c>
      <c r="H14" s="7">
        <f t="shared" ref="H14:H16" si="0">ROUND(ROUND(F14,2)*ROUND(G14,3),2)</f>
        <v>0</v>
      </c>
    </row>
    <row r="15" spans="1:8" ht="45" x14ac:dyDescent="0.25">
      <c r="A15" s="9" t="s">
        <v>10</v>
      </c>
      <c r="B15" s="10">
        <v>5</v>
      </c>
      <c r="C15" s="9" t="s">
        <v>14</v>
      </c>
      <c r="D15" s="9" t="s">
        <v>11</v>
      </c>
      <c r="E15" s="11" t="s">
        <v>15</v>
      </c>
      <c r="F15" s="35">
        <v>0</v>
      </c>
      <c r="G15" s="6">
        <v>1</v>
      </c>
      <c r="H15" s="7">
        <f t="shared" si="0"/>
        <v>0</v>
      </c>
    </row>
    <row r="16" spans="1:8" ht="45" x14ac:dyDescent="0.25">
      <c r="A16" s="9" t="s">
        <v>10</v>
      </c>
      <c r="B16" s="10">
        <v>12</v>
      </c>
      <c r="C16" s="9" t="s">
        <v>17</v>
      </c>
      <c r="D16" s="9" t="s">
        <v>18</v>
      </c>
      <c r="E16" s="11" t="s">
        <v>19</v>
      </c>
      <c r="F16" s="35">
        <v>0</v>
      </c>
      <c r="G16" s="6">
        <v>4.3</v>
      </c>
      <c r="H16" s="7">
        <f t="shared" si="0"/>
        <v>0</v>
      </c>
    </row>
    <row r="17" spans="1:8" x14ac:dyDescent="0.25">
      <c r="E17" s="4" t="s">
        <v>20</v>
      </c>
      <c r="F17" s="30"/>
      <c r="G17" s="4"/>
      <c r="H17" s="8">
        <f>SUM(H14:H16)</f>
        <v>0</v>
      </c>
    </row>
    <row r="19" spans="1:8" x14ac:dyDescent="0.25">
      <c r="C19" s="4" t="s">
        <v>5</v>
      </c>
      <c r="D19" s="5" t="s">
        <v>6</v>
      </c>
      <c r="E19" s="4" t="s">
        <v>7</v>
      </c>
    </row>
    <row r="20" spans="1:8" x14ac:dyDescent="0.25">
      <c r="C20" s="4" t="s">
        <v>8</v>
      </c>
      <c r="D20" s="5" t="s">
        <v>21</v>
      </c>
      <c r="E20" s="4" t="s">
        <v>22</v>
      </c>
    </row>
    <row r="22" spans="1:8" ht="46.15" customHeight="1" x14ac:dyDescent="0.25">
      <c r="A22" s="9" t="s">
        <v>23</v>
      </c>
      <c r="B22" s="10">
        <v>1</v>
      </c>
      <c r="C22" s="9" t="s">
        <v>24</v>
      </c>
      <c r="D22" s="9" t="s">
        <v>11</v>
      </c>
      <c r="E22" s="11" t="s">
        <v>25</v>
      </c>
      <c r="F22" s="35">
        <v>0</v>
      </c>
      <c r="G22" s="6">
        <v>0.3</v>
      </c>
      <c r="H22" s="7">
        <f t="shared" ref="H22:H34" si="1">ROUND(ROUND(F22,2)*ROUND(G22,3),2)</f>
        <v>0</v>
      </c>
    </row>
    <row r="23" spans="1:8" ht="45" x14ac:dyDescent="0.25">
      <c r="A23" s="9" t="s">
        <v>23</v>
      </c>
      <c r="B23" s="10">
        <v>3</v>
      </c>
      <c r="C23" s="9" t="s">
        <v>26</v>
      </c>
      <c r="D23" s="9" t="s">
        <v>11</v>
      </c>
      <c r="E23" s="11" t="s">
        <v>27</v>
      </c>
      <c r="F23" s="35">
        <v>0</v>
      </c>
      <c r="G23" s="6">
        <v>0.3</v>
      </c>
      <c r="H23" s="7">
        <f t="shared" si="1"/>
        <v>0</v>
      </c>
    </row>
    <row r="24" spans="1:8" ht="33.75" x14ac:dyDescent="0.25">
      <c r="A24" s="9" t="s">
        <v>23</v>
      </c>
      <c r="B24" s="10">
        <v>7</v>
      </c>
      <c r="C24" s="9" t="s">
        <v>29</v>
      </c>
      <c r="D24" s="9" t="s">
        <v>11</v>
      </c>
      <c r="E24" s="11" t="s">
        <v>30</v>
      </c>
      <c r="F24" s="35">
        <v>0</v>
      </c>
      <c r="G24" s="6">
        <v>1</v>
      </c>
      <c r="H24" s="7">
        <f t="shared" si="1"/>
        <v>0</v>
      </c>
    </row>
    <row r="25" spans="1:8" ht="33.75" x14ac:dyDescent="0.25">
      <c r="A25" s="9" t="s">
        <v>23</v>
      </c>
      <c r="B25" s="10">
        <v>11</v>
      </c>
      <c r="C25" s="9" t="s">
        <v>31</v>
      </c>
      <c r="D25" s="9" t="s">
        <v>11</v>
      </c>
      <c r="E25" s="11" t="s">
        <v>32</v>
      </c>
      <c r="F25" s="35">
        <v>0</v>
      </c>
      <c r="G25" s="6">
        <v>1</v>
      </c>
      <c r="H25" s="7">
        <f t="shared" si="1"/>
        <v>0</v>
      </c>
    </row>
    <row r="26" spans="1:8" ht="45" x14ac:dyDescent="0.25">
      <c r="A26" s="9" t="s">
        <v>23</v>
      </c>
      <c r="B26" s="10">
        <v>15</v>
      </c>
      <c r="C26" s="9" t="s">
        <v>33</v>
      </c>
      <c r="D26" s="9" t="s">
        <v>11</v>
      </c>
      <c r="E26" s="11" t="s">
        <v>34</v>
      </c>
      <c r="F26" s="35">
        <v>0</v>
      </c>
      <c r="G26" s="6">
        <v>1</v>
      </c>
      <c r="H26" s="7">
        <f t="shared" si="1"/>
        <v>0</v>
      </c>
    </row>
    <row r="27" spans="1:8" ht="45" x14ac:dyDescent="0.25">
      <c r="A27" s="9" t="s">
        <v>23</v>
      </c>
      <c r="B27" s="10">
        <v>16</v>
      </c>
      <c r="C27" s="9" t="s">
        <v>35</v>
      </c>
      <c r="D27" s="9" t="s">
        <v>11</v>
      </c>
      <c r="E27" s="11" t="s">
        <v>36</v>
      </c>
      <c r="F27" s="35">
        <v>0</v>
      </c>
      <c r="G27" s="6">
        <v>1</v>
      </c>
      <c r="H27" s="7">
        <f t="shared" si="1"/>
        <v>0</v>
      </c>
    </row>
    <row r="28" spans="1:8" ht="33.75" x14ac:dyDescent="0.25">
      <c r="A28" s="9" t="s">
        <v>23</v>
      </c>
      <c r="B28" s="10">
        <v>18</v>
      </c>
      <c r="C28" s="9" t="s">
        <v>37</v>
      </c>
      <c r="D28" s="9" t="s">
        <v>11</v>
      </c>
      <c r="E28" s="11" t="s">
        <v>38</v>
      </c>
      <c r="F28" s="35">
        <v>0</v>
      </c>
      <c r="G28" s="6">
        <v>1</v>
      </c>
      <c r="H28" s="7">
        <f t="shared" si="1"/>
        <v>0</v>
      </c>
    </row>
    <row r="29" spans="1:8" ht="33.75" x14ac:dyDescent="0.25">
      <c r="A29" s="9" t="s">
        <v>23</v>
      </c>
      <c r="B29" s="10">
        <v>19</v>
      </c>
      <c r="C29" s="9" t="s">
        <v>39</v>
      </c>
      <c r="D29" s="9" t="s">
        <v>11</v>
      </c>
      <c r="E29" s="11" t="s">
        <v>40</v>
      </c>
      <c r="F29" s="35">
        <v>0</v>
      </c>
      <c r="G29" s="6">
        <v>1</v>
      </c>
      <c r="H29" s="7">
        <f t="shared" si="1"/>
        <v>0</v>
      </c>
    </row>
    <row r="30" spans="1:8" ht="33.75" x14ac:dyDescent="0.25">
      <c r="A30" s="9" t="s">
        <v>23</v>
      </c>
      <c r="B30" s="10">
        <v>21</v>
      </c>
      <c r="C30" s="9" t="s">
        <v>41</v>
      </c>
      <c r="D30" s="9" t="s">
        <v>11</v>
      </c>
      <c r="E30" s="11" t="s">
        <v>42</v>
      </c>
      <c r="F30" s="35">
        <v>0</v>
      </c>
      <c r="G30" s="6">
        <v>1</v>
      </c>
      <c r="H30" s="7">
        <f t="shared" si="1"/>
        <v>0</v>
      </c>
    </row>
    <row r="31" spans="1:8" ht="33.75" x14ac:dyDescent="0.25">
      <c r="A31" s="9" t="s">
        <v>23</v>
      </c>
      <c r="B31" s="10">
        <v>22</v>
      </c>
      <c r="C31" s="9" t="s">
        <v>43</v>
      </c>
      <c r="D31" s="9" t="s">
        <v>11</v>
      </c>
      <c r="E31" s="11" t="s">
        <v>44</v>
      </c>
      <c r="F31" s="35">
        <v>0</v>
      </c>
      <c r="G31" s="6">
        <v>1</v>
      </c>
      <c r="H31" s="7">
        <f t="shared" si="1"/>
        <v>0</v>
      </c>
    </row>
    <row r="32" spans="1:8" ht="22.5" x14ac:dyDescent="0.25">
      <c r="A32" s="9" t="s">
        <v>23</v>
      </c>
      <c r="B32" s="10">
        <v>23</v>
      </c>
      <c r="C32" s="9" t="s">
        <v>45</v>
      </c>
      <c r="D32" s="9" t="s">
        <v>11</v>
      </c>
      <c r="E32" s="11" t="s">
        <v>46</v>
      </c>
      <c r="F32" s="35">
        <v>0</v>
      </c>
      <c r="G32" s="6">
        <v>1</v>
      </c>
      <c r="H32" s="7">
        <f t="shared" si="1"/>
        <v>0</v>
      </c>
    </row>
    <row r="33" spans="1:8" ht="22.5" x14ac:dyDescent="0.25">
      <c r="A33" s="9" t="s">
        <v>23</v>
      </c>
      <c r="B33" s="10">
        <v>24</v>
      </c>
      <c r="C33" s="9" t="s">
        <v>47</v>
      </c>
      <c r="D33" s="9" t="s">
        <v>11</v>
      </c>
      <c r="E33" s="11" t="s">
        <v>48</v>
      </c>
      <c r="F33" s="35">
        <v>0</v>
      </c>
      <c r="G33" s="6">
        <v>1</v>
      </c>
      <c r="H33" s="7">
        <f t="shared" si="1"/>
        <v>0</v>
      </c>
    </row>
    <row r="34" spans="1:8" ht="22.5" x14ac:dyDescent="0.25">
      <c r="A34" s="9" t="s">
        <v>23</v>
      </c>
      <c r="B34" s="10">
        <v>32</v>
      </c>
      <c r="C34" s="9" t="s">
        <v>49</v>
      </c>
      <c r="D34" s="9" t="s">
        <v>11</v>
      </c>
      <c r="E34" s="11" t="s">
        <v>50</v>
      </c>
      <c r="F34" s="35">
        <v>0</v>
      </c>
      <c r="G34" s="6">
        <v>4</v>
      </c>
      <c r="H34" s="7">
        <f t="shared" si="1"/>
        <v>0</v>
      </c>
    </row>
    <row r="35" spans="1:8" ht="22.5" x14ac:dyDescent="0.25">
      <c r="A35" s="9" t="s">
        <v>23</v>
      </c>
      <c r="B35" s="10">
        <v>33</v>
      </c>
      <c r="C35" s="9" t="s">
        <v>51</v>
      </c>
      <c r="D35" s="9" t="s">
        <v>28</v>
      </c>
      <c r="E35" s="11" t="s">
        <v>52</v>
      </c>
      <c r="F35" s="35">
        <v>0</v>
      </c>
      <c r="G35" s="6">
        <v>40</v>
      </c>
      <c r="H35" s="7">
        <f t="shared" ref="H35" si="2">ROUND(ROUND(F35,2)*ROUND(G35,3),2)</f>
        <v>0</v>
      </c>
    </row>
    <row r="36" spans="1:8" x14ac:dyDescent="0.25">
      <c r="E36" s="4" t="s">
        <v>20</v>
      </c>
      <c r="F36" s="30"/>
      <c r="G36" s="4"/>
      <c r="H36" s="8">
        <f>SUM(H22:H35)</f>
        <v>0</v>
      </c>
    </row>
    <row r="38" spans="1:8" x14ac:dyDescent="0.25">
      <c r="C38" s="4" t="s">
        <v>5</v>
      </c>
      <c r="D38" s="5" t="s">
        <v>6</v>
      </c>
      <c r="E38" s="4" t="s">
        <v>7</v>
      </c>
    </row>
    <row r="39" spans="1:8" x14ac:dyDescent="0.25">
      <c r="C39" s="4" t="s">
        <v>8</v>
      </c>
      <c r="D39" s="5" t="s">
        <v>53</v>
      </c>
      <c r="E39" s="4" t="s">
        <v>54</v>
      </c>
    </row>
    <row r="40" spans="1:8" x14ac:dyDescent="0.25">
      <c r="C40" s="4" t="s">
        <v>55</v>
      </c>
      <c r="D40" s="5" t="s">
        <v>56</v>
      </c>
      <c r="E40" s="4" t="s">
        <v>57</v>
      </c>
    </row>
    <row r="42" spans="1:8" ht="45" x14ac:dyDescent="0.25">
      <c r="A42" s="9" t="s">
        <v>58</v>
      </c>
      <c r="B42" s="10">
        <v>1</v>
      </c>
      <c r="C42" s="9" t="s">
        <v>59</v>
      </c>
      <c r="D42" s="9" t="s">
        <v>11</v>
      </c>
      <c r="E42" s="11" t="s">
        <v>60</v>
      </c>
      <c r="F42" s="35">
        <v>0</v>
      </c>
      <c r="G42" s="6">
        <v>1</v>
      </c>
      <c r="H42" s="7">
        <f t="shared" ref="H42:H45" si="3">ROUND(ROUND(F42,2)*ROUND(G42,3),2)</f>
        <v>0</v>
      </c>
    </row>
    <row r="43" spans="1:8" ht="33.75" x14ac:dyDescent="0.25">
      <c r="A43" s="9" t="s">
        <v>58</v>
      </c>
      <c r="B43" s="10">
        <v>5</v>
      </c>
      <c r="C43" s="9" t="s">
        <v>61</v>
      </c>
      <c r="D43" s="9" t="s">
        <v>11</v>
      </c>
      <c r="E43" s="11" t="s">
        <v>62</v>
      </c>
      <c r="F43" s="35">
        <v>0</v>
      </c>
      <c r="G43" s="6">
        <v>4</v>
      </c>
      <c r="H43" s="7">
        <f t="shared" si="3"/>
        <v>0</v>
      </c>
    </row>
    <row r="44" spans="1:8" ht="22.5" x14ac:dyDescent="0.25">
      <c r="A44" s="9" t="s">
        <v>58</v>
      </c>
      <c r="B44" s="10">
        <v>12</v>
      </c>
      <c r="C44" s="9" t="s">
        <v>63</v>
      </c>
      <c r="D44" s="9" t="s">
        <v>28</v>
      </c>
      <c r="E44" s="11" t="s">
        <v>64</v>
      </c>
      <c r="F44" s="35">
        <v>0</v>
      </c>
      <c r="G44" s="6">
        <v>25</v>
      </c>
      <c r="H44" s="7">
        <f t="shared" si="3"/>
        <v>0</v>
      </c>
    </row>
    <row r="45" spans="1:8" ht="22.5" x14ac:dyDescent="0.25">
      <c r="A45" s="9" t="s">
        <v>58</v>
      </c>
      <c r="B45" s="10">
        <v>16</v>
      </c>
      <c r="C45" s="9" t="s">
        <v>65</v>
      </c>
      <c r="D45" s="9" t="s">
        <v>11</v>
      </c>
      <c r="E45" s="11" t="s">
        <v>66</v>
      </c>
      <c r="F45" s="35">
        <v>0</v>
      </c>
      <c r="G45" s="6">
        <v>4</v>
      </c>
      <c r="H45" s="7">
        <f t="shared" si="3"/>
        <v>0</v>
      </c>
    </row>
    <row r="46" spans="1:8" x14ac:dyDescent="0.25">
      <c r="E46" s="4" t="s">
        <v>20</v>
      </c>
      <c r="F46" s="30"/>
      <c r="G46" s="4"/>
      <c r="H46" s="8">
        <f>SUM(H42:H45)</f>
        <v>0</v>
      </c>
    </row>
    <row r="48" spans="1:8" x14ac:dyDescent="0.25">
      <c r="C48" s="4" t="s">
        <v>5</v>
      </c>
      <c r="D48" s="5" t="s">
        <v>6</v>
      </c>
      <c r="E48" s="4" t="s">
        <v>7</v>
      </c>
    </row>
    <row r="49" spans="1:8" x14ac:dyDescent="0.25">
      <c r="C49" s="4" t="s">
        <v>8</v>
      </c>
      <c r="D49" s="5" t="s">
        <v>53</v>
      </c>
      <c r="E49" s="4" t="s">
        <v>54</v>
      </c>
    </row>
    <row r="50" spans="1:8" x14ac:dyDescent="0.25">
      <c r="C50" s="4" t="s">
        <v>55</v>
      </c>
      <c r="D50" s="5" t="s">
        <v>67</v>
      </c>
      <c r="E50" s="4" t="s">
        <v>68</v>
      </c>
    </row>
    <row r="52" spans="1:8" ht="33.75" x14ac:dyDescent="0.25">
      <c r="A52" s="9" t="s">
        <v>69</v>
      </c>
      <c r="B52" s="10">
        <v>1</v>
      </c>
      <c r="C52" s="9" t="s">
        <v>70</v>
      </c>
      <c r="D52" s="9" t="s">
        <v>11</v>
      </c>
      <c r="E52" s="11" t="s">
        <v>71</v>
      </c>
      <c r="F52" s="35">
        <v>0</v>
      </c>
      <c r="G52" s="6">
        <v>1</v>
      </c>
      <c r="H52" s="7">
        <f t="shared" ref="H52:H53" si="4">ROUND(ROUND(F52,2)*ROUND(G52,3),2)</f>
        <v>0</v>
      </c>
    </row>
    <row r="53" spans="1:8" ht="22.5" x14ac:dyDescent="0.25">
      <c r="A53" s="9" t="s">
        <v>69</v>
      </c>
      <c r="B53" s="10">
        <v>2</v>
      </c>
      <c r="C53" s="9" t="s">
        <v>72</v>
      </c>
      <c r="D53" s="9" t="s">
        <v>16</v>
      </c>
      <c r="E53" s="11" t="s">
        <v>73</v>
      </c>
      <c r="F53" s="35">
        <v>0</v>
      </c>
      <c r="G53" s="6">
        <v>10</v>
      </c>
      <c r="H53" s="7">
        <f t="shared" si="4"/>
        <v>0</v>
      </c>
    </row>
    <row r="54" spans="1:8" x14ac:dyDescent="0.25">
      <c r="E54" s="4" t="s">
        <v>20</v>
      </c>
      <c r="F54" s="30"/>
      <c r="G54" s="4"/>
      <c r="H54" s="8">
        <f>SUM(H52:H53)</f>
        <v>0</v>
      </c>
    </row>
    <row r="56" spans="1:8" x14ac:dyDescent="0.25">
      <c r="C56" s="4" t="s">
        <v>5</v>
      </c>
      <c r="D56" s="5" t="s">
        <v>6</v>
      </c>
      <c r="E56" s="4" t="s">
        <v>7</v>
      </c>
    </row>
    <row r="57" spans="1:8" x14ac:dyDescent="0.25">
      <c r="C57" s="4" t="s">
        <v>8</v>
      </c>
      <c r="D57" s="5" t="s">
        <v>74</v>
      </c>
      <c r="E57" s="4" t="s">
        <v>75</v>
      </c>
    </row>
    <row r="59" spans="1:8" ht="112.5" x14ac:dyDescent="0.25">
      <c r="A59" s="9" t="s">
        <v>76</v>
      </c>
      <c r="B59" s="10">
        <v>2</v>
      </c>
      <c r="C59" s="9" t="s">
        <v>77</v>
      </c>
      <c r="D59" s="9" t="s">
        <v>11</v>
      </c>
      <c r="E59" s="11" t="s">
        <v>78</v>
      </c>
      <c r="F59" s="35">
        <v>0</v>
      </c>
      <c r="G59" s="6">
        <v>0.6</v>
      </c>
      <c r="H59" s="7">
        <f t="shared" ref="H59" si="5">ROUND(ROUND(F59,2)*ROUND(G59,3),2)</f>
        <v>0</v>
      </c>
    </row>
    <row r="60" spans="1:8" ht="56.25" x14ac:dyDescent="0.25">
      <c r="A60" s="9" t="s">
        <v>76</v>
      </c>
      <c r="B60" s="10">
        <v>53</v>
      </c>
      <c r="C60" s="9" t="s">
        <v>79</v>
      </c>
      <c r="D60" s="9" t="s">
        <v>11</v>
      </c>
      <c r="E60" s="11" t="s">
        <v>80</v>
      </c>
      <c r="F60" s="35">
        <v>0</v>
      </c>
      <c r="G60" s="6">
        <v>1</v>
      </c>
      <c r="H60" s="7">
        <f t="shared" ref="H60:H62" si="6">ROUND(ROUND(F60,2)*ROUND(G60,3),2)</f>
        <v>0</v>
      </c>
    </row>
    <row r="61" spans="1:8" ht="22.5" x14ac:dyDescent="0.25">
      <c r="A61" s="9" t="s">
        <v>76</v>
      </c>
      <c r="B61" s="10">
        <v>54</v>
      </c>
      <c r="C61" s="9" t="s">
        <v>81</v>
      </c>
      <c r="D61" s="9" t="s">
        <v>11</v>
      </c>
      <c r="E61" s="11" t="s">
        <v>82</v>
      </c>
      <c r="F61" s="35">
        <v>0</v>
      </c>
      <c r="G61" s="6">
        <v>1</v>
      </c>
      <c r="H61" s="7">
        <f t="shared" si="6"/>
        <v>0</v>
      </c>
    </row>
    <row r="62" spans="1:8" ht="22.5" x14ac:dyDescent="0.25">
      <c r="A62" s="9" t="s">
        <v>76</v>
      </c>
      <c r="B62" s="10">
        <v>55</v>
      </c>
      <c r="C62" s="9" t="s">
        <v>83</v>
      </c>
      <c r="D62" s="9" t="s">
        <v>11</v>
      </c>
      <c r="E62" s="11" t="s">
        <v>84</v>
      </c>
      <c r="F62" s="35">
        <v>0</v>
      </c>
      <c r="G62" s="6">
        <v>1</v>
      </c>
      <c r="H62" s="7">
        <f t="shared" si="6"/>
        <v>0</v>
      </c>
    </row>
    <row r="63" spans="1:8" x14ac:dyDescent="0.25">
      <c r="E63" s="4" t="s">
        <v>20</v>
      </c>
      <c r="F63" s="30"/>
      <c r="G63" s="4"/>
      <c r="H63" s="8">
        <f>SUM(H59:H62)</f>
        <v>0</v>
      </c>
    </row>
    <row r="65" spans="1:8" x14ac:dyDescent="0.25">
      <c r="C65" s="4" t="s">
        <v>5</v>
      </c>
      <c r="D65" s="5" t="s">
        <v>6</v>
      </c>
      <c r="E65" s="4" t="s">
        <v>7</v>
      </c>
    </row>
    <row r="66" spans="1:8" x14ac:dyDescent="0.25">
      <c r="C66" s="4" t="s">
        <v>8</v>
      </c>
      <c r="D66" s="5" t="s">
        <v>85</v>
      </c>
      <c r="E66" s="4" t="s">
        <v>86</v>
      </c>
    </row>
    <row r="68" spans="1:8" ht="45" x14ac:dyDescent="0.25">
      <c r="A68" s="9" t="s">
        <v>87</v>
      </c>
      <c r="B68" s="10">
        <v>22</v>
      </c>
      <c r="C68" s="9" t="s">
        <v>88</v>
      </c>
      <c r="D68" s="9" t="s">
        <v>28</v>
      </c>
      <c r="E68" s="11" t="s">
        <v>89</v>
      </c>
      <c r="F68" s="35">
        <v>0</v>
      </c>
      <c r="G68" s="6">
        <v>1</v>
      </c>
      <c r="H68" s="7">
        <f t="shared" ref="H68" si="7">ROUND(ROUND(F68,2)*ROUND(G68,3),2)</f>
        <v>0</v>
      </c>
    </row>
    <row r="69" spans="1:8" x14ac:dyDescent="0.25">
      <c r="E69" s="4" t="s">
        <v>20</v>
      </c>
      <c r="F69" s="30"/>
      <c r="G69" s="4"/>
      <c r="H69" s="8">
        <f>SUM(H68:H68)</f>
        <v>0</v>
      </c>
    </row>
    <row r="71" spans="1:8" x14ac:dyDescent="0.25">
      <c r="C71" s="4" t="s">
        <v>5</v>
      </c>
      <c r="D71" s="5" t="s">
        <v>6</v>
      </c>
      <c r="E71" s="4" t="s">
        <v>7</v>
      </c>
    </row>
    <row r="72" spans="1:8" x14ac:dyDescent="0.25">
      <c r="C72" s="4" t="s">
        <v>8</v>
      </c>
      <c r="D72" s="5" t="s">
        <v>91</v>
      </c>
      <c r="E72" s="4" t="s">
        <v>92</v>
      </c>
    </row>
    <row r="73" spans="1:8" x14ac:dyDescent="0.25">
      <c r="C73" s="4" t="s">
        <v>55</v>
      </c>
      <c r="D73" s="5" t="s">
        <v>56</v>
      </c>
      <c r="E73" s="4" t="s">
        <v>93</v>
      </c>
    </row>
    <row r="75" spans="1:8" ht="33.75" x14ac:dyDescent="0.25">
      <c r="A75" s="9" t="s">
        <v>94</v>
      </c>
      <c r="B75" s="10">
        <v>1</v>
      </c>
      <c r="C75" s="9" t="s">
        <v>95</v>
      </c>
      <c r="D75" s="9" t="s">
        <v>11</v>
      </c>
      <c r="E75" s="11" t="s">
        <v>96</v>
      </c>
      <c r="F75" s="35">
        <v>0</v>
      </c>
      <c r="G75" s="6">
        <v>1</v>
      </c>
      <c r="H75" s="7">
        <f t="shared" ref="H75:H79" si="8">ROUND(ROUND(F75,2)*ROUND(G75,3),2)</f>
        <v>0</v>
      </c>
    </row>
    <row r="76" spans="1:8" ht="101.25" x14ac:dyDescent="0.25">
      <c r="A76" s="9" t="s">
        <v>94</v>
      </c>
      <c r="B76" s="10">
        <v>3</v>
      </c>
      <c r="C76" s="9" t="s">
        <v>97</v>
      </c>
      <c r="D76" s="9" t="s">
        <v>11</v>
      </c>
      <c r="E76" s="11" t="s">
        <v>98</v>
      </c>
      <c r="F76" s="35">
        <v>0</v>
      </c>
      <c r="G76" s="6">
        <v>0.6</v>
      </c>
      <c r="H76" s="7">
        <f t="shared" si="8"/>
        <v>0</v>
      </c>
    </row>
    <row r="77" spans="1:8" ht="101.25" x14ac:dyDescent="0.25">
      <c r="A77" s="9" t="s">
        <v>94</v>
      </c>
      <c r="B77" s="10">
        <v>5</v>
      </c>
      <c r="C77" s="9" t="s">
        <v>99</v>
      </c>
      <c r="D77" s="9" t="s">
        <v>11</v>
      </c>
      <c r="E77" s="11" t="s">
        <v>100</v>
      </c>
      <c r="F77" s="35">
        <v>0</v>
      </c>
      <c r="G77" s="6">
        <v>0.6</v>
      </c>
      <c r="H77" s="7">
        <f t="shared" si="8"/>
        <v>0</v>
      </c>
    </row>
    <row r="78" spans="1:8" ht="45" x14ac:dyDescent="0.25">
      <c r="A78" s="9" t="s">
        <v>94</v>
      </c>
      <c r="B78" s="10">
        <v>9</v>
      </c>
      <c r="C78" s="9" t="s">
        <v>101</v>
      </c>
      <c r="D78" s="9" t="s">
        <v>11</v>
      </c>
      <c r="E78" s="11" t="s">
        <v>102</v>
      </c>
      <c r="F78" s="35">
        <v>0</v>
      </c>
      <c r="G78" s="6">
        <v>1</v>
      </c>
      <c r="H78" s="7">
        <f t="shared" si="8"/>
        <v>0</v>
      </c>
    </row>
    <row r="79" spans="1:8" ht="45" x14ac:dyDescent="0.25">
      <c r="A79" s="9" t="s">
        <v>94</v>
      </c>
      <c r="B79" s="10">
        <v>10</v>
      </c>
      <c r="C79" s="9" t="s">
        <v>103</v>
      </c>
      <c r="D79" s="9" t="s">
        <v>11</v>
      </c>
      <c r="E79" s="11" t="s">
        <v>104</v>
      </c>
      <c r="F79" s="35">
        <v>0</v>
      </c>
      <c r="G79" s="6">
        <v>1</v>
      </c>
      <c r="H79" s="7">
        <f t="shared" si="8"/>
        <v>0</v>
      </c>
    </row>
    <row r="80" spans="1:8" x14ac:dyDescent="0.25">
      <c r="E80" s="4" t="s">
        <v>20</v>
      </c>
      <c r="F80" s="30"/>
      <c r="G80" s="4"/>
      <c r="H80" s="8">
        <f>SUM(H75:H79)</f>
        <v>0</v>
      </c>
    </row>
    <row r="82" spans="1:8" x14ac:dyDescent="0.25">
      <c r="C82" s="4" t="s">
        <v>5</v>
      </c>
      <c r="D82" s="5" t="s">
        <v>6</v>
      </c>
      <c r="E82" s="4" t="s">
        <v>7</v>
      </c>
    </row>
    <row r="83" spans="1:8" x14ac:dyDescent="0.25">
      <c r="C83" s="4" t="s">
        <v>8</v>
      </c>
      <c r="D83" s="5" t="s">
        <v>91</v>
      </c>
      <c r="E83" s="4" t="s">
        <v>92</v>
      </c>
    </row>
    <row r="84" spans="1:8" x14ac:dyDescent="0.25">
      <c r="C84" s="4" t="s">
        <v>55</v>
      </c>
      <c r="D84" s="5" t="s">
        <v>67</v>
      </c>
      <c r="E84" s="4" t="s">
        <v>105</v>
      </c>
    </row>
    <row r="86" spans="1:8" ht="33.75" x14ac:dyDescent="0.25">
      <c r="A86" s="9" t="s">
        <v>106</v>
      </c>
      <c r="B86" s="10">
        <v>11</v>
      </c>
      <c r="C86" s="9" t="s">
        <v>107</v>
      </c>
      <c r="D86" s="9" t="s">
        <v>11</v>
      </c>
      <c r="E86" s="11" t="s">
        <v>108</v>
      </c>
      <c r="F86" s="35">
        <v>0</v>
      </c>
      <c r="G86" s="6">
        <v>1</v>
      </c>
      <c r="H86" s="7">
        <f t="shared" ref="H86:H91" si="9">ROUND(ROUND(F86,2)*ROUND(G86,3),2)</f>
        <v>0</v>
      </c>
    </row>
    <row r="87" spans="1:8" ht="67.5" x14ac:dyDescent="0.25">
      <c r="A87" s="9" t="s">
        <v>106</v>
      </c>
      <c r="B87" s="10">
        <v>12</v>
      </c>
      <c r="C87" s="9" t="s">
        <v>109</v>
      </c>
      <c r="D87" s="9" t="s">
        <v>11</v>
      </c>
      <c r="E87" s="11" t="s">
        <v>110</v>
      </c>
      <c r="F87" s="35">
        <v>0</v>
      </c>
      <c r="G87" s="6">
        <v>1</v>
      </c>
      <c r="H87" s="7">
        <f t="shared" si="9"/>
        <v>0</v>
      </c>
    </row>
    <row r="88" spans="1:8" ht="56.25" x14ac:dyDescent="0.25">
      <c r="A88" s="9" t="s">
        <v>106</v>
      </c>
      <c r="B88" s="10">
        <v>18</v>
      </c>
      <c r="C88" s="9" t="s">
        <v>111</v>
      </c>
      <c r="D88" s="9" t="s">
        <v>11</v>
      </c>
      <c r="E88" s="11" t="s">
        <v>112</v>
      </c>
      <c r="F88" s="35">
        <v>0</v>
      </c>
      <c r="G88" s="6">
        <v>1</v>
      </c>
      <c r="H88" s="7">
        <f t="shared" si="9"/>
        <v>0</v>
      </c>
    </row>
    <row r="89" spans="1:8" ht="45" x14ac:dyDescent="0.25">
      <c r="A89" s="9" t="s">
        <v>106</v>
      </c>
      <c r="B89" s="10">
        <v>24</v>
      </c>
      <c r="C89" s="9" t="s">
        <v>113</v>
      </c>
      <c r="D89" s="9" t="s">
        <v>11</v>
      </c>
      <c r="E89" s="11" t="s">
        <v>114</v>
      </c>
      <c r="F89" s="35">
        <v>0</v>
      </c>
      <c r="G89" s="6">
        <v>1</v>
      </c>
      <c r="H89" s="7">
        <f t="shared" si="9"/>
        <v>0</v>
      </c>
    </row>
    <row r="90" spans="1:8" x14ac:dyDescent="0.25">
      <c r="A90" s="9" t="s">
        <v>106</v>
      </c>
      <c r="B90" s="10">
        <v>34</v>
      </c>
      <c r="C90" s="9" t="s">
        <v>115</v>
      </c>
      <c r="D90" s="9" t="s">
        <v>11</v>
      </c>
      <c r="E90" s="11" t="s">
        <v>116</v>
      </c>
      <c r="F90" s="35">
        <v>0</v>
      </c>
      <c r="G90" s="6">
        <v>1</v>
      </c>
      <c r="H90" s="7">
        <f t="shared" si="9"/>
        <v>0</v>
      </c>
    </row>
    <row r="91" spans="1:8" ht="90" x14ac:dyDescent="0.25">
      <c r="A91" s="9" t="s">
        <v>106</v>
      </c>
      <c r="B91" s="10">
        <v>35</v>
      </c>
      <c r="C91" s="9" t="s">
        <v>117</v>
      </c>
      <c r="D91" s="9" t="s">
        <v>28</v>
      </c>
      <c r="E91" s="11" t="s">
        <v>118</v>
      </c>
      <c r="F91" s="35">
        <v>0</v>
      </c>
      <c r="G91" s="6">
        <v>1</v>
      </c>
      <c r="H91" s="7">
        <f t="shared" si="9"/>
        <v>0</v>
      </c>
    </row>
    <row r="92" spans="1:8" x14ac:dyDescent="0.25">
      <c r="E92" s="4" t="s">
        <v>20</v>
      </c>
      <c r="F92" s="30"/>
      <c r="G92" s="4"/>
      <c r="H92" s="8">
        <f>SUM(H86:H91)</f>
        <v>0</v>
      </c>
    </row>
    <row r="94" spans="1:8" x14ac:dyDescent="0.25">
      <c r="C94" s="4" t="s">
        <v>5</v>
      </c>
      <c r="D94" s="5" t="s">
        <v>6</v>
      </c>
      <c r="E94" s="4" t="s">
        <v>7</v>
      </c>
    </row>
    <row r="95" spans="1:8" x14ac:dyDescent="0.25">
      <c r="C95" s="4" t="s">
        <v>8</v>
      </c>
      <c r="D95" s="5" t="s">
        <v>91</v>
      </c>
      <c r="E95" s="4" t="s">
        <v>92</v>
      </c>
    </row>
    <row r="96" spans="1:8" x14ac:dyDescent="0.25">
      <c r="C96" s="4" t="s">
        <v>55</v>
      </c>
      <c r="D96" s="5" t="s">
        <v>119</v>
      </c>
      <c r="E96" s="4" t="s">
        <v>120</v>
      </c>
    </row>
    <row r="98" spans="1:8" ht="56.25" x14ac:dyDescent="0.25">
      <c r="A98" s="9" t="s">
        <v>121</v>
      </c>
      <c r="B98" s="10">
        <v>1</v>
      </c>
      <c r="C98" s="9" t="s">
        <v>122</v>
      </c>
      <c r="D98" s="9" t="s">
        <v>11</v>
      </c>
      <c r="E98" s="11" t="s">
        <v>123</v>
      </c>
      <c r="F98" s="35">
        <v>0</v>
      </c>
      <c r="G98" s="6">
        <v>1</v>
      </c>
      <c r="H98" s="7">
        <f t="shared" ref="H98:H110" si="10">ROUND(ROUND(F98,2)*ROUND(G98,3),2)</f>
        <v>0</v>
      </c>
    </row>
    <row r="99" spans="1:8" ht="56.25" x14ac:dyDescent="0.25">
      <c r="A99" s="9" t="s">
        <v>121</v>
      </c>
      <c r="B99" s="10">
        <v>2</v>
      </c>
      <c r="C99" s="9" t="s">
        <v>124</v>
      </c>
      <c r="D99" s="9" t="s">
        <v>11</v>
      </c>
      <c r="E99" s="11" t="s">
        <v>125</v>
      </c>
      <c r="F99" s="35">
        <v>0</v>
      </c>
      <c r="G99" s="6">
        <v>1</v>
      </c>
      <c r="H99" s="7">
        <f t="shared" si="10"/>
        <v>0</v>
      </c>
    </row>
    <row r="100" spans="1:8" ht="56.25" x14ac:dyDescent="0.25">
      <c r="A100" s="9" t="s">
        <v>121</v>
      </c>
      <c r="B100" s="10">
        <v>4</v>
      </c>
      <c r="C100" s="9" t="s">
        <v>126</v>
      </c>
      <c r="D100" s="9" t="s">
        <v>11</v>
      </c>
      <c r="E100" s="11" t="s">
        <v>127</v>
      </c>
      <c r="F100" s="35">
        <v>0</v>
      </c>
      <c r="G100" s="6">
        <v>1</v>
      </c>
      <c r="H100" s="7">
        <f t="shared" si="10"/>
        <v>0</v>
      </c>
    </row>
    <row r="101" spans="1:8" ht="45" x14ac:dyDescent="0.25">
      <c r="A101" s="9" t="s">
        <v>121</v>
      </c>
      <c r="B101" s="10">
        <v>8</v>
      </c>
      <c r="C101" s="9" t="s">
        <v>128</v>
      </c>
      <c r="D101" s="9" t="s">
        <v>11</v>
      </c>
      <c r="E101" s="11" t="s">
        <v>129</v>
      </c>
      <c r="F101" s="35">
        <v>0</v>
      </c>
      <c r="G101" s="6">
        <v>1</v>
      </c>
      <c r="H101" s="7">
        <f t="shared" si="10"/>
        <v>0</v>
      </c>
    </row>
    <row r="102" spans="1:8" ht="22.5" x14ac:dyDescent="0.25">
      <c r="A102" s="9" t="s">
        <v>121</v>
      </c>
      <c r="B102" s="10">
        <v>9</v>
      </c>
      <c r="C102" s="9" t="s">
        <v>130</v>
      </c>
      <c r="D102" s="9" t="s">
        <v>11</v>
      </c>
      <c r="E102" s="11" t="s">
        <v>131</v>
      </c>
      <c r="F102" s="35">
        <v>0</v>
      </c>
      <c r="G102" s="6">
        <v>1</v>
      </c>
      <c r="H102" s="7">
        <f t="shared" si="10"/>
        <v>0</v>
      </c>
    </row>
    <row r="103" spans="1:8" ht="33.75" x14ac:dyDescent="0.25">
      <c r="A103" s="9" t="s">
        <v>121</v>
      </c>
      <c r="B103" s="10">
        <v>11</v>
      </c>
      <c r="C103" s="9" t="s">
        <v>132</v>
      </c>
      <c r="D103" s="9" t="s">
        <v>11</v>
      </c>
      <c r="E103" s="11" t="s">
        <v>133</v>
      </c>
      <c r="F103" s="35">
        <v>0</v>
      </c>
      <c r="G103" s="6">
        <v>1</v>
      </c>
      <c r="H103" s="7">
        <f t="shared" si="10"/>
        <v>0</v>
      </c>
    </row>
    <row r="104" spans="1:8" ht="22.5" x14ac:dyDescent="0.25">
      <c r="A104" s="9" t="s">
        <v>121</v>
      </c>
      <c r="B104" s="10">
        <v>12</v>
      </c>
      <c r="C104" s="9" t="s">
        <v>134</v>
      </c>
      <c r="D104" s="9" t="s">
        <v>11</v>
      </c>
      <c r="E104" s="11" t="s">
        <v>135</v>
      </c>
      <c r="F104" s="35">
        <v>0</v>
      </c>
      <c r="G104" s="6">
        <v>1</v>
      </c>
      <c r="H104" s="7">
        <f t="shared" si="10"/>
        <v>0</v>
      </c>
    </row>
    <row r="105" spans="1:8" ht="22.5" x14ac:dyDescent="0.25">
      <c r="A105" s="9" t="s">
        <v>121</v>
      </c>
      <c r="B105" s="10">
        <v>13</v>
      </c>
      <c r="C105" s="9" t="s">
        <v>136</v>
      </c>
      <c r="D105" s="9" t="s">
        <v>11</v>
      </c>
      <c r="E105" s="11" t="s">
        <v>137</v>
      </c>
      <c r="F105" s="35">
        <v>0</v>
      </c>
      <c r="G105" s="6">
        <v>1</v>
      </c>
      <c r="H105" s="7">
        <f t="shared" si="10"/>
        <v>0</v>
      </c>
    </row>
    <row r="106" spans="1:8" ht="22.5" x14ac:dyDescent="0.25">
      <c r="A106" s="9" t="s">
        <v>121</v>
      </c>
      <c r="B106" s="10">
        <v>14</v>
      </c>
      <c r="C106" s="9" t="s">
        <v>138</v>
      </c>
      <c r="D106" s="9" t="s">
        <v>11</v>
      </c>
      <c r="E106" s="11" t="s">
        <v>139</v>
      </c>
      <c r="F106" s="35">
        <v>0</v>
      </c>
      <c r="G106" s="6">
        <v>1</v>
      </c>
      <c r="H106" s="7">
        <f t="shared" si="10"/>
        <v>0</v>
      </c>
    </row>
    <row r="107" spans="1:8" ht="22.5" x14ac:dyDescent="0.25">
      <c r="A107" s="9" t="s">
        <v>121</v>
      </c>
      <c r="B107" s="10">
        <v>16</v>
      </c>
      <c r="C107" s="9" t="s">
        <v>140</v>
      </c>
      <c r="D107" s="9" t="s">
        <v>11</v>
      </c>
      <c r="E107" s="11" t="s">
        <v>141</v>
      </c>
      <c r="F107" s="35">
        <v>0</v>
      </c>
      <c r="G107" s="6">
        <v>1</v>
      </c>
      <c r="H107" s="7">
        <f t="shared" si="10"/>
        <v>0</v>
      </c>
    </row>
    <row r="108" spans="1:8" ht="33.75" x14ac:dyDescent="0.25">
      <c r="A108" s="9" t="s">
        <v>121</v>
      </c>
      <c r="B108" s="10">
        <v>18</v>
      </c>
      <c r="C108" s="9" t="s">
        <v>142</v>
      </c>
      <c r="D108" s="9" t="s">
        <v>11</v>
      </c>
      <c r="E108" s="11" t="s">
        <v>143</v>
      </c>
      <c r="F108" s="35">
        <v>0</v>
      </c>
      <c r="G108" s="6">
        <v>1</v>
      </c>
      <c r="H108" s="7">
        <f t="shared" si="10"/>
        <v>0</v>
      </c>
    </row>
    <row r="109" spans="1:8" ht="33.75" x14ac:dyDescent="0.25">
      <c r="A109" s="9" t="s">
        <v>121</v>
      </c>
      <c r="B109" s="10">
        <v>20</v>
      </c>
      <c r="C109" s="9" t="s">
        <v>144</v>
      </c>
      <c r="D109" s="9" t="s">
        <v>11</v>
      </c>
      <c r="E109" s="11" t="s">
        <v>145</v>
      </c>
      <c r="F109" s="35">
        <v>0</v>
      </c>
      <c r="G109" s="6">
        <v>1</v>
      </c>
      <c r="H109" s="7">
        <f t="shared" si="10"/>
        <v>0</v>
      </c>
    </row>
    <row r="110" spans="1:8" x14ac:dyDescent="0.25">
      <c r="A110" s="9" t="s">
        <v>121</v>
      </c>
      <c r="B110" s="10">
        <v>23</v>
      </c>
      <c r="C110" s="9" t="s">
        <v>146</v>
      </c>
      <c r="D110" s="9" t="s">
        <v>11</v>
      </c>
      <c r="E110" s="11" t="s">
        <v>147</v>
      </c>
      <c r="F110" s="35">
        <v>0</v>
      </c>
      <c r="G110" s="6">
        <v>1</v>
      </c>
      <c r="H110" s="7">
        <f t="shared" si="10"/>
        <v>0</v>
      </c>
    </row>
    <row r="111" spans="1:8" x14ac:dyDescent="0.25">
      <c r="E111" s="4" t="s">
        <v>20</v>
      </c>
      <c r="F111" s="30"/>
      <c r="G111" s="4"/>
      <c r="H111" s="8">
        <f>SUM(H98:H110)</f>
        <v>0</v>
      </c>
    </row>
    <row r="113" spans="1:8" x14ac:dyDescent="0.25">
      <c r="C113" s="4" t="s">
        <v>5</v>
      </c>
      <c r="D113" s="5" t="s">
        <v>6</v>
      </c>
      <c r="E113" s="4" t="s">
        <v>7</v>
      </c>
    </row>
    <row r="114" spans="1:8" x14ac:dyDescent="0.25">
      <c r="C114" s="4" t="s">
        <v>8</v>
      </c>
      <c r="D114" s="5" t="s">
        <v>148</v>
      </c>
      <c r="E114" s="4" t="s">
        <v>149</v>
      </c>
    </row>
    <row r="116" spans="1:8" ht="67.5" x14ac:dyDescent="0.25">
      <c r="A116" s="9" t="s">
        <v>150</v>
      </c>
      <c r="B116" s="10">
        <v>3</v>
      </c>
      <c r="C116" s="9" t="s">
        <v>151</v>
      </c>
      <c r="D116" s="9" t="s">
        <v>11</v>
      </c>
      <c r="E116" s="11" t="s">
        <v>152</v>
      </c>
      <c r="F116" s="35">
        <v>0</v>
      </c>
      <c r="G116" s="6">
        <v>1</v>
      </c>
      <c r="H116" s="7">
        <f t="shared" ref="H116:H118" si="11">ROUND(ROUND(F116,2)*ROUND(G116,3),2)</f>
        <v>0</v>
      </c>
    </row>
    <row r="117" spans="1:8" ht="67.5" x14ac:dyDescent="0.25">
      <c r="A117" s="9" t="s">
        <v>150</v>
      </c>
      <c r="B117" s="10">
        <v>4</v>
      </c>
      <c r="C117" s="9" t="s">
        <v>153</v>
      </c>
      <c r="D117" s="9" t="s">
        <v>11</v>
      </c>
      <c r="E117" s="11" t="s">
        <v>154</v>
      </c>
      <c r="F117" s="35">
        <v>0</v>
      </c>
      <c r="G117" s="6">
        <v>1</v>
      </c>
      <c r="H117" s="7">
        <f t="shared" si="11"/>
        <v>0</v>
      </c>
    </row>
    <row r="118" spans="1:8" ht="33.75" x14ac:dyDescent="0.25">
      <c r="A118" s="9" t="s">
        <v>150</v>
      </c>
      <c r="B118" s="10">
        <v>21</v>
      </c>
      <c r="C118" s="9" t="s">
        <v>155</v>
      </c>
      <c r="D118" s="9" t="s">
        <v>16</v>
      </c>
      <c r="E118" s="11" t="s">
        <v>156</v>
      </c>
      <c r="F118" s="35">
        <v>0</v>
      </c>
      <c r="G118" s="6">
        <v>16</v>
      </c>
      <c r="H118" s="7">
        <f t="shared" si="11"/>
        <v>0</v>
      </c>
    </row>
    <row r="119" spans="1:8" x14ac:dyDescent="0.25">
      <c r="E119" s="4" t="s">
        <v>20</v>
      </c>
      <c r="F119" s="30"/>
      <c r="G119" s="4"/>
      <c r="H119" s="8">
        <f>SUM(H116:H118)</f>
        <v>0</v>
      </c>
    </row>
    <row r="121" spans="1:8" x14ac:dyDescent="0.25">
      <c r="C121" s="4" t="s">
        <v>5</v>
      </c>
      <c r="D121" s="5" t="s">
        <v>6</v>
      </c>
      <c r="E121" s="4" t="s">
        <v>7</v>
      </c>
    </row>
    <row r="122" spans="1:8" x14ac:dyDescent="0.25">
      <c r="C122" s="4" t="s">
        <v>8</v>
      </c>
      <c r="D122" s="5" t="s">
        <v>157</v>
      </c>
      <c r="E122" s="4" t="s">
        <v>158</v>
      </c>
    </row>
    <row r="123" spans="1:8" x14ac:dyDescent="0.25">
      <c r="C123" s="4" t="s">
        <v>55</v>
      </c>
      <c r="D123" s="5" t="s">
        <v>56</v>
      </c>
      <c r="E123" s="4" t="s">
        <v>159</v>
      </c>
    </row>
    <row r="125" spans="1:8" ht="45" x14ac:dyDescent="0.25">
      <c r="A125" s="9" t="s">
        <v>160</v>
      </c>
      <c r="B125" s="10">
        <v>1</v>
      </c>
      <c r="C125" s="9" t="s">
        <v>161</v>
      </c>
      <c r="D125" s="9" t="s">
        <v>11</v>
      </c>
      <c r="E125" s="11" t="s">
        <v>162</v>
      </c>
      <c r="F125" s="35">
        <v>0</v>
      </c>
      <c r="G125" s="6">
        <v>1</v>
      </c>
      <c r="H125" s="7">
        <f t="shared" ref="H125:H131" si="12">ROUND(ROUND(F125,2)*ROUND(G125,3),2)</f>
        <v>0</v>
      </c>
    </row>
    <row r="126" spans="1:8" ht="45" x14ac:dyDescent="0.25">
      <c r="A126" s="9" t="s">
        <v>160</v>
      </c>
      <c r="B126" s="10">
        <v>10</v>
      </c>
      <c r="C126" s="9" t="s">
        <v>163</v>
      </c>
      <c r="D126" s="9" t="s">
        <v>11</v>
      </c>
      <c r="E126" s="11" t="s">
        <v>164</v>
      </c>
      <c r="F126" s="35">
        <v>0</v>
      </c>
      <c r="G126" s="6">
        <v>1</v>
      </c>
      <c r="H126" s="7">
        <f t="shared" si="12"/>
        <v>0</v>
      </c>
    </row>
    <row r="127" spans="1:8" ht="45" x14ac:dyDescent="0.25">
      <c r="A127" s="9" t="s">
        <v>160</v>
      </c>
      <c r="B127" s="10">
        <v>11</v>
      </c>
      <c r="C127" s="9" t="s">
        <v>165</v>
      </c>
      <c r="D127" s="9" t="s">
        <v>11</v>
      </c>
      <c r="E127" s="11" t="s">
        <v>166</v>
      </c>
      <c r="F127" s="35">
        <v>0</v>
      </c>
      <c r="G127" s="6">
        <v>1</v>
      </c>
      <c r="H127" s="7">
        <f t="shared" si="12"/>
        <v>0</v>
      </c>
    </row>
    <row r="128" spans="1:8" ht="33.75" x14ac:dyDescent="0.25">
      <c r="A128" s="9" t="s">
        <v>160</v>
      </c>
      <c r="B128" s="10">
        <v>12</v>
      </c>
      <c r="C128" s="9" t="s">
        <v>167</v>
      </c>
      <c r="D128" s="9" t="s">
        <v>11</v>
      </c>
      <c r="E128" s="11" t="s">
        <v>168</v>
      </c>
      <c r="F128" s="35">
        <v>0</v>
      </c>
      <c r="G128" s="6">
        <v>3</v>
      </c>
      <c r="H128" s="7">
        <f t="shared" si="12"/>
        <v>0</v>
      </c>
    </row>
    <row r="129" spans="1:8" ht="45" x14ac:dyDescent="0.25">
      <c r="A129" s="9" t="s">
        <v>160</v>
      </c>
      <c r="B129" s="10">
        <v>19</v>
      </c>
      <c r="C129" s="9" t="s">
        <v>169</v>
      </c>
      <c r="D129" s="9" t="s">
        <v>90</v>
      </c>
      <c r="E129" s="11" t="s">
        <v>170</v>
      </c>
      <c r="F129" s="35">
        <v>0</v>
      </c>
      <c r="G129" s="6">
        <v>4.5</v>
      </c>
      <c r="H129" s="7">
        <f t="shared" si="12"/>
        <v>0</v>
      </c>
    </row>
    <row r="130" spans="1:8" ht="22.5" x14ac:dyDescent="0.25">
      <c r="A130" s="9" t="s">
        <v>160</v>
      </c>
      <c r="B130" s="10">
        <v>25</v>
      </c>
      <c r="C130" s="9" t="s">
        <v>171</v>
      </c>
      <c r="D130" s="9" t="s">
        <v>11</v>
      </c>
      <c r="E130" s="11" t="s">
        <v>172</v>
      </c>
      <c r="F130" s="35">
        <v>0</v>
      </c>
      <c r="G130" s="6">
        <v>1</v>
      </c>
      <c r="H130" s="7">
        <f t="shared" si="12"/>
        <v>0</v>
      </c>
    </row>
    <row r="131" spans="1:8" x14ac:dyDescent="0.25">
      <c r="A131" s="9" t="s">
        <v>160</v>
      </c>
      <c r="B131" s="10">
        <v>26</v>
      </c>
      <c r="C131" s="9" t="s">
        <v>173</v>
      </c>
      <c r="D131" s="9" t="s">
        <v>11</v>
      </c>
      <c r="E131" s="11" t="s">
        <v>174</v>
      </c>
      <c r="F131" s="35">
        <v>0</v>
      </c>
      <c r="G131" s="6">
        <v>6</v>
      </c>
      <c r="H131" s="7">
        <f t="shared" si="12"/>
        <v>0</v>
      </c>
    </row>
    <row r="132" spans="1:8" x14ac:dyDescent="0.25">
      <c r="E132" s="4" t="s">
        <v>20</v>
      </c>
      <c r="F132" s="30"/>
      <c r="G132" s="4"/>
      <c r="H132" s="8">
        <f>SUM(H125:H131)</f>
        <v>0</v>
      </c>
    </row>
    <row r="134" spans="1:8" x14ac:dyDescent="0.25">
      <c r="C134" s="4" t="s">
        <v>5</v>
      </c>
      <c r="D134" s="5" t="s">
        <v>6</v>
      </c>
      <c r="E134" s="4" t="s">
        <v>7</v>
      </c>
    </row>
    <row r="135" spans="1:8" x14ac:dyDescent="0.25">
      <c r="C135" s="4" t="s">
        <v>8</v>
      </c>
      <c r="D135" s="5" t="s">
        <v>157</v>
      </c>
      <c r="E135" s="4" t="s">
        <v>158</v>
      </c>
    </row>
    <row r="136" spans="1:8" x14ac:dyDescent="0.25">
      <c r="C136" s="4" t="s">
        <v>55</v>
      </c>
      <c r="D136" s="5" t="s">
        <v>67</v>
      </c>
      <c r="E136" s="4" t="s">
        <v>175</v>
      </c>
    </row>
    <row r="138" spans="1:8" ht="22.5" x14ac:dyDescent="0.25">
      <c r="A138" s="9" t="s">
        <v>176</v>
      </c>
      <c r="B138" s="10">
        <v>8</v>
      </c>
      <c r="C138" s="9" t="s">
        <v>177</v>
      </c>
      <c r="D138" s="9" t="s">
        <v>11</v>
      </c>
      <c r="E138" s="11" t="s">
        <v>178</v>
      </c>
      <c r="F138" s="35">
        <v>0</v>
      </c>
      <c r="G138" s="6">
        <v>1</v>
      </c>
      <c r="H138" s="7">
        <f t="shared" ref="H138:H141" si="13">ROUND(ROUND(F138,2)*ROUND(G138,3),2)</f>
        <v>0</v>
      </c>
    </row>
    <row r="139" spans="1:8" ht="22.5" x14ac:dyDescent="0.25">
      <c r="A139" s="9" t="s">
        <v>176</v>
      </c>
      <c r="B139" s="10">
        <v>10</v>
      </c>
      <c r="C139" s="9" t="s">
        <v>179</v>
      </c>
      <c r="D139" s="9" t="s">
        <v>11</v>
      </c>
      <c r="E139" s="11" t="s">
        <v>180</v>
      </c>
      <c r="F139" s="35">
        <v>0</v>
      </c>
      <c r="G139" s="6">
        <v>1</v>
      </c>
      <c r="H139" s="7">
        <f t="shared" si="13"/>
        <v>0</v>
      </c>
    </row>
    <row r="140" spans="1:8" ht="22.5" x14ac:dyDescent="0.25">
      <c r="A140" s="9" t="s">
        <v>176</v>
      </c>
      <c r="B140" s="10">
        <v>13</v>
      </c>
      <c r="C140" s="9" t="s">
        <v>181</v>
      </c>
      <c r="D140" s="9" t="s">
        <v>11</v>
      </c>
      <c r="E140" s="11" t="s">
        <v>182</v>
      </c>
      <c r="F140" s="35">
        <v>0</v>
      </c>
      <c r="G140" s="6">
        <v>1</v>
      </c>
      <c r="H140" s="7">
        <f t="shared" si="13"/>
        <v>0</v>
      </c>
    </row>
    <row r="141" spans="1:8" ht="146.25" x14ac:dyDescent="0.25">
      <c r="A141" s="9" t="s">
        <v>176</v>
      </c>
      <c r="B141" s="10">
        <v>17</v>
      </c>
      <c r="C141" s="9" t="s">
        <v>183</v>
      </c>
      <c r="D141" s="9" t="s">
        <v>11</v>
      </c>
      <c r="E141" s="11" t="s">
        <v>184</v>
      </c>
      <c r="F141" s="35">
        <v>0</v>
      </c>
      <c r="G141" s="6">
        <v>1</v>
      </c>
      <c r="H141" s="7">
        <f t="shared" si="13"/>
        <v>0</v>
      </c>
    </row>
    <row r="142" spans="1:8" x14ac:dyDescent="0.25">
      <c r="E142" s="4" t="s">
        <v>20</v>
      </c>
      <c r="F142" s="30"/>
      <c r="G142" s="4"/>
      <c r="H142" s="8">
        <f>SUM(H138:H141)</f>
        <v>0</v>
      </c>
    </row>
    <row r="146" spans="3:8" x14ac:dyDescent="0.25">
      <c r="C146" s="12"/>
      <c r="D146" s="43" t="s">
        <v>185</v>
      </c>
      <c r="E146" s="43"/>
      <c r="F146" s="43"/>
      <c r="G146" s="13"/>
      <c r="H146" s="25"/>
    </row>
    <row r="147" spans="3:8" x14ac:dyDescent="0.25">
      <c r="C147" s="14"/>
      <c r="D147" s="15"/>
      <c r="E147" s="15"/>
      <c r="F147" s="31"/>
      <c r="G147" s="15"/>
      <c r="H147" s="26"/>
    </row>
    <row r="148" spans="3:8" x14ac:dyDescent="0.25">
      <c r="C148" s="16">
        <v>1</v>
      </c>
      <c r="D148" s="40" t="s">
        <v>9</v>
      </c>
      <c r="E148" s="40"/>
      <c r="F148" s="40"/>
      <c r="G148" s="17">
        <f>H17</f>
        <v>0</v>
      </c>
      <c r="H148" s="26"/>
    </row>
    <row r="149" spans="3:8" x14ac:dyDescent="0.25">
      <c r="C149" s="16">
        <v>2</v>
      </c>
      <c r="D149" s="40" t="s">
        <v>22</v>
      </c>
      <c r="E149" s="40"/>
      <c r="F149" s="40"/>
      <c r="G149" s="17">
        <f>H36</f>
        <v>0</v>
      </c>
      <c r="H149" s="26"/>
    </row>
    <row r="150" spans="3:8" x14ac:dyDescent="0.25">
      <c r="C150" s="16">
        <v>5</v>
      </c>
      <c r="D150" s="40" t="s">
        <v>186</v>
      </c>
      <c r="E150" s="40"/>
      <c r="F150" s="40"/>
      <c r="G150" s="18">
        <f>H54+H46</f>
        <v>0</v>
      </c>
      <c r="H150" s="26"/>
    </row>
    <row r="151" spans="3:8" x14ac:dyDescent="0.25">
      <c r="C151" s="16">
        <v>6</v>
      </c>
      <c r="D151" s="40" t="s">
        <v>187</v>
      </c>
      <c r="E151" s="40"/>
      <c r="F151" s="40"/>
      <c r="G151" s="17">
        <f>H63</f>
        <v>0</v>
      </c>
      <c r="H151" s="26"/>
    </row>
    <row r="152" spans="3:8" x14ac:dyDescent="0.25">
      <c r="C152" s="16">
        <v>7</v>
      </c>
      <c r="D152" s="40" t="s">
        <v>188</v>
      </c>
      <c r="E152" s="40"/>
      <c r="F152" s="40"/>
      <c r="G152" s="17">
        <f>H69</f>
        <v>0</v>
      </c>
      <c r="H152" s="26"/>
    </row>
    <row r="153" spans="3:8" x14ac:dyDescent="0.25">
      <c r="C153" s="16">
        <v>8</v>
      </c>
      <c r="D153" s="40" t="s">
        <v>189</v>
      </c>
      <c r="E153" s="40"/>
      <c r="F153" s="40"/>
      <c r="G153" s="18">
        <f>H111+H92+H80</f>
        <v>0</v>
      </c>
      <c r="H153" s="26"/>
    </row>
    <row r="154" spans="3:8" x14ac:dyDescent="0.25">
      <c r="C154" s="16">
        <v>9</v>
      </c>
      <c r="D154" s="40" t="s">
        <v>149</v>
      </c>
      <c r="E154" s="40"/>
      <c r="F154" s="40"/>
      <c r="G154" s="17">
        <f>H119</f>
        <v>0</v>
      </c>
      <c r="H154" s="26"/>
    </row>
    <row r="155" spans="3:8" x14ac:dyDescent="0.25">
      <c r="C155" s="16">
        <v>10</v>
      </c>
      <c r="D155" s="40" t="s">
        <v>190</v>
      </c>
      <c r="E155" s="40"/>
      <c r="F155" s="40"/>
      <c r="G155" s="18">
        <f>H132+H142</f>
        <v>0</v>
      </c>
      <c r="H155" s="26"/>
    </row>
    <row r="156" spans="3:8" x14ac:dyDescent="0.25">
      <c r="C156" s="16"/>
      <c r="D156" s="19"/>
      <c r="E156" s="15"/>
      <c r="F156" s="31"/>
      <c r="G156" s="20"/>
      <c r="H156" s="26"/>
    </row>
    <row r="157" spans="3:8" x14ac:dyDescent="0.25">
      <c r="C157" s="16"/>
      <c r="D157" s="39" t="s">
        <v>191</v>
      </c>
      <c r="E157" s="39"/>
      <c r="F157" s="39"/>
      <c r="G157" s="17">
        <f>SUM(G148:G155)</f>
        <v>0</v>
      </c>
      <c r="H157" s="26"/>
    </row>
    <row r="158" spans="3:8" x14ac:dyDescent="0.25">
      <c r="C158" s="16"/>
      <c r="D158" s="39" t="s">
        <v>192</v>
      </c>
      <c r="E158" s="39"/>
      <c r="F158" s="39"/>
      <c r="G158" s="17">
        <f>G157*0.19</f>
        <v>0</v>
      </c>
      <c r="H158" s="26"/>
    </row>
    <row r="159" spans="3:8" x14ac:dyDescent="0.25">
      <c r="C159" s="16"/>
      <c r="D159" s="20"/>
      <c r="E159" s="21"/>
      <c r="F159" s="32"/>
      <c r="G159" s="20"/>
      <c r="H159" s="26"/>
    </row>
    <row r="160" spans="3:8" x14ac:dyDescent="0.25">
      <c r="C160" s="16"/>
      <c r="D160" s="39" t="s">
        <v>193</v>
      </c>
      <c r="E160" s="39"/>
      <c r="F160" s="39"/>
      <c r="G160" s="17">
        <f>SUM(G157:G158)</f>
        <v>0</v>
      </c>
      <c r="H160" s="26"/>
    </row>
    <row r="161" spans="3:8" x14ac:dyDescent="0.25">
      <c r="C161" s="16"/>
      <c r="D161" s="39" t="s">
        <v>194</v>
      </c>
      <c r="E161" s="39"/>
      <c r="F161" s="39"/>
      <c r="G161" s="17">
        <f>G160*0.21</f>
        <v>0</v>
      </c>
      <c r="H161" s="26"/>
    </row>
    <row r="162" spans="3:8" x14ac:dyDescent="0.25">
      <c r="C162" s="14"/>
      <c r="D162" s="21"/>
      <c r="E162" s="21"/>
      <c r="F162" s="32"/>
      <c r="G162" s="21"/>
      <c r="H162" s="26"/>
    </row>
    <row r="163" spans="3:8" ht="15.75" thickBot="1" x14ac:dyDescent="0.3">
      <c r="C163" s="14"/>
      <c r="D163" s="38" t="s">
        <v>20</v>
      </c>
      <c r="E163" s="38"/>
      <c r="F163" s="38"/>
      <c r="G163" s="22">
        <f>SUM(G160:G161)</f>
        <v>0</v>
      </c>
      <c r="H163" s="26"/>
    </row>
    <row r="164" spans="3:8" x14ac:dyDescent="0.25">
      <c r="C164" s="23"/>
      <c r="D164" s="24"/>
      <c r="E164" s="24"/>
      <c r="F164" s="33"/>
      <c r="G164" s="24"/>
      <c r="H164" s="27"/>
    </row>
  </sheetData>
  <mergeCells count="17">
    <mergeCell ref="D150:F150"/>
    <mergeCell ref="D151:F151"/>
    <mergeCell ref="D152:F152"/>
    <mergeCell ref="E1:H1"/>
    <mergeCell ref="E5:H5"/>
    <mergeCell ref="D146:F146"/>
    <mergeCell ref="D148:F148"/>
    <mergeCell ref="D149:F149"/>
    <mergeCell ref="E4:H4"/>
    <mergeCell ref="D163:F163"/>
    <mergeCell ref="D157:F157"/>
    <mergeCell ref="D158:F158"/>
    <mergeCell ref="D153:F153"/>
    <mergeCell ref="D154:F154"/>
    <mergeCell ref="D155:F155"/>
    <mergeCell ref="D160:F160"/>
    <mergeCell ref="D161:F161"/>
  </mergeCells>
  <pageMargins left="0.75" right="0.75" top="0.75" bottom="0.5" header="0.5" footer="0.75"/>
  <pageSetup scale="9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Salio, Cristina</dc:creator>
  <cp:lastModifiedBy>judith</cp:lastModifiedBy>
  <cp:lastPrinted>2025-11-12T13:41:21Z</cp:lastPrinted>
  <dcterms:created xsi:type="dcterms:W3CDTF">2020-01-29T13:29:01Z</dcterms:created>
  <dcterms:modified xsi:type="dcterms:W3CDTF">2025-11-12T14:03:57Z</dcterms:modified>
</cp:coreProperties>
</file>