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RECURSOS\BSM\BSM_PLTE_N_25\05-Documents de treball\Documents\Annexos Plec\"/>
    </mc:Choice>
  </mc:AlternateContent>
  <xr:revisionPtr revIDLastSave="0" documentId="13_ncr:1_{339E3BCE-8A7C-4FA8-967A-920661020E95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Resum Costos" sheetId="4" r:id="rId1"/>
    <sheet name="Serveis Internet i Dades" sheetId="3" r:id="rId2"/>
    <sheet name="Detall WAN secundaria BSM" sheetId="5" r:id="rId3"/>
    <sheet name="Detall WAN secundaria CBSA" sheetId="6" r:id="rId4"/>
    <sheet name="Costos d'ampliació i opcionals" sheetId="7" r:id="rId5"/>
  </sheets>
  <definedNames>
    <definedName name="_xlnm.Print_Area" localSheetId="0">'Resum Costos'!$A$1:$K$28</definedName>
    <definedName name="_xlnm.Print_Area" localSheetId="1">'Serveis Internet i Dades'!$A$1:$I$59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4" l="1"/>
  <c r="C6" i="4"/>
  <c r="E51" i="3"/>
  <c r="D51" i="3"/>
  <c r="C51" i="3"/>
  <c r="C50" i="3"/>
  <c r="D50" i="3" s="1"/>
  <c r="E50" i="3" s="1"/>
  <c r="I14" i="6"/>
  <c r="I13" i="6"/>
  <c r="H32" i="3"/>
  <c r="I12" i="6" l="1"/>
  <c r="I11" i="6"/>
  <c r="I9" i="6"/>
  <c r="I71" i="5"/>
  <c r="I70" i="5"/>
  <c r="I69" i="5"/>
  <c r="I8" i="6" l="1"/>
  <c r="I67" i="5"/>
  <c r="H24" i="3"/>
  <c r="H41" i="3"/>
  <c r="H31" i="3"/>
  <c r="H33" i="3" s="1"/>
  <c r="H25" i="3"/>
  <c r="I7" i="6" l="1"/>
  <c r="I10" i="6"/>
  <c r="I6" i="6" l="1"/>
  <c r="I15" i="6" s="1"/>
  <c r="I4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8" i="5"/>
  <c r="I73" i="5" l="1"/>
  <c r="D7" i="3"/>
  <c r="D9" i="3" s="1"/>
  <c r="D14" i="3"/>
  <c r="D16" i="3" s="1"/>
  <c r="C55" i="3" s="1"/>
  <c r="C48" i="3" l="1"/>
  <c r="D48" i="3" l="1"/>
  <c r="H42" i="3"/>
  <c r="C56" i="3" s="1"/>
  <c r="D55" i="3"/>
  <c r="C57" i="3" l="1"/>
  <c r="C58" i="3" s="1"/>
  <c r="C12" i="4"/>
  <c r="C13" i="4" s="1"/>
  <c r="E48" i="3"/>
  <c r="E55" i="3"/>
  <c r="D56" i="3"/>
  <c r="D57" i="3" s="1"/>
  <c r="D12" i="4" l="1"/>
  <c r="C49" i="3"/>
  <c r="E56" i="3"/>
  <c r="E57" i="3" s="1"/>
  <c r="E12" i="4" l="1"/>
  <c r="D49" i="3"/>
  <c r="D58" i="3"/>
  <c r="D13" i="4"/>
  <c r="E58" i="3"/>
  <c r="C14" i="4"/>
  <c r="E6" i="4" l="1"/>
  <c r="D7" i="4"/>
  <c r="E13" i="4"/>
  <c r="E14" i="4" s="1"/>
  <c r="F12" i="4"/>
  <c r="C18" i="4"/>
  <c r="E49" i="3"/>
  <c r="D14" i="4"/>
  <c r="G12" i="4" l="1"/>
  <c r="F13" i="4"/>
  <c r="F14" i="4" s="1"/>
  <c r="E18" i="4"/>
  <c r="E19" i="4" s="1"/>
  <c r="E20" i="4" s="1"/>
  <c r="E7" i="4"/>
  <c r="E8" i="4" s="1"/>
  <c r="F6" i="4"/>
  <c r="C7" i="4"/>
  <c r="C19" i="4"/>
  <c r="C20" i="4" s="1"/>
  <c r="C52" i="3"/>
  <c r="F18" i="4" l="1"/>
  <c r="F19" i="4" s="1"/>
  <c r="F20" i="4" s="1"/>
  <c r="F7" i="4"/>
  <c r="F8" i="4" s="1"/>
  <c r="G6" i="4"/>
  <c r="G13" i="4"/>
  <c r="G14" i="4" s="1"/>
  <c r="H12" i="4"/>
  <c r="H13" i="4" s="1"/>
  <c r="H14" i="4" s="1"/>
  <c r="D18" i="4"/>
  <c r="D52" i="3"/>
  <c r="G18" i="4" l="1"/>
  <c r="G19" i="4" s="1"/>
  <c r="G20" i="4" s="1"/>
  <c r="G7" i="4"/>
  <c r="G8" i="4" s="1"/>
  <c r="H6" i="4"/>
  <c r="H7" i="4" s="1"/>
  <c r="H8" i="4" s="1"/>
  <c r="D19" i="4"/>
  <c r="D20" i="4" s="1"/>
  <c r="E52" i="3"/>
  <c r="H18" i="4" l="1"/>
  <c r="H19" i="4" s="1"/>
  <c r="H20" i="4" s="1"/>
  <c r="C8" i="4"/>
  <c r="D8" i="4" l="1"/>
</calcChain>
</file>

<file path=xl/sharedStrings.xml><?xml version="1.0" encoding="utf-8"?>
<sst xmlns="http://schemas.openxmlformats.org/spreadsheetml/2006/main" count="615" uniqueCount="225">
  <si>
    <t>TOTAL</t>
  </si>
  <si>
    <t>Cost total (€/mes)</t>
  </si>
  <si>
    <t>Cost total (€/any)</t>
  </si>
  <si>
    <t>Cost total sense IVA</t>
  </si>
  <si>
    <t>Cost total amb IVA</t>
  </si>
  <si>
    <t>Unitats</t>
  </si>
  <si>
    <t>Centre</t>
  </si>
  <si>
    <t>Accés a Internet centralitzat</t>
  </si>
  <si>
    <t>Tecnologia d'accés</t>
  </si>
  <si>
    <t>Cost equip accés (€/mes)</t>
  </si>
  <si>
    <t>Cost accés a Internet (€/mes)</t>
  </si>
  <si>
    <t>Accés</t>
  </si>
  <si>
    <t>Cabal</t>
  </si>
  <si>
    <t>Tecnologia</t>
  </si>
  <si>
    <t>Cost total contracte (4 anys)</t>
  </si>
  <si>
    <t>COST TOTAL SENSE IVA</t>
  </si>
  <si>
    <t>COST TOTAL AMB IVA</t>
  </si>
  <si>
    <t>Cost unitari accés (€/mes)</t>
  </si>
  <si>
    <t>El senyor/a ................................................................., amb DNI núm. ................., en nom propi / en nom i representació de ........ de la qual actua en qualitat de ....... (administrador únic, solidari o mancomunat o apoderat solidari o mancomunat), segons escriptura pública atorgada davant el Notari de (lloc), senyor .........., en data ........ i número de protocol ........., declara sota la seva responsabilitat, com a empresa licitadora del contracte ................................., Expedient ............. que ofereixo els preus unitaris següents:</t>
  </si>
  <si>
    <t>(lloc i data )</t>
  </si>
  <si>
    <t>Signatura del/de la declarant</t>
  </si>
  <si>
    <t>Segell de l’empresa</t>
  </si>
  <si>
    <t>Resum costos</t>
  </si>
  <si>
    <t>Ampliació de cabal sobre accés MPLS / Ethernet existent - Ampliació de cabal de dades 1M (veu/multimèdia) sobre enllaç Ethernet simètric existent</t>
  </si>
  <si>
    <t>Ampliació de cabal sobre accés MPLS / Ethernet existent - Ampliació de cabal de dades 10M (veu/multimèdia) sobre enllaç Ethernet simètric existent</t>
  </si>
  <si>
    <t>Nous accessos simètrics Ethernet a xarxa privada - Accés 100 Mbps (incl.equip)</t>
  </si>
  <si>
    <t>Nous accessos simètrics Ethernet a xarxa privada - Accés 1000 Mbps (incl.equip)</t>
  </si>
  <si>
    <t>Accés a Internet descentralitzat</t>
  </si>
  <si>
    <t>Serveis de dades corporatius:</t>
  </si>
  <si>
    <t>El Proveïdor haurà d’inserir els costos de la seva proposta en les caselles ombrejades en blau.</t>
  </si>
  <si>
    <t>Adreçament públic, blocs de 8</t>
  </si>
  <si>
    <t>BSM</t>
  </si>
  <si>
    <t>CBSA</t>
  </si>
  <si>
    <t>Seu Central de BSM</t>
  </si>
  <si>
    <t>Observacions</t>
  </si>
  <si>
    <t>SERVEIS OPCIONALS</t>
  </si>
  <si>
    <t>Costos serveis d'accés a Internet BSM</t>
  </si>
  <si>
    <t>Costos serveis d'accés a Internet CBSA</t>
  </si>
  <si>
    <t>PORT OLIMPIC</t>
  </si>
  <si>
    <t>Seu Central de CBSA</t>
  </si>
  <si>
    <t>Ampliació de cabal sobre accés MPLS / Ethernet existent - Ampliació de cabal de dades 10M (dades) sobre enllaç Ethernet simètric existent</t>
  </si>
  <si>
    <t>GRUP</t>
  </si>
  <si>
    <t>SEU</t>
  </si>
  <si>
    <t>TECNOLOGIA</t>
  </si>
  <si>
    <t>CAUDAL</t>
  </si>
  <si>
    <t>QoS</t>
  </si>
  <si>
    <t>CORPORATIU</t>
  </si>
  <si>
    <t>BARCELONA CALABRIA 66</t>
  </si>
  <si>
    <t>CORPORATIU - MPLS</t>
  </si>
  <si>
    <t>Accés FO Dedicada de 10Gb</t>
  </si>
  <si>
    <t>1Gb</t>
  </si>
  <si>
    <t>-</t>
  </si>
  <si>
    <t>MATARO ERNEST LLUCH 32</t>
  </si>
  <si>
    <t>Accés FO Dedicada de 1Gb</t>
  </si>
  <si>
    <t>ANELLA I FÒRUM</t>
  </si>
  <si>
    <t>PALAU SANT JORDI</t>
  </si>
  <si>
    <t>FTTH MPLS Simètrica</t>
  </si>
  <si>
    <t>TIBIDABO</t>
  </si>
  <si>
    <t>BARCELONA COLONIA DE TIBIDABO</t>
  </si>
  <si>
    <t>OFICINAS FORUM</t>
  </si>
  <si>
    <t>ZOO</t>
  </si>
  <si>
    <t>ESTACIONS AUTOBUSOS</t>
  </si>
  <si>
    <t>BCN Nord Ap, Estació i àrea</t>
  </si>
  <si>
    <t>PARKGUELL</t>
  </si>
  <si>
    <t>PARK GUELL</t>
  </si>
  <si>
    <t>CEMENTERIS</t>
  </si>
  <si>
    <t>BARCELONA MARE DE DEU PORT</t>
  </si>
  <si>
    <t>APARCAMENTS</t>
  </si>
  <si>
    <t>AP VALL HEBRON - DISP S GENIS</t>
  </si>
  <si>
    <t>AREA</t>
  </si>
  <si>
    <t>AREA BAC DE RODA 204</t>
  </si>
  <si>
    <t>BARCELONA REINA Mª CRISTINA 16</t>
  </si>
  <si>
    <t>GRUES</t>
  </si>
  <si>
    <t>BASE GRUAS ZONA FRANCA</t>
  </si>
  <si>
    <t>BARCELONA PROVENCA 538</t>
  </si>
  <si>
    <t>DIPOSIT BADAJOZ</t>
  </si>
  <si>
    <t>ESTAC AUTOB ST ANDREU ARENA</t>
  </si>
  <si>
    <t>AP MARINA PORT</t>
  </si>
  <si>
    <t>AP PL DE LES ARTS</t>
  </si>
  <si>
    <t>AP. LITORAL PORT</t>
  </si>
  <si>
    <t>AP. MARQ DE MULHACEN</t>
  </si>
  <si>
    <t>AP. MERCAT ENCANTS</t>
  </si>
  <si>
    <t>AP. ONA GLORIAS</t>
  </si>
  <si>
    <t>BARCELONA BONANOVA SN</t>
  </si>
  <si>
    <t>BARCELONA MANUEL GIRONA 77</t>
  </si>
  <si>
    <t>BARCELONA MARITIM 25</t>
  </si>
  <si>
    <t>BARCELONA RAMBLA DE FABRA I PU</t>
  </si>
  <si>
    <t>BARCELONA RAMON ALBO 77</t>
  </si>
  <si>
    <t>BCN DE DALT - PARK GUELL 47</t>
  </si>
  <si>
    <t>BCN SALVADOR MUNDI CENTRAL</t>
  </si>
  <si>
    <t>DIPOSIT JOAN MIRO</t>
  </si>
  <si>
    <t>AP BILBAO-LLUL</t>
  </si>
  <si>
    <t>AP CONCEPCIO ARENAL</t>
  </si>
  <si>
    <t>AP FLOST I CALCAT</t>
  </si>
  <si>
    <t>AP GARCIA I FARIA</t>
  </si>
  <si>
    <t>AP GAUDI</t>
  </si>
  <si>
    <t>AP MARAGALL</t>
  </si>
  <si>
    <t>AP MERCAT DEL GUINARDO</t>
  </si>
  <si>
    <t>AP MITRE - PUTXET</t>
  </si>
  <si>
    <t>AP SAGRADA FAMILIA</t>
  </si>
  <si>
    <t>AP TANATORI DECORTS</t>
  </si>
  <si>
    <t>AP. GRACIA MOTOS</t>
  </si>
  <si>
    <t>AP. RAMBLA POBLENOU</t>
  </si>
  <si>
    <t>BARCELONA -  JAUME FABRA 9</t>
  </si>
  <si>
    <t>BARCELONA COLOM 1</t>
  </si>
  <si>
    <t>BARCELONA DR AIGUADER 88</t>
  </si>
  <si>
    <t>BARCELONA L,ESCORIAL CENTRAL</t>
  </si>
  <si>
    <t>BARCELONA TORRENT DE L,OLLA CE</t>
  </si>
  <si>
    <t>BARCELONA URGELL 1</t>
  </si>
  <si>
    <t>MARINA GRACIA</t>
  </si>
  <si>
    <t>AP BUS GARCIA FARIA</t>
  </si>
  <si>
    <t>AP FORUM</t>
  </si>
  <si>
    <t>AP SENTMENAT - VERGOS</t>
  </si>
  <si>
    <t>AP FERRAN CASABLANCAS</t>
  </si>
  <si>
    <t>AP FRANCESC LAYRET</t>
  </si>
  <si>
    <t>AP GARDUNYA</t>
  </si>
  <si>
    <t>AP GALICIA</t>
  </si>
  <si>
    <t>AP PARC DE UNITAT</t>
  </si>
  <si>
    <t>AP SALVADOR ALLENDE</t>
  </si>
  <si>
    <t>DIPOSIT CASTELLBISBASL</t>
  </si>
  <si>
    <t>AP CIUTAT DEL TEATRE</t>
  </si>
  <si>
    <t>BARCELONA RASOS DE PEGUERA CEN</t>
  </si>
  <si>
    <t>NOVA SEU</t>
  </si>
  <si>
    <t>LlANÇADORA TIBIDABO</t>
  </si>
  <si>
    <t>CONCEPTE</t>
  </si>
  <si>
    <t>Xarxa de dades MPLS BSM</t>
  </si>
  <si>
    <t>Serveis de gestió associats</t>
  </si>
  <si>
    <t>Ampliacions serveis d'accés a Internet</t>
  </si>
  <si>
    <t>Ampliacions serveis de Dades</t>
  </si>
  <si>
    <t>FTTH 300Mbps/300Mbps</t>
  </si>
  <si>
    <t>IP fixa per a accés individual</t>
  </si>
  <si>
    <t>Servei anti-DDoS</t>
  </si>
  <si>
    <t>TOTAL MES MPLS</t>
  </si>
  <si>
    <t>COST ACCÉS</t>
  </si>
  <si>
    <t>COST EQUIP</t>
  </si>
  <si>
    <t>SOLUCIÓ PROPOSADA</t>
  </si>
  <si>
    <t>Barcelona - Calle Mare de Deu de Port, 56</t>
  </si>
  <si>
    <t>Barcelona - Avinguda Joan XXIII 3;BAJO</t>
  </si>
  <si>
    <t>Barcelona - Avinguda Icaria S/N</t>
  </si>
  <si>
    <t>Barcelona - Garrofers , 36 Cementiri Sant Andreu</t>
  </si>
  <si>
    <t>Barcelona - Zamora 111; bajo</t>
  </si>
  <si>
    <t>Montcada i Reixac - Carretera Cementiri Collserola Km 1,5;Bajo</t>
  </si>
  <si>
    <t>Barcelona - Cementiri d,Horta , 9</t>
  </si>
  <si>
    <t>Cementiri</t>
  </si>
  <si>
    <t>SEU CENTRAL</t>
  </si>
  <si>
    <t>Comparteix accés amb la MPLS</t>
  </si>
  <si>
    <t>Adreces IP</t>
  </si>
  <si>
    <t>1 classe C</t>
  </si>
  <si>
    <t>1Gbps</t>
  </si>
  <si>
    <t>Fibra dedicada</t>
  </si>
  <si>
    <t>Annex L2 - Resum Costos</t>
  </si>
  <si>
    <t>TOTAL LOT 2</t>
  </si>
  <si>
    <t>Costos serveis de dades - Xarxa Secundària BSM</t>
  </si>
  <si>
    <t>Costos serveis de dades - Xarxa Secundària CBSA</t>
  </si>
  <si>
    <t>veure pestanya "Detall WAN secundaria CBSA"</t>
  </si>
  <si>
    <t>veure pestanya "Detall WAN secundaria BSM"</t>
  </si>
  <si>
    <t>Xarxa de dades MPLS CBSA</t>
  </si>
  <si>
    <t>LOT XARXA MPLS SECUNDARIA DADES - REQUERIMENTS MÍNIMS</t>
  </si>
  <si>
    <t>Cost total  serveis de dades i d'accés a Internet centralitzat sense IVA</t>
  </si>
  <si>
    <t>Serveis de dades - Xarxa secundària</t>
  </si>
  <si>
    <t>Annex L2 - Model de proposta econòmica (Detall WAN secundària BSM)</t>
  </si>
  <si>
    <t>Annex L2 - Model de proposta econòmica (Serveis d'accés a Internet i serveis de connectivitat de dades)</t>
  </si>
  <si>
    <t>Accés a Internet individual i serveis associats</t>
  </si>
  <si>
    <t>Cost total (€/mes) (*)</t>
  </si>
  <si>
    <t>Serveis Internet i Dades</t>
  </si>
  <si>
    <t>SD-WAN (en mode servei)</t>
  </si>
  <si>
    <t>Anti-DDoS (en mode servei)</t>
  </si>
  <si>
    <t>Cost total accés a Internet (€/mes) (*)</t>
  </si>
  <si>
    <t>100% Dades</t>
  </si>
  <si>
    <t>Annex L2 - Model de proposta econòmica (Detall WAN secundària CBSA)</t>
  </si>
  <si>
    <t>Annex L2 - Model de proposta econòmica (Costos d'ampliació i opcionals)</t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</si>
  <si>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BSM no admetrà cap cost d'alta</t>
    </r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</si>
  <si>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</si>
  <si>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(**) Els costos unitaris indicats es mantindran per futures ampliacions dels serveis sol·licitats inicialment.</t>
  </si>
  <si>
    <t>Cost total (€/mes) (*)(**)</t>
  </si>
  <si>
    <t>FTTH 1Gbps/1Gbps</t>
  </si>
  <si>
    <t>FTTH 600Mbps/600Mbps</t>
  </si>
  <si>
    <t>Equip i Infraestructura central</t>
  </si>
  <si>
    <t>Seu gran</t>
  </si>
  <si>
    <t>Seu petita</t>
  </si>
  <si>
    <t>ADAM PTV</t>
  </si>
  <si>
    <t>SAN VICENTE DE BARAKALDO</t>
  </si>
  <si>
    <t>2Gb</t>
  </si>
  <si>
    <t>Nous accessos simètrics Ethernet a xarxa privada - Accés 10000 Mbps (incl.equip)</t>
  </si>
  <si>
    <t>Nous accessos simètrics FTTH a xarxa privada - Simètrica 100M/100M (amb QoS) o superior</t>
  </si>
  <si>
    <t>Nous accessos simètrics FTTH a xarxa privada - Simètrica 300M/300M (amb QoS) o superior</t>
  </si>
  <si>
    <t>Nous accessos simètrics FTTH a xarxa privada - Simètrica 600M/600M (amb QoS) o superior</t>
  </si>
  <si>
    <t>Serveis Addicionals</t>
  </si>
  <si>
    <t>Ampliacions serveis addicionals</t>
  </si>
  <si>
    <t>Cost unitari (€)</t>
  </si>
  <si>
    <t>OBLIGATORI COMPLIMENTAR EL COST</t>
  </si>
  <si>
    <t>Cost unitari (€/mes)</t>
  </si>
  <si>
    <t>Increment de cabal de 500Mbps sobre accés centralitzat redundat de 1Gbps</t>
  </si>
  <si>
    <t>Increment de cabal de 1Gbps sobre accés centralitzat redundat de 1Gbps</t>
  </si>
  <si>
    <t>(*) El cost mensual total haurà d'incloure tant la quota mensual de manteniment com qualsevol altre cost addicional. BSM i CBSA no admetran cap cost d'alta</t>
  </si>
  <si>
    <t>Cost total 
ANY 1 (€/any)</t>
  </si>
  <si>
    <t>Cost total 
ANY 2 (€/any)</t>
  </si>
  <si>
    <t>Cost total 
ANY 3 (€/any)</t>
  </si>
  <si>
    <t>Cost total 
ANY 4 (€/any)</t>
  </si>
  <si>
    <t>(*) S'inclou un creixement vegetatiu previst del 5% anual per als anys successius</t>
  </si>
  <si>
    <t>SANT GENIS</t>
  </si>
  <si>
    <t>600 Mb</t>
  </si>
  <si>
    <t>10% Multimedia, 40% Dades amb Prioritar; 50% Dades</t>
  </si>
  <si>
    <t>4Gb</t>
  </si>
  <si>
    <t>100Mb Multimedia, 900 Mb Dades amb prioritat, 3Gb Dades</t>
  </si>
  <si>
    <t>100Mb Multimedia, 900 Mb Dades amb prioritat, 1Gb Dades</t>
  </si>
  <si>
    <t>1 Gb</t>
  </si>
  <si>
    <t>2Gbps</t>
  </si>
  <si>
    <t>PALAU SANT JORDI (Backup)</t>
  </si>
  <si>
    <t>300Mb</t>
  </si>
  <si>
    <t>Accés Starlink per seus amb cobertura reduida</t>
  </si>
  <si>
    <t>Starlink residencial amb dades ilimitades</t>
  </si>
  <si>
    <t>Starlink amb prioritat local - 50GB</t>
  </si>
  <si>
    <t>Starlink amb prioritat local - 500GB</t>
  </si>
  <si>
    <t>Starlink amb prioritat local - 1TB</t>
  </si>
  <si>
    <t>Starlink amb prioritat local - 2TB</t>
  </si>
  <si>
    <t>300 Mbps</t>
  </si>
  <si>
    <t>Nova seu (*)</t>
  </si>
  <si>
    <t>(*) CBSA preveu desplegar nous circuits a dues seus addicionals durant el transcurs del contracte. La contractació d'aquestes línies no serà d'obligat compliment i dependrà de les necessitats de CBSA</t>
  </si>
  <si>
    <r>
      <t xml:space="preserve">(**)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</si>
  <si>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(***) Els costos unitaris indicats es mantindran per futures ampliacions dels serveis sol·licitats inicialment.</t>
  </si>
  <si>
    <t>Cost total (€/mes) (**)(***)</t>
  </si>
  <si>
    <t>Accés FO Dedicada de 300Mb</t>
  </si>
  <si>
    <t>Trasllat addicional</t>
  </si>
  <si>
    <t>Cost total serveis de dades i d'accés a Internet centralitzat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</si>
</sst>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#,##0.00&quot; &quot;[$€-C0A];[Red]&quot;-&quot;#,##0.00&quot; &quot;[$€-C0A]"/>
    <numFmt numFmtId="167" formatCode="_-* #,##0.00\ [$€-1]_-;\-* #,##0.00\ [$€-1]_-;_-* &quot;-&quot;??\ [$€-1]_-"/>
    <numFmt numFmtId="168" formatCode="[$-C0A]General"/>
    <numFmt numFmtId="169" formatCode="_-* #,##0.0000\ &quot;€&quot;_-;\-* #,##0.0000\ &quot;€&quot;_-;_-* &quot;-&quot;??\ &quot;€&quot;_-;_-@_-"/>
    <numFmt numFmtId="170" formatCode="#,##0.00\ &quot;€&quot;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Bankinter"/>
      <family val="2"/>
    </font>
    <font>
      <sz val="10"/>
      <color indexed="9"/>
      <name val="Bankinter"/>
      <family val="2"/>
    </font>
    <font>
      <sz val="10"/>
      <color indexed="17"/>
      <name val="Bankinter"/>
      <family val="2"/>
    </font>
    <font>
      <b/>
      <sz val="10"/>
      <color indexed="52"/>
      <name val="Bankinter"/>
      <family val="2"/>
    </font>
    <font>
      <b/>
      <sz val="10"/>
      <color indexed="9"/>
      <name val="Bankinter"/>
      <family val="2"/>
    </font>
    <font>
      <sz val="10"/>
      <color indexed="52"/>
      <name val="Bankinter"/>
      <family val="2"/>
    </font>
    <font>
      <b/>
      <sz val="11"/>
      <color indexed="56"/>
      <name val="Bankinter"/>
      <family val="2"/>
    </font>
    <font>
      <sz val="10"/>
      <color indexed="62"/>
      <name val="Bankinter"/>
      <family val="2"/>
    </font>
    <font>
      <sz val="10"/>
      <color indexed="20"/>
      <name val="Bankinter"/>
      <family val="2"/>
    </font>
    <font>
      <sz val="10"/>
      <color theme="1"/>
      <name val="Bankinter"/>
      <family val="2"/>
    </font>
    <font>
      <sz val="10"/>
      <color indexed="60"/>
      <name val="Bankinter"/>
      <family val="2"/>
    </font>
    <font>
      <b/>
      <sz val="10"/>
      <color indexed="63"/>
      <name val="Bankinter"/>
      <family val="2"/>
    </font>
    <font>
      <sz val="10"/>
      <color indexed="10"/>
      <name val="Bankinter"/>
      <family val="2"/>
    </font>
    <font>
      <i/>
      <sz val="10"/>
      <color indexed="23"/>
      <name val="Bankinter"/>
      <family val="2"/>
    </font>
    <font>
      <b/>
      <sz val="15"/>
      <color indexed="56"/>
      <name val="Bankinter"/>
      <family val="2"/>
    </font>
    <font>
      <b/>
      <sz val="13"/>
      <color indexed="56"/>
      <name val="Bankinter"/>
      <family val="2"/>
    </font>
    <font>
      <b/>
      <sz val="18"/>
      <color indexed="56"/>
      <name val="Cambria"/>
      <family val="2"/>
    </font>
    <font>
      <b/>
      <sz val="10"/>
      <color indexed="8"/>
      <name val="Bankinter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i/>
      <u/>
      <sz val="11"/>
      <color rgb="FF000000"/>
      <name val="Arial1"/>
    </font>
    <font>
      <b/>
      <sz val="13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sz val="9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58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2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1" applyNumberFormat="0" applyAlignment="0" applyProtection="0"/>
    <xf numFmtId="0" fontId="14" fillId="4" borderId="0" applyNumberFormat="0" applyBorder="0" applyAlignment="0" applyProtection="0"/>
    <xf numFmtId="16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4" borderId="4" applyNumberFormat="0" applyFon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17" borderId="1" applyNumberFormat="0" applyAlignment="0" applyProtection="0"/>
    <xf numFmtId="0" fontId="13" fillId="8" borderId="1" applyNumberFormat="0" applyAlignment="0" applyProtection="0"/>
    <xf numFmtId="0" fontId="3" fillId="24" borderId="4" applyNumberFormat="0" applyFont="0" applyAlignment="0" applyProtection="0"/>
    <xf numFmtId="0" fontId="17" fillId="17" borderId="5" applyNumberFormat="0" applyAlignment="0" applyProtection="0"/>
    <xf numFmtId="0" fontId="23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7" fontId="3" fillId="2" borderId="0"/>
    <xf numFmtId="166" fontId="3" fillId="2" borderId="0"/>
    <xf numFmtId="0" fontId="3" fillId="2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8" fontId="24" fillId="0" borderId="0" applyBorder="0" applyProtection="0"/>
    <xf numFmtId="168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3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25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1" fillId="0" borderId="0"/>
    <xf numFmtId="0" fontId="28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4" fillId="0" borderId="0"/>
    <xf numFmtId="0" fontId="4" fillId="0" borderId="0"/>
    <xf numFmtId="0" fontId="3" fillId="0" borderId="0"/>
    <xf numFmtId="0" fontId="4" fillId="0" borderId="0"/>
    <xf numFmtId="166" fontId="4" fillId="0" borderId="0"/>
    <xf numFmtId="167" fontId="4" fillId="0" borderId="0"/>
    <xf numFmtId="0" fontId="4" fillId="0" borderId="0"/>
    <xf numFmtId="0" fontId="3" fillId="0" borderId="0"/>
    <xf numFmtId="166" fontId="4" fillId="0" borderId="0"/>
    <xf numFmtId="166" fontId="4" fillId="0" borderId="0"/>
    <xf numFmtId="166" fontId="4" fillId="0" borderId="0"/>
    <xf numFmtId="0" fontId="3" fillId="0" borderId="0"/>
    <xf numFmtId="167" fontId="4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/>
    <xf numFmtId="166" fontId="3" fillId="0" borderId="0"/>
    <xf numFmtId="0" fontId="1" fillId="0" borderId="0"/>
    <xf numFmtId="166" fontId="3" fillId="0" borderId="0"/>
    <xf numFmtId="1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28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29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9" fillId="0" borderId="0"/>
    <xf numFmtId="0" fontId="3" fillId="0" borderId="0"/>
    <xf numFmtId="0" fontId="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Protection="0"/>
    <xf numFmtId="166" fontId="30" fillId="0" borderId="0" applyNumberFormat="0" applyBorder="0" applyProtection="0"/>
    <xf numFmtId="166" fontId="30" fillId="0" borderId="0" applyNumberFormat="0" applyBorder="0" applyProtection="0"/>
    <xf numFmtId="0" fontId="30" fillId="0" borderId="0" applyNumberFormat="0" applyBorder="0" applyProtection="0"/>
    <xf numFmtId="166" fontId="30" fillId="0" borderId="0" applyBorder="0" applyProtection="0"/>
    <xf numFmtId="0" fontId="3" fillId="0" borderId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0" applyNumberFormat="0" applyBorder="0" applyAlignment="0" applyProtection="0"/>
    <xf numFmtId="0" fontId="42" fillId="31" borderId="0" applyNumberFormat="0" applyBorder="0" applyAlignment="0" applyProtection="0"/>
    <xf numFmtId="0" fontId="43" fillId="32" borderId="0" applyNumberFormat="0" applyBorder="0" applyAlignment="0" applyProtection="0"/>
    <xf numFmtId="0" fontId="44" fillId="33" borderId="16" applyNumberFormat="0" applyAlignment="0" applyProtection="0"/>
    <xf numFmtId="0" fontId="45" fillId="34" borderId="17" applyNumberFormat="0" applyAlignment="0" applyProtection="0"/>
    <xf numFmtId="0" fontId="46" fillId="34" borderId="16" applyNumberFormat="0" applyAlignment="0" applyProtection="0"/>
    <xf numFmtId="0" fontId="47" fillId="0" borderId="18" applyNumberFormat="0" applyFill="0" applyAlignment="0" applyProtection="0"/>
    <xf numFmtId="0" fontId="48" fillId="35" borderId="19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2" fillId="60" borderId="0" applyNumberFormat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9" fillId="0" borderId="0"/>
    <xf numFmtId="166" fontId="4" fillId="0" borderId="0"/>
    <xf numFmtId="166" fontId="3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6" borderId="20" applyNumberFormat="0" applyFont="0" applyAlignment="0" applyProtection="0"/>
    <xf numFmtId="0" fontId="53" fillId="0" borderId="0" applyNumberFormat="0" applyFill="0" applyBorder="0" applyAlignment="0" applyProtection="0"/>
    <xf numFmtId="167" fontId="1" fillId="0" borderId="0"/>
    <xf numFmtId="166" fontId="29" fillId="0" borderId="0"/>
    <xf numFmtId="0" fontId="3" fillId="0" borderId="0"/>
    <xf numFmtId="167" fontId="1" fillId="0" borderId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2" borderId="0"/>
    <xf numFmtId="168" fontId="24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2" fillId="0" borderId="0"/>
    <xf numFmtId="0" fontId="2" fillId="0" borderId="0"/>
    <xf numFmtId="0" fontId="30" fillId="0" borderId="0" applyNumberFormat="0" applyBorder="0" applyProtection="0"/>
    <xf numFmtId="0" fontId="56" fillId="0" borderId="0"/>
    <xf numFmtId="0" fontId="56" fillId="0" borderId="0"/>
  </cellStyleXfs>
  <cellXfs count="90">
    <xf numFmtId="0" fontId="0" fillId="0" borderId="0" xfId="0"/>
    <xf numFmtId="0" fontId="32" fillId="0" borderId="0" xfId="112" applyFont="1" applyAlignment="1">
      <alignment vertical="center" wrapText="1"/>
    </xf>
    <xf numFmtId="0" fontId="32" fillId="0" borderId="0" xfId="112" applyFont="1" applyAlignment="1">
      <alignment horizontal="center" vertical="center" wrapText="1"/>
    </xf>
    <xf numFmtId="0" fontId="0" fillId="25" borderId="0" xfId="0" applyFill="1"/>
    <xf numFmtId="0" fontId="32" fillId="25" borderId="10" xfId="13" applyFont="1" applyFill="1" applyBorder="1" applyAlignment="1">
      <alignment horizontal="left" vertical="center" wrapText="1"/>
    </xf>
    <xf numFmtId="0" fontId="36" fillId="28" borderId="10" xfId="13" applyFont="1" applyFill="1" applyBorder="1" applyAlignment="1">
      <alignment horizontal="left" vertical="center" wrapText="1"/>
    </xf>
    <xf numFmtId="170" fontId="36" fillId="28" borderId="10" xfId="0" applyNumberFormat="1" applyFont="1" applyFill="1" applyBorder="1" applyAlignment="1">
      <alignment vertical="center"/>
    </xf>
    <xf numFmtId="0" fontId="36" fillId="29" borderId="10" xfId="13" applyFont="1" applyFill="1" applyBorder="1" applyAlignment="1">
      <alignment horizontal="left" vertical="center" wrapText="1"/>
    </xf>
    <xf numFmtId="170" fontId="36" fillId="29" borderId="10" xfId="0" applyNumberFormat="1" applyFont="1" applyFill="1" applyBorder="1" applyAlignment="1">
      <alignment vertical="center"/>
    </xf>
    <xf numFmtId="0" fontId="32" fillId="25" borderId="10" xfId="112" applyFont="1" applyFill="1" applyBorder="1" applyAlignment="1">
      <alignment horizontal="left" vertical="center" wrapText="1"/>
    </xf>
    <xf numFmtId="44" fontId="32" fillId="26" borderId="10" xfId="114" applyFont="1" applyFill="1" applyBorder="1" applyAlignment="1">
      <alignment horizontal="center" vertical="center" wrapText="1"/>
    </xf>
    <xf numFmtId="44" fontId="32" fillId="0" borderId="10" xfId="114" applyFont="1" applyFill="1" applyBorder="1" applyAlignment="1">
      <alignment horizontal="center" vertical="center" wrapText="1"/>
    </xf>
    <xf numFmtId="0" fontId="35" fillId="27" borderId="10" xfId="112" applyFont="1" applyFill="1" applyBorder="1" applyAlignment="1">
      <alignment horizontal="center" vertical="center"/>
    </xf>
    <xf numFmtId="44" fontId="35" fillId="27" borderId="10" xfId="114" applyFont="1" applyFill="1" applyBorder="1" applyAlignment="1">
      <alignment horizontal="center" vertical="center"/>
    </xf>
    <xf numFmtId="0" fontId="32" fillId="0" borderId="10" xfId="13" applyFont="1" applyBorder="1" applyAlignment="1">
      <alignment horizontal="left" vertical="center" wrapText="1"/>
    </xf>
    <xf numFmtId="170" fontId="32" fillId="0" borderId="10" xfId="0" applyNumberFormat="1" applyFont="1" applyBorder="1" applyAlignment="1">
      <alignment vertical="center"/>
    </xf>
    <xf numFmtId="3" fontId="35" fillId="27" borderId="12" xfId="112" applyNumberFormat="1" applyFont="1" applyFill="1" applyBorder="1" applyAlignment="1">
      <alignment vertical="center"/>
    </xf>
    <xf numFmtId="3" fontId="35" fillId="27" borderId="11" xfId="112" applyNumberFormat="1" applyFont="1" applyFill="1" applyBorder="1" applyAlignment="1">
      <alignment horizontal="center" vertical="center"/>
    </xf>
    <xf numFmtId="44" fontId="32" fillId="0" borderId="0" xfId="114" applyFont="1" applyFill="1" applyBorder="1" applyAlignment="1">
      <alignment horizontal="center" vertical="center" wrapText="1"/>
    </xf>
    <xf numFmtId="3" fontId="32" fillId="25" borderId="10" xfId="112" applyNumberFormat="1" applyFont="1" applyFill="1" applyBorder="1" applyAlignment="1">
      <alignment horizontal="center" vertical="center" wrapText="1"/>
    </xf>
    <xf numFmtId="0" fontId="31" fillId="0" borderId="0" xfId="500" applyFont="1" applyAlignment="1">
      <alignment vertical="center"/>
    </xf>
    <xf numFmtId="0" fontId="54" fillId="0" borderId="0" xfId="500" applyFont="1" applyAlignment="1">
      <alignment vertical="center"/>
    </xf>
    <xf numFmtId="0" fontId="34" fillId="0" borderId="0" xfId="112" applyFont="1" applyAlignment="1">
      <alignment vertical="center"/>
    </xf>
    <xf numFmtId="0" fontId="55" fillId="0" borderId="0" xfId="0" applyFont="1" applyAlignment="1">
      <alignment vertical="center"/>
    </xf>
    <xf numFmtId="0" fontId="33" fillId="61" borderId="10" xfId="0" applyFont="1" applyFill="1" applyBorder="1" applyAlignment="1">
      <alignment horizontal="center" vertical="center" wrapText="1"/>
    </xf>
    <xf numFmtId="3" fontId="32" fillId="29" borderId="10" xfId="112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5" fontId="57" fillId="0" borderId="0" xfId="112" applyNumberFormat="1" applyFont="1" applyAlignment="1">
      <alignment horizontal="left" vertical="center"/>
    </xf>
    <xf numFmtId="0" fontId="36" fillId="29" borderId="10" xfId="13" applyFont="1" applyFill="1" applyBorder="1" applyAlignment="1">
      <alignment horizontal="left" vertical="center"/>
    </xf>
    <xf numFmtId="0" fontId="33" fillId="61" borderId="10" xfId="0" applyFont="1" applyFill="1" applyBorder="1" applyAlignment="1">
      <alignment horizontal="left" vertical="center" wrapText="1"/>
    </xf>
    <xf numFmtId="170" fontId="36" fillId="0" borderId="10" xfId="0" applyNumberFormat="1" applyFont="1" applyBorder="1" applyAlignment="1">
      <alignment vertical="center"/>
    </xf>
    <xf numFmtId="0" fontId="59" fillId="0" borderId="0" xfId="0" applyFont="1" applyAlignment="1">
      <alignment vertical="center" wrapText="1"/>
    </xf>
    <xf numFmtId="0" fontId="0" fillId="29" borderId="0" xfId="0" quotePrefix="1" applyFill="1" applyAlignment="1">
      <alignment horizontal="center"/>
    </xf>
    <xf numFmtId="0" fontId="64" fillId="29" borderId="10" xfId="114" applyNumberFormat="1" applyFont="1" applyFill="1" applyBorder="1" applyAlignment="1">
      <alignment horizontal="center" vertical="center" wrapText="1"/>
    </xf>
    <xf numFmtId="0" fontId="59" fillId="62" borderId="10" xfId="0" applyFont="1" applyFill="1" applyBorder="1" applyAlignment="1">
      <alignment vertical="center"/>
    </xf>
    <xf numFmtId="0" fontId="63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vertical="center"/>
    </xf>
    <xf numFmtId="0" fontId="61" fillId="27" borderId="10" xfId="0" applyFont="1" applyFill="1" applyBorder="1" applyAlignment="1">
      <alignment vertical="center" wrapText="1"/>
    </xf>
    <xf numFmtId="0" fontId="60" fillId="28" borderId="26" xfId="0" applyFont="1" applyFill="1" applyBorder="1" applyAlignment="1">
      <alignment horizontal="center" vertical="center" wrapText="1"/>
    </xf>
    <xf numFmtId="44" fontId="61" fillId="27" borderId="10" xfId="0" applyNumberFormat="1" applyFont="1" applyFill="1" applyBorder="1" applyAlignment="1">
      <alignment vertical="center" wrapText="1"/>
    </xf>
    <xf numFmtId="0" fontId="34" fillId="29" borderId="0" xfId="0" quotePrefix="1" applyFont="1" applyFill="1" applyAlignment="1">
      <alignment horizontal="center" wrapText="1"/>
    </xf>
    <xf numFmtId="0" fontId="32" fillId="0" borderId="0" xfId="0" applyFont="1" applyAlignment="1">
      <alignment horizontal="left" indent="1"/>
    </xf>
    <xf numFmtId="0" fontId="65" fillId="0" borderId="0" xfId="500" applyFont="1" applyAlignment="1">
      <alignment vertical="center"/>
    </xf>
    <xf numFmtId="0" fontId="32" fillId="0" borderId="22" xfId="112" applyFont="1" applyBorder="1" applyAlignment="1">
      <alignment horizontal="center" vertical="center" wrapText="1"/>
    </xf>
    <xf numFmtId="0" fontId="51" fillId="0" borderId="0" xfId="0" applyFont="1"/>
    <xf numFmtId="0" fontId="67" fillId="0" borderId="0" xfId="0" applyFont="1"/>
    <xf numFmtId="170" fontId="36" fillId="25" borderId="10" xfId="0" applyNumberFormat="1" applyFont="1" applyFill="1" applyBorder="1" applyAlignment="1">
      <alignment vertical="center"/>
    </xf>
    <xf numFmtId="0" fontId="59" fillId="0" borderId="10" xfId="0" applyFont="1" applyBorder="1" applyAlignment="1">
      <alignment vertical="center" wrapText="1"/>
    </xf>
    <xf numFmtId="0" fontId="34" fillId="0" borderId="10" xfId="0" quotePrefix="1" applyFont="1" applyBorder="1" applyAlignment="1">
      <alignment horizontal="center" wrapText="1"/>
    </xf>
    <xf numFmtId="0" fontId="32" fillId="65" borderId="10" xfId="13" applyFont="1" applyFill="1" applyBorder="1" applyAlignment="1">
      <alignment horizontal="left" vertical="center" wrapText="1"/>
    </xf>
    <xf numFmtId="170" fontId="32" fillId="65" borderId="10" xfId="0" applyNumberFormat="1" applyFont="1" applyFill="1" applyBorder="1" applyAlignment="1">
      <alignment vertical="center"/>
    </xf>
    <xf numFmtId="0" fontId="54" fillId="0" borderId="0" xfId="50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4" fillId="26" borderId="0" xfId="31" applyFont="1" applyFill="1" applyAlignment="1">
      <alignment horizontal="left" vertical="center" wrapText="1"/>
    </xf>
    <xf numFmtId="0" fontId="33" fillId="61" borderId="11" xfId="0" applyFont="1" applyFill="1" applyBorder="1" applyAlignment="1">
      <alignment horizontal="center" vertical="center" wrapText="1"/>
    </xf>
    <xf numFmtId="0" fontId="33" fillId="61" borderId="12" xfId="0" applyFont="1" applyFill="1" applyBorder="1" applyAlignment="1">
      <alignment horizontal="center" vertical="center" wrapText="1"/>
    </xf>
    <xf numFmtId="0" fontId="32" fillId="25" borderId="11" xfId="112" applyFont="1" applyFill="1" applyBorder="1" applyAlignment="1">
      <alignment horizontal="left" vertical="center" wrapText="1"/>
    </xf>
    <xf numFmtId="0" fontId="32" fillId="25" borderId="12" xfId="112" applyFont="1" applyFill="1" applyBorder="1" applyAlignment="1">
      <alignment horizontal="left" vertical="center" wrapText="1"/>
    </xf>
    <xf numFmtId="0" fontId="60" fillId="63" borderId="27" xfId="0" applyFont="1" applyFill="1" applyBorder="1" applyAlignment="1">
      <alignment horizontal="center" vertical="center" wrapText="1"/>
    </xf>
    <xf numFmtId="0" fontId="60" fillId="63" borderId="0" xfId="0" applyFont="1" applyFill="1" applyAlignment="1">
      <alignment horizontal="center" vertical="center" wrapText="1"/>
    </xf>
    <xf numFmtId="0" fontId="60" fillId="63" borderId="25" xfId="0" applyFont="1" applyFill="1" applyBorder="1" applyAlignment="1">
      <alignment horizontal="center" vertical="center" wrapText="1"/>
    </xf>
    <xf numFmtId="0" fontId="61" fillId="27" borderId="11" xfId="0" applyFont="1" applyFill="1" applyBorder="1" applyAlignment="1">
      <alignment horizontal="left" vertical="center" wrapText="1"/>
    </xf>
    <xf numFmtId="0" fontId="61" fillId="27" borderId="12" xfId="0" applyFont="1" applyFill="1" applyBorder="1" applyAlignment="1">
      <alignment horizontal="left" vertical="center" wrapText="1"/>
    </xf>
    <xf numFmtId="0" fontId="33" fillId="61" borderId="22" xfId="0" applyFont="1" applyFill="1" applyBorder="1" applyAlignment="1">
      <alignment horizontal="center" vertical="center" wrapText="1"/>
    </xf>
    <xf numFmtId="0" fontId="33" fillId="61" borderId="23" xfId="0" applyFont="1" applyFill="1" applyBorder="1" applyAlignment="1">
      <alignment horizontal="center" vertical="center" wrapText="1"/>
    </xf>
    <xf numFmtId="0" fontId="62" fillId="64" borderId="10" xfId="0" applyFont="1" applyFill="1" applyBorder="1" applyAlignment="1">
      <alignment horizontal="center" vertical="center" wrapText="1"/>
    </xf>
    <xf numFmtId="0" fontId="61" fillId="27" borderId="10" xfId="0" applyFont="1" applyFill="1" applyBorder="1" applyAlignment="1">
      <alignment horizontal="left" vertical="center" wrapText="1"/>
    </xf>
    <xf numFmtId="44" fontId="32" fillId="26" borderId="11" xfId="114" applyFont="1" applyFill="1" applyBorder="1" applyAlignment="1">
      <alignment horizontal="center" vertical="center" wrapText="1"/>
    </xf>
    <xf numFmtId="44" fontId="32" fillId="26" borderId="28" xfId="114" applyFont="1" applyFill="1" applyBorder="1" applyAlignment="1">
      <alignment horizontal="center" vertical="center" wrapText="1"/>
    </xf>
    <xf numFmtId="44" fontId="32" fillId="26" borderId="31" xfId="114" applyFont="1" applyFill="1" applyBorder="1" applyAlignment="1">
      <alignment horizontal="center" vertical="center" wrapText="1"/>
    </xf>
    <xf numFmtId="0" fontId="33" fillId="61" borderId="29" xfId="0" applyFont="1" applyFill="1" applyBorder="1" applyAlignment="1">
      <alignment horizontal="center" vertical="center" wrapText="1"/>
    </xf>
    <xf numFmtId="0" fontId="33" fillId="61" borderId="30" xfId="0" applyFont="1" applyFill="1" applyBorder="1" applyAlignment="1">
      <alignment horizontal="center" vertical="center" wrapText="1"/>
    </xf>
    <xf numFmtId="0" fontId="58" fillId="29" borderId="11" xfId="112" applyFont="1" applyFill="1" applyBorder="1" applyAlignment="1">
      <alignment horizontal="left" vertical="center" wrapText="1"/>
    </xf>
    <xf numFmtId="0" fontId="58" fillId="29" borderId="24" xfId="112" applyFont="1" applyFill="1" applyBorder="1" applyAlignment="1">
      <alignment horizontal="left" vertical="center" wrapText="1"/>
    </xf>
    <xf numFmtId="0" fontId="58" fillId="29" borderId="12" xfId="112" applyFont="1" applyFill="1" applyBorder="1" applyAlignment="1">
      <alignment horizontal="left" vertical="center" wrapText="1"/>
    </xf>
    <xf numFmtId="0" fontId="34" fillId="0" borderId="11" xfId="112" applyFont="1" applyBorder="1" applyAlignment="1">
      <alignment horizontal="left" vertical="center" wrapText="1"/>
    </xf>
    <xf numFmtId="0" fontId="34" fillId="0" borderId="24" xfId="112" applyFont="1" applyBorder="1" applyAlignment="1">
      <alignment horizontal="left" vertical="center" wrapText="1"/>
    </xf>
    <xf numFmtId="0" fontId="34" fillId="0" borderId="12" xfId="112" applyFont="1" applyBorder="1" applyAlignment="1">
      <alignment horizontal="left" vertical="center" wrapText="1"/>
    </xf>
    <xf numFmtId="169" fontId="32" fillId="26" borderId="11" xfId="114" applyNumberFormat="1" applyFont="1" applyFill="1" applyBorder="1" applyAlignment="1">
      <alignment horizontal="center" vertical="center" wrapText="1"/>
    </xf>
    <xf numFmtId="169" fontId="32" fillId="26" borderId="12" xfId="114" applyNumberFormat="1" applyFont="1" applyFill="1" applyBorder="1" applyAlignment="1">
      <alignment horizontal="center" vertical="center" wrapText="1"/>
    </xf>
    <xf numFmtId="0" fontId="33" fillId="61" borderId="11" xfId="0" applyFont="1" applyFill="1" applyBorder="1" applyAlignment="1">
      <alignment horizontal="left" vertical="center" wrapText="1"/>
    </xf>
    <xf numFmtId="0" fontId="33" fillId="61" borderId="24" xfId="0" applyFont="1" applyFill="1" applyBorder="1" applyAlignment="1">
      <alignment horizontal="left" vertical="center" wrapText="1"/>
    </xf>
    <xf numFmtId="0" fontId="33" fillId="61" borderId="12" xfId="0" applyFont="1" applyFill="1" applyBorder="1" applyAlignment="1">
      <alignment horizontal="left" vertical="center" wrapText="1"/>
    </xf>
    <xf numFmtId="0" fontId="33" fillId="61" borderId="27" xfId="0" applyFont="1" applyFill="1" applyBorder="1" applyAlignment="1">
      <alignment horizontal="left" vertical="center" wrapText="1"/>
    </xf>
    <xf numFmtId="0" fontId="33" fillId="61" borderId="0" xfId="0" applyFont="1" applyFill="1" applyAlignment="1">
      <alignment horizontal="left" vertical="center" wrapText="1"/>
    </xf>
    <xf numFmtId="0" fontId="33" fillId="61" borderId="25" xfId="0" applyFont="1" applyFill="1" applyBorder="1" applyAlignment="1">
      <alignment horizontal="left" vertical="center" wrapText="1"/>
    </xf>
    <xf numFmtId="0" fontId="34" fillId="65" borderId="11" xfId="112" applyFont="1" applyFill="1" applyBorder="1" applyAlignment="1">
      <alignment horizontal="left" vertical="center" wrapText="1"/>
    </xf>
    <xf numFmtId="0" fontId="34" fillId="65" borderId="24" xfId="112" applyFont="1" applyFill="1" applyBorder="1" applyAlignment="1">
      <alignment horizontal="left" vertical="center" wrapText="1"/>
    </xf>
    <xf numFmtId="0" fontId="34" fillId="65" borderId="12" xfId="112" applyFont="1" applyFill="1" applyBorder="1" applyAlignment="1">
      <alignment horizontal="left" vertical="center" wrapText="1"/>
    </xf>
    <xf numFmtId="170" fontId="36" fillId="65" borderId="10" xfId="0" applyNumberFormat="1" applyFont="1" applyFill="1" applyBorder="1" applyAlignment="1">
      <alignment vertical="center"/>
    </xf>
  </cellXfs>
  <cellStyles count="589">
    <cellStyle name="%" xfId="8" xr:uid="{00000000-0005-0000-0000-000000000000}"/>
    <cellStyle name="% 2" xfId="9" xr:uid="{00000000-0005-0000-0000-000001000000}"/>
    <cellStyle name="% 2 2" xfId="116" xr:uid="{00000000-0005-0000-0000-000002000000}"/>
    <cellStyle name="% 2 2 2" xfId="117" xr:uid="{00000000-0005-0000-0000-000003000000}"/>
    <cellStyle name="% 2 3" xfId="118" xr:uid="{00000000-0005-0000-0000-000004000000}"/>
    <cellStyle name="% 2 3 2" xfId="119" xr:uid="{00000000-0005-0000-0000-000005000000}"/>
    <cellStyle name="% 2 4" xfId="120" xr:uid="{00000000-0005-0000-0000-000006000000}"/>
    <cellStyle name="% 2 4 2" xfId="121" xr:uid="{00000000-0005-0000-0000-000007000000}"/>
    <cellStyle name="% 3" xfId="122" xr:uid="{00000000-0005-0000-0000-000008000000}"/>
    <cellStyle name="% 3 2" xfId="123" xr:uid="{00000000-0005-0000-0000-000009000000}"/>
    <cellStyle name="% 4" xfId="124" xr:uid="{00000000-0005-0000-0000-00000A000000}"/>
    <cellStyle name="% 4 2" xfId="125" xr:uid="{00000000-0005-0000-0000-00000B000000}"/>
    <cellStyle name="% 5" xfId="126" xr:uid="{00000000-0005-0000-0000-00000C000000}"/>
    <cellStyle name="% 5 2" xfId="127" xr:uid="{00000000-0005-0000-0000-00000D000000}"/>
    <cellStyle name="% 6" xfId="128" xr:uid="{00000000-0005-0000-0000-00000E000000}"/>
    <cellStyle name="% 6 2" xfId="129" xr:uid="{00000000-0005-0000-0000-00000F000000}"/>
    <cellStyle name="% 7" xfId="130" xr:uid="{00000000-0005-0000-0000-000010000000}"/>
    <cellStyle name="20% - Énfasis1" xfId="518" builtinId="30" customBuiltin="1"/>
    <cellStyle name="20% - Énfasis1 2" xfId="36" xr:uid="{00000000-0005-0000-0000-000012000000}"/>
    <cellStyle name="20% - Énfasis2" xfId="522" builtinId="34" customBuiltin="1"/>
    <cellStyle name="20% - Énfasis2 2" xfId="37" xr:uid="{00000000-0005-0000-0000-000014000000}"/>
    <cellStyle name="20% - Énfasis3" xfId="526" builtinId="38" customBuiltin="1"/>
    <cellStyle name="20% - Énfasis3 2" xfId="38" xr:uid="{00000000-0005-0000-0000-000016000000}"/>
    <cellStyle name="20% - Énfasis4" xfId="530" builtinId="42" customBuiltin="1"/>
    <cellStyle name="20% - Énfasis4 2" xfId="39" xr:uid="{00000000-0005-0000-0000-000018000000}"/>
    <cellStyle name="20% - Énfasis5" xfId="534" builtinId="46" customBuiltin="1"/>
    <cellStyle name="20% - Énfasis5 2" xfId="40" xr:uid="{00000000-0005-0000-0000-00001A000000}"/>
    <cellStyle name="20% - Énfasis6" xfId="538" builtinId="50" customBuiltin="1"/>
    <cellStyle name="20% - Énfasis6 2" xfId="41" xr:uid="{00000000-0005-0000-0000-00001C000000}"/>
    <cellStyle name="40% - Énfasis1" xfId="519" builtinId="31" customBuiltin="1"/>
    <cellStyle name="40% - Énfasis1 2" xfId="42" xr:uid="{00000000-0005-0000-0000-00001E000000}"/>
    <cellStyle name="40% - Énfasis2" xfId="523" builtinId="35" customBuiltin="1"/>
    <cellStyle name="40% - Énfasis2 2" xfId="43" xr:uid="{00000000-0005-0000-0000-000020000000}"/>
    <cellStyle name="40% - Énfasis3" xfId="527" builtinId="39" customBuiltin="1"/>
    <cellStyle name="40% - Énfasis3 2" xfId="44" xr:uid="{00000000-0005-0000-0000-000022000000}"/>
    <cellStyle name="40% - Énfasis4" xfId="531" builtinId="43" customBuiltin="1"/>
    <cellStyle name="40% - Énfasis4 2" xfId="45" xr:uid="{00000000-0005-0000-0000-000024000000}"/>
    <cellStyle name="40% - Énfasis5" xfId="535" builtinId="47" customBuiltin="1"/>
    <cellStyle name="40% - Énfasis5 2" xfId="46" xr:uid="{00000000-0005-0000-0000-000026000000}"/>
    <cellStyle name="40% - Énfasis6" xfId="539" builtinId="51" customBuiltin="1"/>
    <cellStyle name="40% - Énfasis6 2" xfId="47" xr:uid="{00000000-0005-0000-0000-000028000000}"/>
    <cellStyle name="60% - Énfasis1" xfId="520" builtinId="32" customBuiltin="1"/>
    <cellStyle name="60% - Énfasis1 2" xfId="48" xr:uid="{00000000-0005-0000-0000-00002A000000}"/>
    <cellStyle name="60% - Énfasis2" xfId="524" builtinId="36" customBuiltin="1"/>
    <cellStyle name="60% - Énfasis2 2" xfId="49" xr:uid="{00000000-0005-0000-0000-00002C000000}"/>
    <cellStyle name="60% - Énfasis3" xfId="528" builtinId="40" customBuiltin="1"/>
    <cellStyle name="60% - Énfasis3 2" xfId="50" xr:uid="{00000000-0005-0000-0000-00002E000000}"/>
    <cellStyle name="60% - Énfasis4" xfId="532" builtinId="44" customBuiltin="1"/>
    <cellStyle name="60% - Énfasis4 2" xfId="51" xr:uid="{00000000-0005-0000-0000-000030000000}"/>
    <cellStyle name="60% - Énfasis5" xfId="536" builtinId="48" customBuiltin="1"/>
    <cellStyle name="60% - Énfasis5 2" xfId="52" xr:uid="{00000000-0005-0000-0000-000032000000}"/>
    <cellStyle name="60% - Énfasis6" xfId="540" builtinId="52" customBuiltin="1"/>
    <cellStyle name="60% - Énfasis6 2" xfId="53" xr:uid="{00000000-0005-0000-0000-000034000000}"/>
    <cellStyle name="Buena 2" xfId="54" xr:uid="{00000000-0005-0000-0000-000036000000}"/>
    <cellStyle name="Bueno" xfId="506" builtinId="26" customBuiltin="1"/>
    <cellStyle name="Cálculo" xfId="511" builtinId="22" customBuiltin="1"/>
    <cellStyle name="Cálculo 2" xfId="55" xr:uid="{00000000-0005-0000-0000-000038000000}"/>
    <cellStyle name="Cálculo 2 2" xfId="106" xr:uid="{00000000-0005-0000-0000-000039000000}"/>
    <cellStyle name="Celda de comprobación" xfId="513" builtinId="23" customBuiltin="1"/>
    <cellStyle name="Celda de comprobación 2" xfId="56" xr:uid="{00000000-0005-0000-0000-00003B000000}"/>
    <cellStyle name="Celda vinculada" xfId="512" builtinId="24" customBuiltin="1"/>
    <cellStyle name="Celda vinculada 2" xfId="57" xr:uid="{00000000-0005-0000-0000-00003D000000}"/>
    <cellStyle name="ColorCabeceraTexto" xfId="15" xr:uid="{00000000-0005-0000-0000-00003E000000}"/>
    <cellStyle name="ColorCabeceraTexto 2" xfId="131" xr:uid="{00000000-0005-0000-0000-00003F000000}"/>
    <cellStyle name="ColorCabeceraTexto 2 2" xfId="132" xr:uid="{00000000-0005-0000-0000-000040000000}"/>
    <cellStyle name="ColorCabeceraTexto 2 2 2" xfId="133" xr:uid="{00000000-0005-0000-0000-000041000000}"/>
    <cellStyle name="ColorCabeceraTexto 2 3" xfId="134" xr:uid="{00000000-0005-0000-0000-000042000000}"/>
    <cellStyle name="ColorCabeceraTexto 2 3 2" xfId="135" xr:uid="{00000000-0005-0000-0000-000043000000}"/>
    <cellStyle name="ColorCabeceraTexto 2 4" xfId="136" xr:uid="{00000000-0005-0000-0000-000044000000}"/>
    <cellStyle name="ColorCabeceraTexto 2 5" xfId="575" xr:uid="{00000000-0005-0000-0000-000045000000}"/>
    <cellStyle name="ColorCabeceraTexto 3" xfId="137" xr:uid="{00000000-0005-0000-0000-000046000000}"/>
    <cellStyle name="ColorCabeceraTexto 3 2" xfId="138" xr:uid="{00000000-0005-0000-0000-000047000000}"/>
    <cellStyle name="ColorCabeceraTexto 4" xfId="139" xr:uid="{00000000-0005-0000-0000-000048000000}"/>
    <cellStyle name="ColorCabeceraTexto 4 2" xfId="140" xr:uid="{00000000-0005-0000-0000-000049000000}"/>
    <cellStyle name="ColorCabeceraTexto 5" xfId="141" xr:uid="{00000000-0005-0000-0000-00004A000000}"/>
    <cellStyle name="ColorCabeceraTexto 5 2" xfId="142" xr:uid="{00000000-0005-0000-0000-00004B000000}"/>
    <cellStyle name="ColorCabeceraTexto 6" xfId="143" xr:uid="{00000000-0005-0000-0000-00004C000000}"/>
    <cellStyle name="ColorCabeceraTexto 6 2" xfId="144" xr:uid="{00000000-0005-0000-0000-00004D000000}"/>
    <cellStyle name="ColorCabeceraTexto 7" xfId="145" xr:uid="{00000000-0005-0000-0000-00004E000000}"/>
    <cellStyle name="Diseño" xfId="146" xr:uid="{00000000-0005-0000-0000-00004F000000}"/>
    <cellStyle name="Diseño 2" xfId="147" xr:uid="{00000000-0005-0000-0000-000050000000}"/>
    <cellStyle name="Encabezado 1" xfId="502" builtinId="16" customBuiltin="1"/>
    <cellStyle name="Encabezado 4" xfId="505" builtinId="19" customBuiltin="1"/>
    <cellStyle name="Encabezado 4 2" xfId="58" xr:uid="{00000000-0005-0000-0000-000052000000}"/>
    <cellStyle name="Énfasis1" xfId="517" builtinId="29" customBuiltin="1"/>
    <cellStyle name="Énfasis1 2" xfId="59" xr:uid="{00000000-0005-0000-0000-000054000000}"/>
    <cellStyle name="Énfasis2" xfId="521" builtinId="33" customBuiltin="1"/>
    <cellStyle name="Énfasis2 2" xfId="60" xr:uid="{00000000-0005-0000-0000-000056000000}"/>
    <cellStyle name="Énfasis3" xfId="525" builtinId="37" customBuiltin="1"/>
    <cellStyle name="Énfasis3 2" xfId="61" xr:uid="{00000000-0005-0000-0000-000058000000}"/>
    <cellStyle name="Énfasis4" xfId="529" builtinId="41" customBuiltin="1"/>
    <cellStyle name="Énfasis4 2" xfId="62" xr:uid="{00000000-0005-0000-0000-00005A000000}"/>
    <cellStyle name="Énfasis5" xfId="533" builtinId="45" customBuiltin="1"/>
    <cellStyle name="Énfasis5 2" xfId="63" xr:uid="{00000000-0005-0000-0000-00005C000000}"/>
    <cellStyle name="Énfasis6" xfId="537" builtinId="49" customBuiltin="1"/>
    <cellStyle name="Énfasis6 2" xfId="64" xr:uid="{00000000-0005-0000-0000-00005E000000}"/>
    <cellStyle name="Entrada" xfId="509" builtinId="20" customBuiltin="1"/>
    <cellStyle name="Entrada 2" xfId="65" xr:uid="{00000000-0005-0000-0000-000060000000}"/>
    <cellStyle name="Entrada 2 2" xfId="107" xr:uid="{00000000-0005-0000-0000-000061000000}"/>
    <cellStyle name="Estilo 1" xfId="10" xr:uid="{00000000-0005-0000-0000-000062000000}"/>
    <cellStyle name="Estilo 1 2" xfId="148" xr:uid="{00000000-0005-0000-0000-000063000000}"/>
    <cellStyle name="Euro" xfId="11" xr:uid="{00000000-0005-0000-0000-000064000000}"/>
    <cellStyle name="Euro 2" xfId="12" xr:uid="{00000000-0005-0000-0000-000065000000}"/>
    <cellStyle name="Euro 2 2" xfId="149" xr:uid="{00000000-0005-0000-0000-000066000000}"/>
    <cellStyle name="Euro 2 2 2" xfId="150" xr:uid="{00000000-0005-0000-0000-000067000000}"/>
    <cellStyle name="Euro 2 3" xfId="151" xr:uid="{00000000-0005-0000-0000-000068000000}"/>
    <cellStyle name="Euro 3" xfId="152" xr:uid="{00000000-0005-0000-0000-000069000000}"/>
    <cellStyle name="Euro 3 2" xfId="153" xr:uid="{00000000-0005-0000-0000-00006A000000}"/>
    <cellStyle name="Euro 4" xfId="154" xr:uid="{00000000-0005-0000-0000-00006B000000}"/>
    <cellStyle name="Euro 4 2" xfId="155" xr:uid="{00000000-0005-0000-0000-00006C000000}"/>
    <cellStyle name="Euro 5" xfId="156" xr:uid="{00000000-0005-0000-0000-00006D000000}"/>
    <cellStyle name="Euro 5 2" xfId="157" xr:uid="{00000000-0005-0000-0000-00006E000000}"/>
    <cellStyle name="Euro 6" xfId="158" xr:uid="{00000000-0005-0000-0000-00006F000000}"/>
    <cellStyle name="Euro 6 2" xfId="159" xr:uid="{00000000-0005-0000-0000-000070000000}"/>
    <cellStyle name="Excel Built-in Hyperlink" xfId="160" xr:uid="{00000000-0005-0000-0000-000071000000}"/>
    <cellStyle name="Excel Built-in Hyperlink 2" xfId="161" xr:uid="{00000000-0005-0000-0000-000072000000}"/>
    <cellStyle name="Excel Built-in Hyperlink 3" xfId="162" xr:uid="{00000000-0005-0000-0000-000073000000}"/>
    <cellStyle name="Excel Built-in Hyperlink 4" xfId="163" xr:uid="{00000000-0005-0000-0000-000074000000}"/>
    <cellStyle name="Excel Built-in Hyperlink 5" xfId="576" xr:uid="{00000000-0005-0000-0000-000075000000}"/>
    <cellStyle name="Excel Built-in Normal" xfId="164" xr:uid="{00000000-0005-0000-0000-000076000000}"/>
    <cellStyle name="Excel Built-in Normal 2" xfId="165" xr:uid="{00000000-0005-0000-0000-000077000000}"/>
    <cellStyle name="Excel Built-in Normal 3" xfId="166" xr:uid="{00000000-0005-0000-0000-000078000000}"/>
    <cellStyle name="Excel Built-in Normal 4" xfId="167" xr:uid="{00000000-0005-0000-0000-000079000000}"/>
    <cellStyle name="Excel Built-in Normal 5" xfId="577" xr:uid="{00000000-0005-0000-0000-00007A000000}"/>
    <cellStyle name="Heading" xfId="168" xr:uid="{00000000-0005-0000-0000-00007B000000}"/>
    <cellStyle name="Heading 2" xfId="169" xr:uid="{00000000-0005-0000-0000-00007C000000}"/>
    <cellStyle name="Heading 3" xfId="170" xr:uid="{00000000-0005-0000-0000-00007D000000}"/>
    <cellStyle name="Heading 4" xfId="171" xr:uid="{00000000-0005-0000-0000-00007E000000}"/>
    <cellStyle name="Heading 5" xfId="578" xr:uid="{00000000-0005-0000-0000-00007F000000}"/>
    <cellStyle name="Heading1" xfId="172" xr:uid="{00000000-0005-0000-0000-000080000000}"/>
    <cellStyle name="Heading1 2" xfId="173" xr:uid="{00000000-0005-0000-0000-000081000000}"/>
    <cellStyle name="Heading1 3" xfId="174" xr:uid="{00000000-0005-0000-0000-000082000000}"/>
    <cellStyle name="Heading1 4" xfId="175" xr:uid="{00000000-0005-0000-0000-000083000000}"/>
    <cellStyle name="Heading1 5" xfId="579" xr:uid="{00000000-0005-0000-0000-000084000000}"/>
    <cellStyle name="Hipervínculo 2" xfId="176" xr:uid="{00000000-0005-0000-0000-000085000000}"/>
    <cellStyle name="Hipervínculo 2 2" xfId="177" xr:uid="{00000000-0005-0000-0000-000086000000}"/>
    <cellStyle name="Hipervínculo 2 3" xfId="178" xr:uid="{00000000-0005-0000-0000-000087000000}"/>
    <cellStyle name="Hipervínculo 2 4" xfId="179" xr:uid="{00000000-0005-0000-0000-000088000000}"/>
    <cellStyle name="Hipervínculo 2 5" xfId="580" xr:uid="{00000000-0005-0000-0000-000089000000}"/>
    <cellStyle name="Incorrecto" xfId="507" builtinId="27" customBuiltin="1"/>
    <cellStyle name="Incorrecto 2" xfId="66" xr:uid="{00000000-0005-0000-0000-00008B000000}"/>
    <cellStyle name="Millares 2" xfId="5" xr:uid="{00000000-0005-0000-0000-00008C000000}"/>
    <cellStyle name="Millares 2 2" xfId="30" xr:uid="{00000000-0005-0000-0000-00008D000000}"/>
    <cellStyle name="Millares 2 2 2" xfId="100" xr:uid="{00000000-0005-0000-0000-00008E000000}"/>
    <cellStyle name="Millares 2 2 2 2" xfId="543" xr:uid="{00000000-0005-0000-0000-00008F000000}"/>
    <cellStyle name="Millares 2 2 3" xfId="560" xr:uid="{00000000-0005-0000-0000-000090000000}"/>
    <cellStyle name="Millares 2 3" xfId="67" xr:uid="{00000000-0005-0000-0000-000091000000}"/>
    <cellStyle name="Millares 2 3 2" xfId="180" xr:uid="{00000000-0005-0000-0000-000092000000}"/>
    <cellStyle name="Millares 2 3 2 2" xfId="181" xr:uid="{00000000-0005-0000-0000-000093000000}"/>
    <cellStyle name="Millares 2 3 3" xfId="182" xr:uid="{00000000-0005-0000-0000-000094000000}"/>
    <cellStyle name="Millares 2 3 3 2" xfId="183" xr:uid="{00000000-0005-0000-0000-000095000000}"/>
    <cellStyle name="Millares 2 3 4" xfId="184" xr:uid="{00000000-0005-0000-0000-000096000000}"/>
    <cellStyle name="Millares 2 3 4 2" xfId="185" xr:uid="{00000000-0005-0000-0000-000097000000}"/>
    <cellStyle name="Millares 2 3 5" xfId="186" xr:uid="{00000000-0005-0000-0000-000098000000}"/>
    <cellStyle name="Millares 2 3 6" xfId="187" xr:uid="{00000000-0005-0000-0000-000099000000}"/>
    <cellStyle name="Millares 2 3 7" xfId="563" xr:uid="{00000000-0005-0000-0000-00009A000000}"/>
    <cellStyle name="Millares 2 4" xfId="188" xr:uid="{00000000-0005-0000-0000-00009B000000}"/>
    <cellStyle name="Millares 3" xfId="26" xr:uid="{00000000-0005-0000-0000-00009C000000}"/>
    <cellStyle name="Millares 4" xfId="111" xr:uid="{00000000-0005-0000-0000-00009D000000}"/>
    <cellStyle name="Moneda 2" xfId="4" xr:uid="{00000000-0005-0000-0000-00009E000000}"/>
    <cellStyle name="Moneda 2 2" xfId="29" xr:uid="{00000000-0005-0000-0000-00009F000000}"/>
    <cellStyle name="Moneda 2 2 2" xfId="99" xr:uid="{00000000-0005-0000-0000-0000A0000000}"/>
    <cellStyle name="Moneda 2 2 2 2" xfId="542" xr:uid="{00000000-0005-0000-0000-0000A1000000}"/>
    <cellStyle name="Moneda 2 2 3" xfId="559" xr:uid="{00000000-0005-0000-0000-0000A2000000}"/>
    <cellStyle name="Moneda 2 3" xfId="104" xr:uid="{00000000-0005-0000-0000-0000A3000000}"/>
    <cellStyle name="Moneda 2 3 2" xfId="189" xr:uid="{00000000-0005-0000-0000-0000A4000000}"/>
    <cellStyle name="Moneda 2 3 2 2" xfId="190" xr:uid="{00000000-0005-0000-0000-0000A5000000}"/>
    <cellStyle name="Moneda 2 3 3" xfId="191" xr:uid="{00000000-0005-0000-0000-0000A6000000}"/>
    <cellStyle name="Moneda 2 3 3 2" xfId="192" xr:uid="{00000000-0005-0000-0000-0000A7000000}"/>
    <cellStyle name="Moneda 2 3 4" xfId="193" xr:uid="{00000000-0005-0000-0000-0000A8000000}"/>
    <cellStyle name="Moneda 2 3 4 2" xfId="194" xr:uid="{00000000-0005-0000-0000-0000A9000000}"/>
    <cellStyle name="Moneda 2 3 5" xfId="195" xr:uid="{00000000-0005-0000-0000-0000AA000000}"/>
    <cellStyle name="Moneda 2 3 6" xfId="196" xr:uid="{00000000-0005-0000-0000-0000AB000000}"/>
    <cellStyle name="Moneda 2 3 7" xfId="572" xr:uid="{00000000-0005-0000-0000-0000AC000000}"/>
    <cellStyle name="Moneda 2 4" xfId="68" xr:uid="{00000000-0005-0000-0000-0000AD000000}"/>
    <cellStyle name="Moneda 2 4 2" xfId="550" xr:uid="{00000000-0005-0000-0000-0000AE000000}"/>
    <cellStyle name="Moneda 2 5" xfId="197" xr:uid="{00000000-0005-0000-0000-0000AF000000}"/>
    <cellStyle name="Moneda 3" xfId="14" xr:uid="{00000000-0005-0000-0000-0000B0000000}"/>
    <cellStyle name="Moneda 3 2" xfId="28" xr:uid="{00000000-0005-0000-0000-0000B1000000}"/>
    <cellStyle name="Moneda 3 3" xfId="69" xr:uid="{00000000-0005-0000-0000-0000B2000000}"/>
    <cellStyle name="Moneda 3 4" xfId="114" xr:uid="{00000000-0005-0000-0000-0000B3000000}"/>
    <cellStyle name="Moneda 4" xfId="27" xr:uid="{00000000-0005-0000-0000-0000B4000000}"/>
    <cellStyle name="Moneda 4 2" xfId="70" xr:uid="{00000000-0005-0000-0000-0000B5000000}"/>
    <cellStyle name="Moneda 5" xfId="103" xr:uid="{00000000-0005-0000-0000-0000B6000000}"/>
    <cellStyle name="Moneda 5 2" xfId="551" xr:uid="{00000000-0005-0000-0000-0000B7000000}"/>
    <cellStyle name="Moneda 6" xfId="35" xr:uid="{00000000-0005-0000-0000-0000B8000000}"/>
    <cellStyle name="Moneda 7" xfId="2" xr:uid="{00000000-0005-0000-0000-0000B9000000}"/>
    <cellStyle name="Neutral" xfId="508" builtinId="28" customBuiltin="1"/>
    <cellStyle name="Neutral 2" xfId="71" xr:uid="{00000000-0005-0000-0000-0000BB000000}"/>
    <cellStyle name="Neutro" xfId="16" xr:uid="{00000000-0005-0000-0000-0000BC000000}"/>
    <cellStyle name="Neutro 2" xfId="198" xr:uid="{00000000-0005-0000-0000-0000BD000000}"/>
    <cellStyle name="Neutro 2 2" xfId="199" xr:uid="{00000000-0005-0000-0000-0000BE000000}"/>
    <cellStyle name="Neutro 2 2 2" xfId="200" xr:uid="{00000000-0005-0000-0000-0000BF000000}"/>
    <cellStyle name="Neutro 2 3" xfId="201" xr:uid="{00000000-0005-0000-0000-0000C0000000}"/>
    <cellStyle name="Neutro 2 3 2" xfId="202" xr:uid="{00000000-0005-0000-0000-0000C1000000}"/>
    <cellStyle name="Neutro 2 4" xfId="203" xr:uid="{00000000-0005-0000-0000-0000C2000000}"/>
    <cellStyle name="Neutro 2 5" xfId="581" xr:uid="{00000000-0005-0000-0000-0000C3000000}"/>
    <cellStyle name="Neutro 3" xfId="204" xr:uid="{00000000-0005-0000-0000-0000C4000000}"/>
    <cellStyle name="Neutro 3 2" xfId="205" xr:uid="{00000000-0005-0000-0000-0000C5000000}"/>
    <cellStyle name="Neutro 4" xfId="206" xr:uid="{00000000-0005-0000-0000-0000C6000000}"/>
    <cellStyle name="Neutro 4 2" xfId="207" xr:uid="{00000000-0005-0000-0000-0000C7000000}"/>
    <cellStyle name="Neutro 5" xfId="208" xr:uid="{00000000-0005-0000-0000-0000C8000000}"/>
    <cellStyle name="Neutro 5 2" xfId="209" xr:uid="{00000000-0005-0000-0000-0000C9000000}"/>
    <cellStyle name="Neutro 6" xfId="210" xr:uid="{00000000-0005-0000-0000-0000CA000000}"/>
    <cellStyle name="Neutro 6 2" xfId="211" xr:uid="{00000000-0005-0000-0000-0000CB000000}"/>
    <cellStyle name="Neutro 7" xfId="212" xr:uid="{00000000-0005-0000-0000-0000CC000000}"/>
    <cellStyle name="Normal" xfId="0" builtinId="0"/>
    <cellStyle name="Normal 10" xfId="34" xr:uid="{00000000-0005-0000-0000-0000CE000000}"/>
    <cellStyle name="Normal 10 2" xfId="115" xr:uid="{00000000-0005-0000-0000-0000CF000000}"/>
    <cellStyle name="Normal 10 2 2" xfId="213" xr:uid="{00000000-0005-0000-0000-0000D0000000}"/>
    <cellStyle name="Normal 10 2 3" xfId="214" xr:uid="{00000000-0005-0000-0000-0000D1000000}"/>
    <cellStyle name="Normal 10 3" xfId="215" xr:uid="{00000000-0005-0000-0000-0000D2000000}"/>
    <cellStyle name="Normal 10 3 2" xfId="216" xr:uid="{00000000-0005-0000-0000-0000D3000000}"/>
    <cellStyle name="Normal 10 4" xfId="217" xr:uid="{00000000-0005-0000-0000-0000D4000000}"/>
    <cellStyle name="Normal 10 4 2" xfId="218" xr:uid="{00000000-0005-0000-0000-0000D5000000}"/>
    <cellStyle name="Normal 10 5" xfId="219" xr:uid="{00000000-0005-0000-0000-0000D6000000}"/>
    <cellStyle name="Normal 10 6" xfId="220" xr:uid="{00000000-0005-0000-0000-0000D7000000}"/>
    <cellStyle name="Normal 10 7" xfId="562" xr:uid="{00000000-0005-0000-0000-0000D8000000}"/>
    <cellStyle name="Normal 11" xfId="221" xr:uid="{00000000-0005-0000-0000-0000D9000000}"/>
    <cellStyle name="Normal 11 2" xfId="222" xr:uid="{00000000-0005-0000-0000-0000DA000000}"/>
    <cellStyle name="Normal 11 2 2" xfId="223" xr:uid="{00000000-0005-0000-0000-0000DB000000}"/>
    <cellStyle name="Normal 11 2 3" xfId="224" xr:uid="{00000000-0005-0000-0000-0000DC000000}"/>
    <cellStyle name="Normal 11 3" xfId="225" xr:uid="{00000000-0005-0000-0000-0000DD000000}"/>
    <cellStyle name="Normal 11 3 2" xfId="226" xr:uid="{00000000-0005-0000-0000-0000DE000000}"/>
    <cellStyle name="Normal 11 4" xfId="227" xr:uid="{00000000-0005-0000-0000-0000DF000000}"/>
    <cellStyle name="Normal 11 4 2" xfId="228" xr:uid="{00000000-0005-0000-0000-0000E0000000}"/>
    <cellStyle name="Normal 11 5" xfId="229" xr:uid="{00000000-0005-0000-0000-0000E1000000}"/>
    <cellStyle name="Normal 11 6" xfId="230" xr:uid="{00000000-0005-0000-0000-0000E2000000}"/>
    <cellStyle name="Normal 12" xfId="231" xr:uid="{00000000-0005-0000-0000-0000E3000000}"/>
    <cellStyle name="Normal 12 2" xfId="232" xr:uid="{00000000-0005-0000-0000-0000E4000000}"/>
    <cellStyle name="Normal 12 2 2" xfId="233" xr:uid="{00000000-0005-0000-0000-0000E5000000}"/>
    <cellStyle name="Normal 13" xfId="234" xr:uid="{00000000-0005-0000-0000-0000E6000000}"/>
    <cellStyle name="Normal 13 2" xfId="235" xr:uid="{00000000-0005-0000-0000-0000E7000000}"/>
    <cellStyle name="Normal 13 2 2" xfId="236" xr:uid="{00000000-0005-0000-0000-0000E8000000}"/>
    <cellStyle name="Normal 13 2 3" xfId="237" xr:uid="{00000000-0005-0000-0000-0000E9000000}"/>
    <cellStyle name="Normal 13 3" xfId="238" xr:uid="{00000000-0005-0000-0000-0000EA000000}"/>
    <cellStyle name="Normal 13 3 2" xfId="239" xr:uid="{00000000-0005-0000-0000-0000EB000000}"/>
    <cellStyle name="Normal 13 4" xfId="240" xr:uid="{00000000-0005-0000-0000-0000EC000000}"/>
    <cellStyle name="Normal 13 4 2" xfId="241" xr:uid="{00000000-0005-0000-0000-0000ED000000}"/>
    <cellStyle name="Normal 13 5" xfId="242" xr:uid="{00000000-0005-0000-0000-0000EE000000}"/>
    <cellStyle name="Normal 13 6" xfId="243" xr:uid="{00000000-0005-0000-0000-0000EF000000}"/>
    <cellStyle name="Normal 14" xfId="72" xr:uid="{00000000-0005-0000-0000-0000F0000000}"/>
    <cellStyle name="Normal 14 2" xfId="244" xr:uid="{00000000-0005-0000-0000-0000F1000000}"/>
    <cellStyle name="Normal 14 2 2" xfId="245" xr:uid="{00000000-0005-0000-0000-0000F2000000}"/>
    <cellStyle name="Normal 14 2 3" xfId="246" xr:uid="{00000000-0005-0000-0000-0000F3000000}"/>
    <cellStyle name="Normal 14 3" xfId="247" xr:uid="{00000000-0005-0000-0000-0000F4000000}"/>
    <cellStyle name="Normal 14 3 2" xfId="248" xr:uid="{00000000-0005-0000-0000-0000F5000000}"/>
    <cellStyle name="Normal 14 4" xfId="249" xr:uid="{00000000-0005-0000-0000-0000F6000000}"/>
    <cellStyle name="Normal 14 4 2" xfId="250" xr:uid="{00000000-0005-0000-0000-0000F7000000}"/>
    <cellStyle name="Normal 14 5" xfId="251" xr:uid="{00000000-0005-0000-0000-0000F8000000}"/>
    <cellStyle name="Normal 14 6" xfId="252" xr:uid="{00000000-0005-0000-0000-0000F9000000}"/>
    <cellStyle name="Normal 14 7" xfId="564" xr:uid="{00000000-0005-0000-0000-0000FA000000}"/>
    <cellStyle name="Normal 15" xfId="253" xr:uid="{00000000-0005-0000-0000-0000FB000000}"/>
    <cellStyle name="Normal 15 2" xfId="254" xr:uid="{00000000-0005-0000-0000-0000FC000000}"/>
    <cellStyle name="Normal 15 2 2" xfId="255" xr:uid="{00000000-0005-0000-0000-0000FD000000}"/>
    <cellStyle name="Normal 15 2 3" xfId="256" xr:uid="{00000000-0005-0000-0000-0000FE000000}"/>
    <cellStyle name="Normal 15 3" xfId="257" xr:uid="{00000000-0005-0000-0000-0000FF000000}"/>
    <cellStyle name="Normal 15 3 2" xfId="258" xr:uid="{00000000-0005-0000-0000-000000010000}"/>
    <cellStyle name="Normal 15 4" xfId="259" xr:uid="{00000000-0005-0000-0000-000001010000}"/>
    <cellStyle name="Normal 15 4 2" xfId="260" xr:uid="{00000000-0005-0000-0000-000002010000}"/>
    <cellStyle name="Normal 15 5" xfId="261" xr:uid="{00000000-0005-0000-0000-000003010000}"/>
    <cellStyle name="Normal 15 6" xfId="262" xr:uid="{00000000-0005-0000-0000-000004010000}"/>
    <cellStyle name="Normal 16" xfId="263" xr:uid="{00000000-0005-0000-0000-000005010000}"/>
    <cellStyle name="Normal 16 2" xfId="264" xr:uid="{00000000-0005-0000-0000-000006010000}"/>
    <cellStyle name="Normal 16 2 2" xfId="265" xr:uid="{00000000-0005-0000-0000-000007010000}"/>
    <cellStyle name="Normal 16 2 3" xfId="266" xr:uid="{00000000-0005-0000-0000-000008010000}"/>
    <cellStyle name="Normal 16 3" xfId="267" xr:uid="{00000000-0005-0000-0000-000009010000}"/>
    <cellStyle name="Normal 16 3 2" xfId="268" xr:uid="{00000000-0005-0000-0000-00000A010000}"/>
    <cellStyle name="Normal 16 4" xfId="269" xr:uid="{00000000-0005-0000-0000-00000B010000}"/>
    <cellStyle name="Normal 16 4 2" xfId="270" xr:uid="{00000000-0005-0000-0000-00000C010000}"/>
    <cellStyle name="Normal 16 5" xfId="271" xr:uid="{00000000-0005-0000-0000-00000D010000}"/>
    <cellStyle name="Normal 16 6" xfId="272" xr:uid="{00000000-0005-0000-0000-00000E010000}"/>
    <cellStyle name="Normal 17" xfId="273" xr:uid="{00000000-0005-0000-0000-00000F010000}"/>
    <cellStyle name="Normal 17 2" xfId="274" xr:uid="{00000000-0005-0000-0000-000010010000}"/>
    <cellStyle name="Normal 17 2 2" xfId="275" xr:uid="{00000000-0005-0000-0000-000011010000}"/>
    <cellStyle name="Normal 17 2 3" xfId="276" xr:uid="{00000000-0005-0000-0000-000012010000}"/>
    <cellStyle name="Normal 17 3" xfId="277" xr:uid="{00000000-0005-0000-0000-000013010000}"/>
    <cellStyle name="Normal 17 3 2" xfId="278" xr:uid="{00000000-0005-0000-0000-000014010000}"/>
    <cellStyle name="Normal 17 4" xfId="279" xr:uid="{00000000-0005-0000-0000-000015010000}"/>
    <cellStyle name="Normal 17 4 2" xfId="280" xr:uid="{00000000-0005-0000-0000-000016010000}"/>
    <cellStyle name="Normal 17 5" xfId="281" xr:uid="{00000000-0005-0000-0000-000017010000}"/>
    <cellStyle name="Normal 17 6" xfId="282" xr:uid="{00000000-0005-0000-0000-000018010000}"/>
    <cellStyle name="Normal 18" xfId="283" xr:uid="{00000000-0005-0000-0000-000019010000}"/>
    <cellStyle name="Normal 18 2" xfId="284" xr:uid="{00000000-0005-0000-0000-00001A010000}"/>
    <cellStyle name="Normal 18 2 2" xfId="285" xr:uid="{00000000-0005-0000-0000-00001B010000}"/>
    <cellStyle name="Normal 18 3" xfId="33" xr:uid="{00000000-0005-0000-0000-00001C010000}"/>
    <cellStyle name="Normal 18 3 2" xfId="286" xr:uid="{00000000-0005-0000-0000-00001D010000}"/>
    <cellStyle name="Normal 18 3 3" xfId="287" xr:uid="{00000000-0005-0000-0000-00001E010000}"/>
    <cellStyle name="Normal 18 4" xfId="288" xr:uid="{00000000-0005-0000-0000-00001F010000}"/>
    <cellStyle name="Normal 18 5" xfId="582" xr:uid="{00000000-0005-0000-0000-000020010000}"/>
    <cellStyle name="Normal 19" xfId="289" xr:uid="{00000000-0005-0000-0000-000021010000}"/>
    <cellStyle name="Normal 19 2" xfId="290" xr:uid="{00000000-0005-0000-0000-000022010000}"/>
    <cellStyle name="Normal 19 3" xfId="583" xr:uid="{00000000-0005-0000-0000-000023010000}"/>
    <cellStyle name="Normal 2" xfId="3" xr:uid="{00000000-0005-0000-0000-000024010000}"/>
    <cellStyle name="Normal 2 10" xfId="17" xr:uid="{00000000-0005-0000-0000-000025010000}"/>
    <cellStyle name="Normal 2 10 2" xfId="291" xr:uid="{00000000-0005-0000-0000-000026010000}"/>
    <cellStyle name="Normal 2 10 2 2" xfId="292" xr:uid="{00000000-0005-0000-0000-000027010000}"/>
    <cellStyle name="Normal 2 10 2 2 2" xfId="293" xr:uid="{00000000-0005-0000-0000-000028010000}"/>
    <cellStyle name="Normal 2 10 3" xfId="294" xr:uid="{00000000-0005-0000-0000-000029010000}"/>
    <cellStyle name="Normal 2 10 3 2" xfId="295" xr:uid="{00000000-0005-0000-0000-00002A010000}"/>
    <cellStyle name="Normal 2 10 4" xfId="296" xr:uid="{00000000-0005-0000-0000-00002B010000}"/>
    <cellStyle name="Normal 2 10 4 2" xfId="297" xr:uid="{00000000-0005-0000-0000-00002C010000}"/>
    <cellStyle name="Normal 2 10 5" xfId="298" xr:uid="{00000000-0005-0000-0000-00002D010000}"/>
    <cellStyle name="Normal 2 10 5 2" xfId="299" xr:uid="{00000000-0005-0000-0000-00002E010000}"/>
    <cellStyle name="Normal 2 10 6" xfId="300" xr:uid="{00000000-0005-0000-0000-00002F010000}"/>
    <cellStyle name="Normal 2 2" xfId="18" xr:uid="{00000000-0005-0000-0000-000030010000}"/>
    <cellStyle name="Normal 2 2 2" xfId="19" xr:uid="{00000000-0005-0000-0000-000031010000}"/>
    <cellStyle name="Normal 2 2 2 2" xfId="301" xr:uid="{00000000-0005-0000-0000-000032010000}"/>
    <cellStyle name="Normal 2 2 2 2 2" xfId="302" xr:uid="{00000000-0005-0000-0000-000033010000}"/>
    <cellStyle name="Normal 2 2 2 2 3" xfId="303" xr:uid="{00000000-0005-0000-0000-000034010000}"/>
    <cellStyle name="Normal 2 2 2 3" xfId="304" xr:uid="{00000000-0005-0000-0000-000035010000}"/>
    <cellStyle name="Normal 2 2 2 4" xfId="305" xr:uid="{00000000-0005-0000-0000-000036010000}"/>
    <cellStyle name="Normal 2 2 2 5" xfId="306" xr:uid="{00000000-0005-0000-0000-000037010000}"/>
    <cellStyle name="Normal 2 2 3" xfId="25" xr:uid="{00000000-0005-0000-0000-000038010000}"/>
    <cellStyle name="Normal 2 2 3 2" xfId="307" xr:uid="{00000000-0005-0000-0000-000039010000}"/>
    <cellStyle name="Normal 2 2 3 3" xfId="308" xr:uid="{00000000-0005-0000-0000-00003A010000}"/>
    <cellStyle name="Normal 2 2 3 4" xfId="309" xr:uid="{00000000-0005-0000-0000-00003B010000}"/>
    <cellStyle name="Normal 2 2 3 5" xfId="558" xr:uid="{00000000-0005-0000-0000-00003C010000}"/>
    <cellStyle name="Normal 2 2 4" xfId="74" xr:uid="{00000000-0005-0000-0000-00003D010000}"/>
    <cellStyle name="Normal 2 2 4 2" xfId="549" xr:uid="{00000000-0005-0000-0000-00003E010000}"/>
    <cellStyle name="Normal 2 2 5" xfId="310" xr:uid="{00000000-0005-0000-0000-00003F010000}"/>
    <cellStyle name="Normal 2 2 5 2" xfId="311" xr:uid="{00000000-0005-0000-0000-000040010000}"/>
    <cellStyle name="Normal 2 2 5 3" xfId="312" xr:uid="{00000000-0005-0000-0000-000041010000}"/>
    <cellStyle name="Normal 2 2 6" xfId="313" xr:uid="{00000000-0005-0000-0000-000042010000}"/>
    <cellStyle name="Normal 2 3" xfId="20" xr:uid="{00000000-0005-0000-0000-000043010000}"/>
    <cellStyle name="Normal 2 3 2" xfId="75" xr:uid="{00000000-0005-0000-0000-000044010000}"/>
    <cellStyle name="Normal 2 3 2 2" xfId="314" xr:uid="{00000000-0005-0000-0000-000045010000}"/>
    <cellStyle name="Normal 2 3 2 2 2" xfId="315" xr:uid="{00000000-0005-0000-0000-000046010000}"/>
    <cellStyle name="Normal 2 3 2 3" xfId="565" xr:uid="{00000000-0005-0000-0000-000047010000}"/>
    <cellStyle name="Normal 2 3 3" xfId="316" xr:uid="{00000000-0005-0000-0000-000048010000}"/>
    <cellStyle name="Normal 2 3 3 2" xfId="317" xr:uid="{00000000-0005-0000-0000-000049010000}"/>
    <cellStyle name="Normal 2 3 4" xfId="318" xr:uid="{00000000-0005-0000-0000-00004A010000}"/>
    <cellStyle name="Normal 2 3 4 2" xfId="319" xr:uid="{00000000-0005-0000-0000-00004B010000}"/>
    <cellStyle name="Normal 2 3 5" xfId="320" xr:uid="{00000000-0005-0000-0000-00004C010000}"/>
    <cellStyle name="Normal 2 3 5 2" xfId="321" xr:uid="{00000000-0005-0000-0000-00004D010000}"/>
    <cellStyle name="Normal 2 3 6" xfId="322" xr:uid="{00000000-0005-0000-0000-00004E010000}"/>
    <cellStyle name="Normal 2 4" xfId="76" xr:uid="{00000000-0005-0000-0000-00004F010000}"/>
    <cellStyle name="Normal 2 4 2" xfId="323" xr:uid="{00000000-0005-0000-0000-000050010000}"/>
    <cellStyle name="Normal 2 4 3" xfId="324" xr:uid="{00000000-0005-0000-0000-000051010000}"/>
    <cellStyle name="Normal 2 4 4" xfId="545" xr:uid="{00000000-0005-0000-0000-000052010000}"/>
    <cellStyle name="Normal 2 5" xfId="98" xr:uid="{00000000-0005-0000-0000-000053010000}"/>
    <cellStyle name="Normal 2 5 2" xfId="325" xr:uid="{00000000-0005-0000-0000-000054010000}"/>
    <cellStyle name="Normal 2 5 2 2" xfId="326" xr:uid="{00000000-0005-0000-0000-000055010000}"/>
    <cellStyle name="Normal 2 5 3" xfId="327" xr:uid="{00000000-0005-0000-0000-000056010000}"/>
    <cellStyle name="Normal 2 5 3 2" xfId="328" xr:uid="{00000000-0005-0000-0000-000057010000}"/>
    <cellStyle name="Normal 2 5 4" xfId="329" xr:uid="{00000000-0005-0000-0000-000058010000}"/>
    <cellStyle name="Normal 2 5 4 2" xfId="330" xr:uid="{00000000-0005-0000-0000-000059010000}"/>
    <cellStyle name="Normal 2 5 5" xfId="331" xr:uid="{00000000-0005-0000-0000-00005A010000}"/>
    <cellStyle name="Normal 2 5 6" xfId="332" xr:uid="{00000000-0005-0000-0000-00005B010000}"/>
    <cellStyle name="Normal 2 6" xfId="73" xr:uid="{00000000-0005-0000-0000-00005C010000}"/>
    <cellStyle name="Normal 2 6 2" xfId="548" xr:uid="{00000000-0005-0000-0000-00005D010000}"/>
    <cellStyle name="Normal 2 7" xfId="333" xr:uid="{00000000-0005-0000-0000-00005E010000}"/>
    <cellStyle name="Normal 2 8" xfId="334" xr:uid="{00000000-0005-0000-0000-00005F010000}"/>
    <cellStyle name="Normal 2 9" xfId="588" xr:uid="{00000000-0005-0000-0000-000060010000}"/>
    <cellStyle name="Normal 20" xfId="335" xr:uid="{00000000-0005-0000-0000-000061010000}"/>
    <cellStyle name="Normal 20 2" xfId="336" xr:uid="{00000000-0005-0000-0000-000062010000}"/>
    <cellStyle name="Normal 20 3" xfId="337" xr:uid="{00000000-0005-0000-0000-000063010000}"/>
    <cellStyle name="Normal 21" xfId="338" xr:uid="{00000000-0005-0000-0000-000064010000}"/>
    <cellStyle name="Normal 21 2" xfId="339" xr:uid="{00000000-0005-0000-0000-000065010000}"/>
    <cellStyle name="Normal 21 3" xfId="340" xr:uid="{00000000-0005-0000-0000-000066010000}"/>
    <cellStyle name="Normal 22" xfId="341" xr:uid="{00000000-0005-0000-0000-000067010000}"/>
    <cellStyle name="Normal 22 2" xfId="342" xr:uid="{00000000-0005-0000-0000-000068010000}"/>
    <cellStyle name="Normal 22 3" xfId="343" xr:uid="{00000000-0005-0000-0000-000069010000}"/>
    <cellStyle name="Normal 23" xfId="344" xr:uid="{00000000-0005-0000-0000-00006A010000}"/>
    <cellStyle name="Normal 23 2" xfId="345" xr:uid="{00000000-0005-0000-0000-00006B010000}"/>
    <cellStyle name="Normal 24" xfId="346" xr:uid="{00000000-0005-0000-0000-00006C010000}"/>
    <cellStyle name="Normal 24 2" xfId="347" xr:uid="{00000000-0005-0000-0000-00006D010000}"/>
    <cellStyle name="Normal 25" xfId="348" xr:uid="{00000000-0005-0000-0000-00006E010000}"/>
    <cellStyle name="Normal 26" xfId="349" xr:uid="{00000000-0005-0000-0000-00006F010000}"/>
    <cellStyle name="Normal 27" xfId="350" xr:uid="{00000000-0005-0000-0000-000070010000}"/>
    <cellStyle name="Normal 28" xfId="351" xr:uid="{00000000-0005-0000-0000-000071010000}"/>
    <cellStyle name="Normal 29" xfId="352" xr:uid="{00000000-0005-0000-0000-000072010000}"/>
    <cellStyle name="Normal 3" xfId="6" xr:uid="{00000000-0005-0000-0000-000073010000}"/>
    <cellStyle name="Normal 3 2" xfId="21" xr:uid="{00000000-0005-0000-0000-000074010000}"/>
    <cellStyle name="Normal 3 2 2" xfId="78" xr:uid="{00000000-0005-0000-0000-000075010000}"/>
    <cellStyle name="Normal 3 2 2 2" xfId="353" xr:uid="{00000000-0005-0000-0000-000076010000}"/>
    <cellStyle name="Normal 3 2 2 3" xfId="566" xr:uid="{00000000-0005-0000-0000-000077010000}"/>
    <cellStyle name="Normal 3 2 3" xfId="354" xr:uid="{00000000-0005-0000-0000-000078010000}"/>
    <cellStyle name="Normal 3 2 3 2" xfId="355" xr:uid="{00000000-0005-0000-0000-000079010000}"/>
    <cellStyle name="Normal 3 2 3 3" xfId="584" xr:uid="{00000000-0005-0000-0000-00007A010000}"/>
    <cellStyle name="Normal 3 2 4" xfId="356" xr:uid="{00000000-0005-0000-0000-00007B010000}"/>
    <cellStyle name="Normal 3 2 5" xfId="357" xr:uid="{00000000-0005-0000-0000-00007C010000}"/>
    <cellStyle name="Normal 3 3" xfId="31" xr:uid="{00000000-0005-0000-0000-00007D010000}"/>
    <cellStyle name="Normal 3 3 2" xfId="79" xr:uid="{00000000-0005-0000-0000-00007E010000}"/>
    <cellStyle name="Normal 3 3 2 2" xfId="358" xr:uid="{00000000-0005-0000-0000-00007F010000}"/>
    <cellStyle name="Normal 3 3 2 3" xfId="567" xr:uid="{00000000-0005-0000-0000-000080010000}"/>
    <cellStyle name="Normal 3 3 3" xfId="113" xr:uid="{00000000-0005-0000-0000-000081010000}"/>
    <cellStyle name="Normal 3 3 3 2" xfId="546" xr:uid="{00000000-0005-0000-0000-000082010000}"/>
    <cellStyle name="Normal 3 4" xfId="77" xr:uid="{00000000-0005-0000-0000-000083010000}"/>
    <cellStyle name="Normal 3 4 2" xfId="359" xr:uid="{00000000-0005-0000-0000-000084010000}"/>
    <cellStyle name="Normal 3 4 2 2" xfId="360" xr:uid="{00000000-0005-0000-0000-000085010000}"/>
    <cellStyle name="Normal 3 4 3" xfId="361" xr:uid="{00000000-0005-0000-0000-000086010000}"/>
    <cellStyle name="Normal 3 4 3 2" xfId="362" xr:uid="{00000000-0005-0000-0000-000087010000}"/>
    <cellStyle name="Normal 3 4 4" xfId="363" xr:uid="{00000000-0005-0000-0000-000088010000}"/>
    <cellStyle name="Normal 3 4 4 2" xfId="364" xr:uid="{00000000-0005-0000-0000-000089010000}"/>
    <cellStyle name="Normal 3 4 5" xfId="365" xr:uid="{00000000-0005-0000-0000-00008A010000}"/>
    <cellStyle name="Normal 3 4 6" xfId="366" xr:uid="{00000000-0005-0000-0000-00008B010000}"/>
    <cellStyle name="Normal 3 5" xfId="367" xr:uid="{00000000-0005-0000-0000-00008C010000}"/>
    <cellStyle name="Normal 3 5 2" xfId="368" xr:uid="{00000000-0005-0000-0000-00008D010000}"/>
    <cellStyle name="Normal 3 6" xfId="369" xr:uid="{00000000-0005-0000-0000-00008E010000}"/>
    <cellStyle name="Normal 3 7" xfId="370" xr:uid="{00000000-0005-0000-0000-00008F010000}"/>
    <cellStyle name="Normal 3 7 2" xfId="371" xr:uid="{00000000-0005-0000-0000-000090010000}"/>
    <cellStyle name="Normal 3 8" xfId="372" xr:uid="{00000000-0005-0000-0000-000091010000}"/>
    <cellStyle name="Normal 3 8 2" xfId="373" xr:uid="{00000000-0005-0000-0000-000092010000}"/>
    <cellStyle name="Normal 3 9" xfId="374" xr:uid="{00000000-0005-0000-0000-000093010000}"/>
    <cellStyle name="Normal 30" xfId="375" xr:uid="{00000000-0005-0000-0000-000094010000}"/>
    <cellStyle name="Normal 31" xfId="376" xr:uid="{00000000-0005-0000-0000-000095010000}"/>
    <cellStyle name="Normal 32" xfId="377" xr:uid="{00000000-0005-0000-0000-000096010000}"/>
    <cellStyle name="Normal 33" xfId="378" xr:uid="{00000000-0005-0000-0000-000097010000}"/>
    <cellStyle name="Normal 33 2" xfId="379" xr:uid="{00000000-0005-0000-0000-000098010000}"/>
    <cellStyle name="Normal 33 2 2" xfId="380" xr:uid="{00000000-0005-0000-0000-000099010000}"/>
    <cellStyle name="Normal 33 3" xfId="381" xr:uid="{00000000-0005-0000-0000-00009A010000}"/>
    <cellStyle name="Normal 33 4" xfId="382" xr:uid="{00000000-0005-0000-0000-00009B010000}"/>
    <cellStyle name="Normal 34" xfId="383" xr:uid="{00000000-0005-0000-0000-00009C010000}"/>
    <cellStyle name="Normal 35" xfId="384" xr:uid="{00000000-0005-0000-0000-00009D010000}"/>
    <cellStyle name="Normal 36" xfId="385" xr:uid="{00000000-0005-0000-0000-00009E010000}"/>
    <cellStyle name="Normal 36 2" xfId="386" xr:uid="{00000000-0005-0000-0000-00009F010000}"/>
    <cellStyle name="Normal 36 2 2" xfId="387" xr:uid="{00000000-0005-0000-0000-0000A0010000}"/>
    <cellStyle name="Normal 36 3" xfId="388" xr:uid="{00000000-0005-0000-0000-0000A1010000}"/>
    <cellStyle name="Normal 36 4" xfId="389" xr:uid="{00000000-0005-0000-0000-0000A2010000}"/>
    <cellStyle name="Normal 37" xfId="390" xr:uid="{00000000-0005-0000-0000-0000A3010000}"/>
    <cellStyle name="Normal 38" xfId="1" xr:uid="{00000000-0005-0000-0000-0000A4010000}"/>
    <cellStyle name="Normal 4" xfId="13" xr:uid="{00000000-0005-0000-0000-0000A5010000}"/>
    <cellStyle name="Normal 4 2" xfId="80" xr:uid="{00000000-0005-0000-0000-0000A6010000}"/>
    <cellStyle name="Normal 4 2 2" xfId="391" xr:uid="{00000000-0005-0000-0000-0000A7010000}"/>
    <cellStyle name="Normal 4 2 2 2" xfId="392" xr:uid="{00000000-0005-0000-0000-0000A8010000}"/>
    <cellStyle name="Normal 4 2 2 2 2" xfId="393" xr:uid="{00000000-0005-0000-0000-0000A9010000}"/>
    <cellStyle name="Normal 4 2 3" xfId="394" xr:uid="{00000000-0005-0000-0000-0000AA010000}"/>
    <cellStyle name="Normal 4 2 3 2" xfId="395" xr:uid="{00000000-0005-0000-0000-0000AB010000}"/>
    <cellStyle name="Normal 4 2 4" xfId="396" xr:uid="{00000000-0005-0000-0000-0000AC010000}"/>
    <cellStyle name="Normal 4 2 4 2" xfId="397" xr:uid="{00000000-0005-0000-0000-0000AD010000}"/>
    <cellStyle name="Normal 4 2 5" xfId="568" xr:uid="{00000000-0005-0000-0000-0000AE010000}"/>
    <cellStyle name="Normal 4 3" xfId="112" xr:uid="{00000000-0005-0000-0000-0000AF010000}"/>
    <cellStyle name="Normal 4 3 2" xfId="398" xr:uid="{00000000-0005-0000-0000-0000B0010000}"/>
    <cellStyle name="Normal 4 3 3" xfId="574" xr:uid="{00000000-0005-0000-0000-0000B1010000}"/>
    <cellStyle name="Normal 4 4" xfId="399" xr:uid="{00000000-0005-0000-0000-0000B2010000}"/>
    <cellStyle name="Normal 4 4 2" xfId="400" xr:uid="{00000000-0005-0000-0000-0000B3010000}"/>
    <cellStyle name="Normal 4 5" xfId="401" xr:uid="{00000000-0005-0000-0000-0000B4010000}"/>
    <cellStyle name="Normal 4 5 2" xfId="402" xr:uid="{00000000-0005-0000-0000-0000B5010000}"/>
    <cellStyle name="Normal 4 5 2 2" xfId="403" xr:uid="{00000000-0005-0000-0000-0000B6010000}"/>
    <cellStyle name="Normal 4 5 3" xfId="404" xr:uid="{00000000-0005-0000-0000-0000B7010000}"/>
    <cellStyle name="Normal 4 5 3 2" xfId="405" xr:uid="{00000000-0005-0000-0000-0000B8010000}"/>
    <cellStyle name="Normal 4 5 4" xfId="406" xr:uid="{00000000-0005-0000-0000-0000B9010000}"/>
    <cellStyle name="Normal 4 5 4 2" xfId="407" xr:uid="{00000000-0005-0000-0000-0000BA010000}"/>
    <cellStyle name="Normal 4 5 5" xfId="408" xr:uid="{00000000-0005-0000-0000-0000BB010000}"/>
    <cellStyle name="Normal 4 5 6" xfId="409" xr:uid="{00000000-0005-0000-0000-0000BC010000}"/>
    <cellStyle name="Normal 4 6" xfId="410" xr:uid="{00000000-0005-0000-0000-0000BD010000}"/>
    <cellStyle name="Normal 4 6 2" xfId="411" xr:uid="{00000000-0005-0000-0000-0000BE010000}"/>
    <cellStyle name="Normal 4 7" xfId="412" xr:uid="{00000000-0005-0000-0000-0000BF010000}"/>
    <cellStyle name="Normal 4 7 2" xfId="413" xr:uid="{00000000-0005-0000-0000-0000C0010000}"/>
    <cellStyle name="Normal 4 8" xfId="414" xr:uid="{00000000-0005-0000-0000-0000C1010000}"/>
    <cellStyle name="Normal 4 9" xfId="587" xr:uid="{00000000-0005-0000-0000-0000C2010000}"/>
    <cellStyle name="Normal 5" xfId="22" xr:uid="{00000000-0005-0000-0000-0000C3010000}"/>
    <cellStyle name="Normal 5 2" xfId="23" xr:uid="{00000000-0005-0000-0000-0000C4010000}"/>
    <cellStyle name="Normal 5 2 2" xfId="415" xr:uid="{00000000-0005-0000-0000-0000C5010000}"/>
    <cellStyle name="Normal 5 2 2 2" xfId="416" xr:uid="{00000000-0005-0000-0000-0000C6010000}"/>
    <cellStyle name="Normal 5 2 2 3" xfId="417" xr:uid="{00000000-0005-0000-0000-0000C7010000}"/>
    <cellStyle name="Normal 5 2 2 4" xfId="585" xr:uid="{00000000-0005-0000-0000-0000C8010000}"/>
    <cellStyle name="Normal 5 2 3" xfId="418" xr:uid="{00000000-0005-0000-0000-0000C9010000}"/>
    <cellStyle name="Normal 5 2 3 2" xfId="556" xr:uid="{00000000-0005-0000-0000-0000CA010000}"/>
    <cellStyle name="Normal 5 2 4" xfId="419" xr:uid="{00000000-0005-0000-0000-0000CB010000}"/>
    <cellStyle name="Normal 5 3" xfId="81" xr:uid="{00000000-0005-0000-0000-0000CC010000}"/>
    <cellStyle name="Normal 5 3 2" xfId="420" xr:uid="{00000000-0005-0000-0000-0000CD010000}"/>
    <cellStyle name="Normal 5 3 2 2" xfId="421" xr:uid="{00000000-0005-0000-0000-0000CE010000}"/>
    <cellStyle name="Normal 5 3 3" xfId="569" xr:uid="{00000000-0005-0000-0000-0000CF010000}"/>
    <cellStyle name="Normal 5 4" xfId="422" xr:uid="{00000000-0005-0000-0000-0000D0010000}"/>
    <cellStyle name="Normal 5 4 2" xfId="423" xr:uid="{00000000-0005-0000-0000-0000D1010000}"/>
    <cellStyle name="Normal 5 5" xfId="424" xr:uid="{00000000-0005-0000-0000-0000D2010000}"/>
    <cellStyle name="Normal 5 6" xfId="425" xr:uid="{00000000-0005-0000-0000-0000D3010000}"/>
    <cellStyle name="Normal 5 6 2" xfId="426" xr:uid="{00000000-0005-0000-0000-0000D4010000}"/>
    <cellStyle name="Normal 5 7" xfId="427" xr:uid="{00000000-0005-0000-0000-0000D5010000}"/>
    <cellStyle name="Normal 5 7 2" xfId="428" xr:uid="{00000000-0005-0000-0000-0000D6010000}"/>
    <cellStyle name="Normal 5 8" xfId="429" xr:uid="{00000000-0005-0000-0000-0000D7010000}"/>
    <cellStyle name="Normal 6" xfId="24" xr:uid="{00000000-0005-0000-0000-0000D8010000}"/>
    <cellStyle name="Normal 6 2" xfId="82" xr:uid="{00000000-0005-0000-0000-0000D9010000}"/>
    <cellStyle name="Normal 6 2 2" xfId="430" xr:uid="{00000000-0005-0000-0000-0000DA010000}"/>
    <cellStyle name="Normal 6 2 2 2" xfId="431" xr:uid="{00000000-0005-0000-0000-0000DB010000}"/>
    <cellStyle name="Normal 6 2 2 2 2" xfId="432" xr:uid="{00000000-0005-0000-0000-0000DC010000}"/>
    <cellStyle name="Normal 6 2 2 3" xfId="433" xr:uid="{00000000-0005-0000-0000-0000DD010000}"/>
    <cellStyle name="Normal 6 2 2 4" xfId="434" xr:uid="{00000000-0005-0000-0000-0000DE010000}"/>
    <cellStyle name="Normal 6 2 3" xfId="544" xr:uid="{00000000-0005-0000-0000-0000DF010000}"/>
    <cellStyle name="Normal 6 3" xfId="435" xr:uid="{00000000-0005-0000-0000-0000E0010000}"/>
    <cellStyle name="Normal 6 3 2" xfId="555" xr:uid="{00000000-0005-0000-0000-0000E1010000}"/>
    <cellStyle name="Normal 6 4" xfId="436" xr:uid="{00000000-0005-0000-0000-0000E2010000}"/>
    <cellStyle name="Normal 6 4 2" xfId="557" xr:uid="{00000000-0005-0000-0000-0000E3010000}"/>
    <cellStyle name="Normal 6 5" xfId="437" xr:uid="{00000000-0005-0000-0000-0000E4010000}"/>
    <cellStyle name="Normal 6 6" xfId="438" xr:uid="{00000000-0005-0000-0000-0000E5010000}"/>
    <cellStyle name="Normal 6 7" xfId="439" xr:uid="{00000000-0005-0000-0000-0000E6010000}"/>
    <cellStyle name="Normal 6 8" xfId="554" xr:uid="{00000000-0005-0000-0000-0000E7010000}"/>
    <cellStyle name="Normal 7" xfId="83" xr:uid="{00000000-0005-0000-0000-0000E8010000}"/>
    <cellStyle name="Normal 7 2" xfId="440" xr:uid="{00000000-0005-0000-0000-0000E9010000}"/>
    <cellStyle name="Normal 7 2 2" xfId="441" xr:uid="{00000000-0005-0000-0000-0000EA010000}"/>
    <cellStyle name="Normal 7 3" xfId="442" xr:uid="{00000000-0005-0000-0000-0000EB010000}"/>
    <cellStyle name="Normal 7 3 2" xfId="443" xr:uid="{00000000-0005-0000-0000-0000EC010000}"/>
    <cellStyle name="Normal 7 3 2 2" xfId="444" xr:uid="{00000000-0005-0000-0000-0000ED010000}"/>
    <cellStyle name="Normal 7 3 3" xfId="445" xr:uid="{00000000-0005-0000-0000-0000EE010000}"/>
    <cellStyle name="Normal 7 3 4" xfId="446" xr:uid="{00000000-0005-0000-0000-0000EF010000}"/>
    <cellStyle name="Normal 7 3 5" xfId="447" xr:uid="{00000000-0005-0000-0000-0000F0010000}"/>
    <cellStyle name="Normal 7 4" xfId="448" xr:uid="{00000000-0005-0000-0000-0000F1010000}"/>
    <cellStyle name="Normal 7 4 2" xfId="449" xr:uid="{00000000-0005-0000-0000-0000F2010000}"/>
    <cellStyle name="Normal 7 5" xfId="450" xr:uid="{00000000-0005-0000-0000-0000F3010000}"/>
    <cellStyle name="Normal 7 5 2" xfId="451" xr:uid="{00000000-0005-0000-0000-0000F4010000}"/>
    <cellStyle name="Normal 7 6" xfId="452" xr:uid="{00000000-0005-0000-0000-0000F5010000}"/>
    <cellStyle name="Normal 7 7" xfId="453" xr:uid="{00000000-0005-0000-0000-0000F6010000}"/>
    <cellStyle name="Normal 8" xfId="84" xr:uid="{00000000-0005-0000-0000-0000F7010000}"/>
    <cellStyle name="Normal 8 2" xfId="454" xr:uid="{00000000-0005-0000-0000-0000F8010000}"/>
    <cellStyle name="Normal 8 3" xfId="455" xr:uid="{00000000-0005-0000-0000-0000F9010000}"/>
    <cellStyle name="Normal 8 3 2" xfId="456" xr:uid="{00000000-0005-0000-0000-0000FA010000}"/>
    <cellStyle name="Normal 8 3 3" xfId="457" xr:uid="{00000000-0005-0000-0000-0000FB010000}"/>
    <cellStyle name="Normal 8 4" xfId="458" xr:uid="{00000000-0005-0000-0000-0000FC010000}"/>
    <cellStyle name="Normal 8 4 2" xfId="459" xr:uid="{00000000-0005-0000-0000-0000FD010000}"/>
    <cellStyle name="Normal 8 5" xfId="460" xr:uid="{00000000-0005-0000-0000-0000FE010000}"/>
    <cellStyle name="Normal 8 5 2" xfId="461" xr:uid="{00000000-0005-0000-0000-0000FF010000}"/>
    <cellStyle name="Normal 8 6" xfId="462" xr:uid="{00000000-0005-0000-0000-000000020000}"/>
    <cellStyle name="Normal 8 6 2" xfId="463" xr:uid="{00000000-0005-0000-0000-000001020000}"/>
    <cellStyle name="Normal 8 7" xfId="464" xr:uid="{00000000-0005-0000-0000-000002020000}"/>
    <cellStyle name="Normal 8 8" xfId="465" xr:uid="{00000000-0005-0000-0000-000003020000}"/>
    <cellStyle name="Normal 8 9" xfId="570" xr:uid="{00000000-0005-0000-0000-000004020000}"/>
    <cellStyle name="Normal 9" xfId="85" xr:uid="{00000000-0005-0000-0000-000005020000}"/>
    <cellStyle name="Normal 9 2" xfId="466" xr:uid="{00000000-0005-0000-0000-000006020000}"/>
    <cellStyle name="Normal 9 2 2" xfId="467" xr:uid="{00000000-0005-0000-0000-000007020000}"/>
    <cellStyle name="Normal 9 2 3" xfId="468" xr:uid="{00000000-0005-0000-0000-000008020000}"/>
    <cellStyle name="Normal 9 3" xfId="469" xr:uid="{00000000-0005-0000-0000-000009020000}"/>
    <cellStyle name="Normal 9 3 2" xfId="470" xr:uid="{00000000-0005-0000-0000-00000A020000}"/>
    <cellStyle name="Normal 9 4" xfId="471" xr:uid="{00000000-0005-0000-0000-00000B020000}"/>
    <cellStyle name="Normal 9 4 2" xfId="472" xr:uid="{00000000-0005-0000-0000-00000C020000}"/>
    <cellStyle name="Normal 9 5" xfId="473" xr:uid="{00000000-0005-0000-0000-00000D020000}"/>
    <cellStyle name="Normal 9 6" xfId="474" xr:uid="{00000000-0005-0000-0000-00000E020000}"/>
    <cellStyle name="Normal 9 7" xfId="571" xr:uid="{00000000-0005-0000-0000-00000F020000}"/>
    <cellStyle name="Normal_WAN PAISES-2" xfId="500" xr:uid="{00000000-0005-0000-0000-000010020000}"/>
    <cellStyle name="Notas 2" xfId="86" xr:uid="{00000000-0005-0000-0000-000011020000}"/>
    <cellStyle name="Notas 2 2" xfId="108" xr:uid="{00000000-0005-0000-0000-000012020000}"/>
    <cellStyle name="Notas 2 3" xfId="552" xr:uid="{00000000-0005-0000-0000-000013020000}"/>
    <cellStyle name="Porcentaje 2" xfId="7" xr:uid="{00000000-0005-0000-0000-000014020000}"/>
    <cellStyle name="Porcentaje 2 2" xfId="32" xr:uid="{00000000-0005-0000-0000-000015020000}"/>
    <cellStyle name="Porcentaje 2 2 2" xfId="101" xr:uid="{00000000-0005-0000-0000-000016020000}"/>
    <cellStyle name="Porcentaje 2 2 2 2" xfId="547" xr:uid="{00000000-0005-0000-0000-000017020000}"/>
    <cellStyle name="Porcentaje 2 2 3" xfId="475" xr:uid="{00000000-0005-0000-0000-000018020000}"/>
    <cellStyle name="Porcentaje 2 2 3 2" xfId="476" xr:uid="{00000000-0005-0000-0000-000019020000}"/>
    <cellStyle name="Porcentaje 2 2 4" xfId="477" xr:uid="{00000000-0005-0000-0000-00001A020000}"/>
    <cellStyle name="Porcentaje 2 2 4 2" xfId="478" xr:uid="{00000000-0005-0000-0000-00001B020000}"/>
    <cellStyle name="Porcentaje 2 2 5" xfId="561" xr:uid="{00000000-0005-0000-0000-00001C020000}"/>
    <cellStyle name="Porcentaje 2 3" xfId="105" xr:uid="{00000000-0005-0000-0000-00001D020000}"/>
    <cellStyle name="Porcentaje 2 3 2" xfId="479" xr:uid="{00000000-0005-0000-0000-00001E020000}"/>
    <cellStyle name="Porcentaje 2 3 2 2" xfId="480" xr:uid="{00000000-0005-0000-0000-00001F020000}"/>
    <cellStyle name="Porcentaje 2 3 3" xfId="481" xr:uid="{00000000-0005-0000-0000-000020020000}"/>
    <cellStyle name="Porcentaje 2 3 3 2" xfId="482" xr:uid="{00000000-0005-0000-0000-000021020000}"/>
    <cellStyle name="Porcentaje 2 3 4" xfId="483" xr:uid="{00000000-0005-0000-0000-000022020000}"/>
    <cellStyle name="Porcentaje 2 3 4 2" xfId="484" xr:uid="{00000000-0005-0000-0000-000023020000}"/>
    <cellStyle name="Porcentaje 2 3 5" xfId="485" xr:uid="{00000000-0005-0000-0000-000024020000}"/>
    <cellStyle name="Porcentaje 2 3 6" xfId="486" xr:uid="{00000000-0005-0000-0000-000025020000}"/>
    <cellStyle name="Porcentaje 2 3 7" xfId="573" xr:uid="{00000000-0005-0000-0000-000026020000}"/>
    <cellStyle name="Porcentaje 2 4" xfId="87" xr:uid="{00000000-0005-0000-0000-000027020000}"/>
    <cellStyle name="Porcentaje 2 4 2" xfId="541" xr:uid="{00000000-0005-0000-0000-000028020000}"/>
    <cellStyle name="Porcentaje 3" xfId="102" xr:uid="{00000000-0005-0000-0000-000029020000}"/>
    <cellStyle name="Porcentaje 3 2" xfId="487" xr:uid="{00000000-0005-0000-0000-00002A020000}"/>
    <cellStyle name="Porcentaje 3 3" xfId="488" xr:uid="{00000000-0005-0000-0000-00002B020000}"/>
    <cellStyle name="Porcentaje 4" xfId="489" xr:uid="{00000000-0005-0000-0000-00002C020000}"/>
    <cellStyle name="Porcentaje 4 2" xfId="490" xr:uid="{00000000-0005-0000-0000-00002D020000}"/>
    <cellStyle name="Porcentaje 5" xfId="491" xr:uid="{00000000-0005-0000-0000-00002E020000}"/>
    <cellStyle name="Porcentaje 5 2" xfId="492" xr:uid="{00000000-0005-0000-0000-00002F020000}"/>
    <cellStyle name="Porcentaje 6" xfId="493" xr:uid="{00000000-0005-0000-0000-000030020000}"/>
    <cellStyle name="Porcentaje 7" xfId="494" xr:uid="{00000000-0005-0000-0000-000031020000}"/>
    <cellStyle name="Porcentual 2" xfId="88" xr:uid="{00000000-0005-0000-0000-000032020000}"/>
    <cellStyle name="Porcentual 3" xfId="89" xr:uid="{00000000-0005-0000-0000-000033020000}"/>
    <cellStyle name="Result" xfId="495" xr:uid="{00000000-0005-0000-0000-000034020000}"/>
    <cellStyle name="Result 2" xfId="496" xr:uid="{00000000-0005-0000-0000-000035020000}"/>
    <cellStyle name="Result 3" xfId="497" xr:uid="{00000000-0005-0000-0000-000036020000}"/>
    <cellStyle name="Result 4" xfId="498" xr:uid="{00000000-0005-0000-0000-000037020000}"/>
    <cellStyle name="Result 5" xfId="586" xr:uid="{00000000-0005-0000-0000-000038020000}"/>
    <cellStyle name="Result2" xfId="499" xr:uid="{00000000-0005-0000-0000-000039020000}"/>
    <cellStyle name="Salida" xfId="510" builtinId="21" customBuiltin="1"/>
    <cellStyle name="Salida 2" xfId="90" xr:uid="{00000000-0005-0000-0000-00003B020000}"/>
    <cellStyle name="Salida 2 2" xfId="109" xr:uid="{00000000-0005-0000-0000-00003C020000}"/>
    <cellStyle name="Texto de advertencia" xfId="514" builtinId="11" customBuiltin="1"/>
    <cellStyle name="Texto de advertencia 2" xfId="91" xr:uid="{00000000-0005-0000-0000-00003E020000}"/>
    <cellStyle name="Texto explicativo" xfId="515" builtinId="53" customBuiltin="1"/>
    <cellStyle name="Texto explicativo 2" xfId="92" xr:uid="{00000000-0005-0000-0000-000040020000}"/>
    <cellStyle name="Título" xfId="501" builtinId="15" customBuiltin="1"/>
    <cellStyle name="Título 1 2" xfId="93" xr:uid="{00000000-0005-0000-0000-000043020000}"/>
    <cellStyle name="Título 2" xfId="503" builtinId="17" customBuiltin="1"/>
    <cellStyle name="Título 2 2" xfId="94" xr:uid="{00000000-0005-0000-0000-000045020000}"/>
    <cellStyle name="Título 3" xfId="504" builtinId="18" customBuiltin="1"/>
    <cellStyle name="Título 3 2" xfId="95" xr:uid="{00000000-0005-0000-0000-000047020000}"/>
    <cellStyle name="Título 4" xfId="96" xr:uid="{00000000-0005-0000-0000-000048020000}"/>
    <cellStyle name="Título 4 2" xfId="553" xr:uid="{00000000-0005-0000-0000-000049020000}"/>
    <cellStyle name="Total" xfId="516" builtinId="25" customBuiltin="1"/>
    <cellStyle name="Total 2" xfId="97" xr:uid="{00000000-0005-0000-0000-00004B020000}"/>
    <cellStyle name="Total 2 2" xfId="110" xr:uid="{00000000-0005-0000-0000-00004C020000}"/>
  </cellStyles>
  <dxfs count="53"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1"/>
      </font>
      <border>
        <bottom style="medium">
          <color theme="7"/>
        </bottom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5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5"/>
        </top>
      </border>
    </dxf>
    <dxf>
      <font>
        <b/>
        <color theme="1"/>
      </font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1"/>
      </font>
      <fill>
        <patternFill>
          <fgColor theme="5"/>
        </patternFill>
      </fill>
      <border>
        <bottom style="medium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7" defaultTableStyle="TableStyleMedium2" defaultPivotStyle="PivotStyleLight16">
    <tableStyle name="Bankinter Claro 10 2" pivot="0" count="9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secondRowStripe" dxfId="46"/>
      <tableStyleElement type="firstColumnStripe" dxfId="45"/>
      <tableStyleElement type="secondColumnStripe" dxfId="44"/>
    </tableStyle>
    <tableStyle name="Bankinter Claro 17 2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Bankinter Medio 24 2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Bankinter MedioMedium3 2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BK Az claro12 2" pivot="0" count="9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  <tableStyle name="BK Az Light19 2" pivot="0" count="7" xr9:uid="{00000000-0011-0000-FFFF-FFFF05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BK AzMedium26 2" pivot="0" count="7" xr9:uid="{00000000-0011-0000-FFFF-FFFF06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J24"/>
  <sheetViews>
    <sheetView tabSelected="1" zoomScaleNormal="100" workbookViewId="0">
      <selection activeCell="B32" sqref="B32"/>
    </sheetView>
  </sheetViews>
  <sheetFormatPr baseColWidth="10" defaultRowHeight="14.4"/>
  <cols>
    <col min="1" max="1" width="1.44140625" customWidth="1"/>
    <col min="2" max="2" width="51.109375" customWidth="1"/>
    <col min="3" max="3" width="13.44140625" customWidth="1"/>
    <col min="4" max="7" width="12.6640625" customWidth="1"/>
    <col min="8" max="8" width="16.6640625" customWidth="1"/>
    <col min="9" max="9" width="11.33203125" customWidth="1"/>
    <col min="11" max="11" width="2.5546875" customWidth="1"/>
  </cols>
  <sheetData>
    <row r="1" spans="2:88" ht="16.8">
      <c r="B1" s="27" t="s">
        <v>150</v>
      </c>
    </row>
    <row r="3" spans="2:88" ht="89.25" customHeight="1">
      <c r="B3" s="51" t="s">
        <v>18</v>
      </c>
      <c r="C3" s="51"/>
      <c r="D3" s="51"/>
      <c r="E3" s="51"/>
      <c r="F3" s="51"/>
      <c r="G3" s="51"/>
      <c r="H3" s="51"/>
      <c r="I3" s="51"/>
      <c r="J3" s="51"/>
    </row>
    <row r="4" spans="2:88">
      <c r="B4" s="22"/>
      <c r="C4" s="22"/>
      <c r="D4" s="22"/>
      <c r="E4" s="22"/>
      <c r="F4" s="22"/>
      <c r="G4" s="22"/>
      <c r="H4" s="22"/>
    </row>
    <row r="5" spans="2:88" ht="24">
      <c r="B5" s="24" t="s">
        <v>31</v>
      </c>
      <c r="C5" s="24" t="s">
        <v>1</v>
      </c>
      <c r="D5" s="24" t="s">
        <v>195</v>
      </c>
      <c r="E5" s="24" t="s">
        <v>196</v>
      </c>
      <c r="F5" s="24" t="s">
        <v>197</v>
      </c>
      <c r="G5" s="24" t="s">
        <v>198</v>
      </c>
      <c r="H5" s="24" t="s">
        <v>14</v>
      </c>
    </row>
    <row r="6" spans="2:88" s="3" customFormat="1">
      <c r="B6" s="4" t="s">
        <v>158</v>
      </c>
      <c r="C6" s="89">
        <f>+'Serveis Internet i Dades'!C48+'Serveis Internet i Dades'!C49+'Serveis Internet i Dades'!C50</f>
        <v>0</v>
      </c>
      <c r="D6" s="89">
        <f>+'Serveis Internet i Dades'!D48+'Serveis Internet i Dades'!D49+'Serveis Internet i Dades'!D50</f>
        <v>0</v>
      </c>
      <c r="E6" s="46">
        <f>+D6*(1+5%)</f>
        <v>0</v>
      </c>
      <c r="F6" s="46">
        <f t="shared" ref="F6:G6" si="0">+E6*(1+5%)</f>
        <v>0</v>
      </c>
      <c r="G6" s="46">
        <f t="shared" si="0"/>
        <v>0</v>
      </c>
      <c r="H6" s="46">
        <f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2:88" s="3" customFormat="1">
      <c r="B7" s="5" t="s">
        <v>15</v>
      </c>
      <c r="C7" s="6">
        <f>SUM(C6:C6)</f>
        <v>0</v>
      </c>
      <c r="D7" s="6">
        <f>SUM(D6:D6)</f>
        <v>0</v>
      </c>
      <c r="E7" s="6">
        <f t="shared" ref="E7:G7" si="1">SUM(E6:E6)</f>
        <v>0</v>
      </c>
      <c r="F7" s="6">
        <f t="shared" si="1"/>
        <v>0</v>
      </c>
      <c r="G7" s="6">
        <f t="shared" si="1"/>
        <v>0</v>
      </c>
      <c r="H7" s="6">
        <f>SUM(H6)</f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</row>
    <row r="8" spans="2:88" s="3" customFormat="1">
      <c r="B8" s="7" t="s">
        <v>16</v>
      </c>
      <c r="C8" s="8">
        <f>C7*1.21</f>
        <v>0</v>
      </c>
      <c r="D8" s="8">
        <f>D7*1.21</f>
        <v>0</v>
      </c>
      <c r="E8" s="8">
        <f t="shared" ref="E8:H8" si="2">E7*1.21</f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</row>
    <row r="9" spans="2:88">
      <c r="B9" s="45" t="s">
        <v>199</v>
      </c>
    </row>
    <row r="11" spans="2:88" ht="24">
      <c r="B11" s="24" t="s">
        <v>32</v>
      </c>
      <c r="C11" s="24" t="s">
        <v>1</v>
      </c>
      <c r="D11" s="24" t="s">
        <v>195</v>
      </c>
      <c r="E11" s="24" t="s">
        <v>196</v>
      </c>
      <c r="F11" s="24" t="s">
        <v>197</v>
      </c>
      <c r="G11" s="24" t="s">
        <v>198</v>
      </c>
      <c r="H11" s="24" t="s">
        <v>14</v>
      </c>
    </row>
    <row r="12" spans="2:88" s="3" customFormat="1">
      <c r="B12" s="4" t="s">
        <v>224</v>
      </c>
      <c r="C12" s="30">
        <f>+'Serveis Internet i Dades'!C55+'Serveis Internet i Dades'!C56</f>
        <v>0</v>
      </c>
      <c r="D12" s="30">
        <f>+'Serveis Internet i Dades'!D55+'Serveis Internet i Dades'!D56</f>
        <v>0</v>
      </c>
      <c r="E12" s="46">
        <f>+D12*(1+5%)</f>
        <v>0</v>
      </c>
      <c r="F12" s="46">
        <f t="shared" ref="F12:G12" si="3">+E12*(1+5%)</f>
        <v>0</v>
      </c>
      <c r="G12" s="46">
        <f t="shared" si="3"/>
        <v>0</v>
      </c>
      <c r="H12" s="46">
        <f>SUM(D12:G12)</f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</row>
    <row r="13" spans="2:88" s="3" customFormat="1">
      <c r="B13" s="5" t="s">
        <v>15</v>
      </c>
      <c r="C13" s="6">
        <f>SUM(C12:C12)</f>
        <v>0</v>
      </c>
      <c r="D13" s="6">
        <f>SUM(D12:D12)</f>
        <v>0</v>
      </c>
      <c r="E13" s="6">
        <f t="shared" ref="E13" si="4">SUM(E12:E12)</f>
        <v>0</v>
      </c>
      <c r="F13" s="6">
        <f t="shared" ref="F13" si="5">SUM(F12:F12)</f>
        <v>0</v>
      </c>
      <c r="G13" s="6">
        <f t="shared" ref="G13" si="6">SUM(G12:G12)</f>
        <v>0</v>
      </c>
      <c r="H13" s="6">
        <f>SUM(H12)</f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</row>
    <row r="14" spans="2:88" s="3" customFormat="1">
      <c r="B14" s="7" t="s">
        <v>16</v>
      </c>
      <c r="C14" s="8">
        <f>C13*1.21</f>
        <v>0</v>
      </c>
      <c r="D14" s="8">
        <f>D13*1.21</f>
        <v>0</v>
      </c>
      <c r="E14" s="8">
        <f t="shared" ref="E14" si="7">E13*1.21</f>
        <v>0</v>
      </c>
      <c r="F14" s="8">
        <f t="shared" ref="F14" si="8">F13*1.21</f>
        <v>0</v>
      </c>
      <c r="G14" s="8">
        <f t="shared" ref="G14" si="9">G13*1.21</f>
        <v>0</v>
      </c>
      <c r="H14" s="8">
        <f t="shared" ref="H14" si="10">H13*1.21</f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2:88">
      <c r="B15" s="45" t="s">
        <v>199</v>
      </c>
    </row>
    <row r="16" spans="2:88" ht="16.8">
      <c r="B16" s="20"/>
    </row>
    <row r="17" spans="2:88" ht="24">
      <c r="B17" s="24" t="s">
        <v>151</v>
      </c>
      <c r="C17" s="24" t="s">
        <v>1</v>
      </c>
      <c r="D17" s="24" t="s">
        <v>195</v>
      </c>
      <c r="E17" s="24" t="s">
        <v>196</v>
      </c>
      <c r="F17" s="24" t="s">
        <v>197</v>
      </c>
      <c r="G17" s="24" t="s">
        <v>198</v>
      </c>
      <c r="H17" s="24" t="s">
        <v>14</v>
      </c>
    </row>
    <row r="18" spans="2:88" s="3" customFormat="1">
      <c r="B18" s="4" t="s">
        <v>158</v>
      </c>
      <c r="C18" s="30">
        <f>+C6+C12</f>
        <v>0</v>
      </c>
      <c r="D18" s="30">
        <f>+D6+D12</f>
        <v>0</v>
      </c>
      <c r="E18" s="30">
        <f t="shared" ref="E18:G18" si="11">+E6+E12</f>
        <v>0</v>
      </c>
      <c r="F18" s="30">
        <f t="shared" si="11"/>
        <v>0</v>
      </c>
      <c r="G18" s="30">
        <f t="shared" si="11"/>
        <v>0</v>
      </c>
      <c r="H18" s="46">
        <f>SUM(D18:G18)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</row>
    <row r="19" spans="2:88" s="3" customFormat="1">
      <c r="B19" s="5" t="s">
        <v>15</v>
      </c>
      <c r="C19" s="6">
        <f>SUM(C18:C18)</f>
        <v>0</v>
      </c>
      <c r="D19" s="6">
        <f>SUM(D18:D18)</f>
        <v>0</v>
      </c>
      <c r="E19" s="6">
        <f t="shared" ref="E19:G19" si="12">SUM(E18:E18)</f>
        <v>0</v>
      </c>
      <c r="F19" s="6">
        <f t="shared" si="12"/>
        <v>0</v>
      </c>
      <c r="G19" s="6">
        <f t="shared" si="12"/>
        <v>0</v>
      </c>
      <c r="H19" s="6">
        <f>SUM(H18)</f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</row>
    <row r="20" spans="2:88" s="3" customFormat="1">
      <c r="B20" s="7" t="s">
        <v>16</v>
      </c>
      <c r="C20" s="8">
        <f>C19*1.21</f>
        <v>0</v>
      </c>
      <c r="D20" s="8">
        <f>D19*1.21</f>
        <v>0</v>
      </c>
      <c r="E20" s="8">
        <f t="shared" ref="E20:H20" si="13">E19*1.21</f>
        <v>0</v>
      </c>
      <c r="F20" s="8">
        <f t="shared" si="13"/>
        <v>0</v>
      </c>
      <c r="G20" s="8">
        <f t="shared" si="13"/>
        <v>0</v>
      </c>
      <c r="H20" s="8">
        <f t="shared" si="13"/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</row>
    <row r="22" spans="2:88">
      <c r="B22" s="23" t="s">
        <v>19</v>
      </c>
    </row>
    <row r="23" spans="2:88">
      <c r="B23" s="23" t="s">
        <v>20</v>
      </c>
    </row>
    <row r="24" spans="2:88">
      <c r="B24" s="23" t="s">
        <v>21</v>
      </c>
    </row>
  </sheetData>
  <mergeCells count="1">
    <mergeCell ref="B3:J3"/>
  </mergeCells>
  <pageMargins left="0.31496062992125984" right="0.27559055118110237" top="0.74803149606299213" bottom="0.74803149606299213" header="0.31496062992125984" footer="0.31496062992125984"/>
  <pageSetup paperSize="9" scale="90" orientation="landscape" r:id="rId1"/>
  <headerFooter>
    <oddHeader>&amp;LBSM&amp;C&amp;F&amp;R&amp;A</oddHeader>
    <oddFooter>&amp;RPàg.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8"/>
  <sheetViews>
    <sheetView zoomScaleNormal="100" workbookViewId="0">
      <pane xSplit="1" ySplit="2" topLeftCell="B41" activePane="bottomRight" state="frozen"/>
      <selection pane="topRight" activeCell="B1" sqref="B1"/>
      <selection pane="bottomLeft" activeCell="A3" sqref="A3"/>
      <selection pane="bottomRight" activeCell="D50" sqref="D50"/>
    </sheetView>
  </sheetViews>
  <sheetFormatPr baseColWidth="10" defaultRowHeight="14.4"/>
  <cols>
    <col min="1" max="1" width="1.44140625" customWidth="1"/>
    <col min="2" max="2" width="41.88671875" customWidth="1"/>
    <col min="3" max="3" width="19.33203125" customWidth="1"/>
    <col min="4" max="4" width="17" customWidth="1"/>
    <col min="5" max="5" width="15.33203125" customWidth="1"/>
    <col min="6" max="6" width="13.5546875" customWidth="1"/>
    <col min="7" max="7" width="19.109375" customWidth="1"/>
    <col min="8" max="9" width="14.44140625" customWidth="1"/>
  </cols>
  <sheetData>
    <row r="1" spans="2:4" ht="16.8">
      <c r="B1" s="27" t="s">
        <v>161</v>
      </c>
    </row>
    <row r="2" spans="2:4" ht="26.25" customHeight="1">
      <c r="B2" s="53" t="s">
        <v>29</v>
      </c>
      <c r="C2" s="53"/>
    </row>
    <row r="4" spans="2:4" ht="16.8">
      <c r="B4" s="20" t="s">
        <v>152</v>
      </c>
    </row>
    <row r="6" spans="2:4">
      <c r="B6" s="24" t="s">
        <v>124</v>
      </c>
      <c r="C6" s="24" t="s">
        <v>34</v>
      </c>
      <c r="D6" s="24" t="s">
        <v>1</v>
      </c>
    </row>
    <row r="7" spans="2:4" ht="20.399999999999999">
      <c r="B7" s="9" t="s">
        <v>125</v>
      </c>
      <c r="C7" s="33" t="s">
        <v>155</v>
      </c>
      <c r="D7" s="11">
        <f>+'Detall WAN secundaria BSM'!I73</f>
        <v>0</v>
      </c>
    </row>
    <row r="8" spans="2:4">
      <c r="B8" s="9" t="s">
        <v>126</v>
      </c>
      <c r="C8" s="32" t="s">
        <v>51</v>
      </c>
      <c r="D8" s="10"/>
    </row>
    <row r="9" spans="2:4">
      <c r="B9" s="12" t="s">
        <v>0</v>
      </c>
      <c r="C9" s="17"/>
      <c r="D9" s="13">
        <f>SUM(D7:D8)</f>
        <v>0</v>
      </c>
    </row>
    <row r="11" spans="2:4" ht="16.8">
      <c r="B11" s="20" t="s">
        <v>153</v>
      </c>
    </row>
    <row r="13" spans="2:4">
      <c r="B13" s="24" t="s">
        <v>124</v>
      </c>
      <c r="C13" s="24" t="s">
        <v>34</v>
      </c>
      <c r="D13" s="24" t="s">
        <v>1</v>
      </c>
    </row>
    <row r="14" spans="2:4" ht="20.399999999999999">
      <c r="B14" s="9" t="s">
        <v>156</v>
      </c>
      <c r="C14" s="33" t="s">
        <v>154</v>
      </c>
      <c r="D14" s="11">
        <f>+'Detall WAN secundaria CBSA'!I15</f>
        <v>0</v>
      </c>
    </row>
    <row r="15" spans="2:4">
      <c r="B15" s="9" t="s">
        <v>126</v>
      </c>
      <c r="C15" s="32" t="s">
        <v>51</v>
      </c>
      <c r="D15" s="10"/>
    </row>
    <row r="16" spans="2:4">
      <c r="B16" s="12" t="s">
        <v>0</v>
      </c>
      <c r="C16" s="17"/>
      <c r="D16" s="13">
        <f>SUM(D14:D15)</f>
        <v>0</v>
      </c>
    </row>
    <row r="19" spans="2:13" ht="16.5" customHeight="1">
      <c r="B19" s="20" t="s">
        <v>36</v>
      </c>
    </row>
    <row r="21" spans="2:13">
      <c r="B21" s="21" t="s">
        <v>7</v>
      </c>
    </row>
    <row r="22" spans="2:13" ht="7.5" customHeight="1">
      <c r="B22" s="1"/>
      <c r="C22" s="1"/>
      <c r="D22" s="1"/>
      <c r="E22" s="2"/>
      <c r="F22" s="2"/>
      <c r="G22" s="1"/>
      <c r="H22" s="1"/>
      <c r="I22" s="1"/>
    </row>
    <row r="23" spans="2:13" ht="36">
      <c r="B23" s="24" t="s">
        <v>6</v>
      </c>
      <c r="C23" s="24" t="s">
        <v>8</v>
      </c>
      <c r="D23" s="24" t="s">
        <v>12</v>
      </c>
      <c r="E23" s="24" t="s">
        <v>146</v>
      </c>
      <c r="F23" s="24" t="s">
        <v>9</v>
      </c>
      <c r="G23" s="24" t="s">
        <v>10</v>
      </c>
      <c r="H23" s="24" t="s">
        <v>167</v>
      </c>
    </row>
    <row r="24" spans="2:13" ht="21.6">
      <c r="B24" s="9" t="s">
        <v>33</v>
      </c>
      <c r="C24" s="40" t="s">
        <v>145</v>
      </c>
      <c r="D24" s="43" t="s">
        <v>207</v>
      </c>
      <c r="E24" s="43">
        <v>128</v>
      </c>
      <c r="F24" s="10"/>
      <c r="G24" s="10"/>
      <c r="H24" s="11">
        <f>F24+G24</f>
        <v>0</v>
      </c>
    </row>
    <row r="25" spans="2:13">
      <c r="B25" s="12" t="s">
        <v>0</v>
      </c>
      <c r="C25" s="17"/>
      <c r="D25" s="16"/>
      <c r="E25" s="13"/>
      <c r="F25" s="17"/>
      <c r="G25" s="17"/>
      <c r="H25" s="13">
        <f>SUM(H24:H24)</f>
        <v>0</v>
      </c>
    </row>
    <row r="26" spans="2:13" ht="30.75" customHeight="1">
      <c r="B26" s="52" t="s">
        <v>171</v>
      </c>
      <c r="C26" s="52"/>
      <c r="D26" s="52"/>
      <c r="E26" s="52"/>
      <c r="F26" s="52"/>
      <c r="M26" s="41"/>
    </row>
    <row r="27" spans="2:13">
      <c r="E27" s="18"/>
    </row>
    <row r="28" spans="2:13">
      <c r="B28" s="21" t="s">
        <v>162</v>
      </c>
    </row>
    <row r="29" spans="2:13" ht="7.5" customHeight="1">
      <c r="B29" s="1"/>
      <c r="C29" s="1"/>
      <c r="D29" s="1"/>
      <c r="E29" s="2"/>
      <c r="F29" s="2"/>
      <c r="G29" s="1"/>
      <c r="H29" s="1"/>
      <c r="I29" s="1"/>
    </row>
    <row r="30" spans="2:13" ht="24">
      <c r="B30" s="54" t="s">
        <v>6</v>
      </c>
      <c r="C30" s="55"/>
      <c r="D30" s="24" t="s">
        <v>13</v>
      </c>
      <c r="E30" s="24" t="s">
        <v>11</v>
      </c>
      <c r="F30" s="24" t="s">
        <v>12</v>
      </c>
      <c r="G30" s="24" t="s">
        <v>17</v>
      </c>
      <c r="H30" s="24" t="s">
        <v>163</v>
      </c>
    </row>
    <row r="31" spans="2:13">
      <c r="B31" s="56" t="s">
        <v>55</v>
      </c>
      <c r="C31" s="57"/>
      <c r="D31" s="48" t="s">
        <v>149</v>
      </c>
      <c r="E31" s="48" t="s">
        <v>148</v>
      </c>
      <c r="F31" s="48" t="s">
        <v>148</v>
      </c>
      <c r="G31" s="10"/>
      <c r="H31" s="11">
        <f>+G31</f>
        <v>0</v>
      </c>
    </row>
    <row r="32" spans="2:13">
      <c r="B32" s="56" t="s">
        <v>208</v>
      </c>
      <c r="C32" s="57"/>
      <c r="D32" s="48" t="s">
        <v>149</v>
      </c>
      <c r="E32" s="48" t="s">
        <v>148</v>
      </c>
      <c r="F32" s="48" t="s">
        <v>148</v>
      </c>
      <c r="G32" s="10"/>
      <c r="H32" s="11">
        <f>+G32</f>
        <v>0</v>
      </c>
    </row>
    <row r="33" spans="2:9">
      <c r="B33" s="12" t="s">
        <v>0</v>
      </c>
      <c r="C33" s="17"/>
      <c r="D33" s="17"/>
      <c r="E33" s="17"/>
      <c r="F33" s="17"/>
      <c r="G33" s="17"/>
      <c r="H33" s="13">
        <f>SUM(H31:H32)</f>
        <v>0</v>
      </c>
    </row>
    <row r="34" spans="2:9" ht="7.5" customHeight="1">
      <c r="B34" s="1"/>
      <c r="C34" s="1"/>
      <c r="D34" s="1"/>
      <c r="E34" s="2"/>
      <c r="F34" s="2"/>
      <c r="G34" s="1"/>
      <c r="H34" s="1"/>
      <c r="I34" s="1"/>
    </row>
    <row r="35" spans="2:9">
      <c r="B35" s="26"/>
      <c r="C35" s="26"/>
      <c r="D35" s="26"/>
      <c r="E35" s="26"/>
      <c r="F35" s="26"/>
    </row>
    <row r="36" spans="2:9" ht="16.8">
      <c r="B36" s="20" t="s">
        <v>37</v>
      </c>
    </row>
    <row r="38" spans="2:9">
      <c r="B38" s="21" t="s">
        <v>7</v>
      </c>
    </row>
    <row r="39" spans="2:9" ht="7.5" customHeight="1">
      <c r="B39" s="1"/>
      <c r="C39" s="1"/>
      <c r="D39" s="1"/>
      <c r="E39" s="2"/>
      <c r="F39" s="2"/>
      <c r="G39" s="1"/>
      <c r="H39" s="1"/>
      <c r="I39" s="1"/>
    </row>
    <row r="40" spans="2:9" ht="36">
      <c r="B40" s="24" t="s">
        <v>6</v>
      </c>
      <c r="C40" s="24" t="s">
        <v>8</v>
      </c>
      <c r="D40" s="24" t="s">
        <v>12</v>
      </c>
      <c r="E40" s="24" t="s">
        <v>146</v>
      </c>
      <c r="F40" s="24" t="s">
        <v>9</v>
      </c>
      <c r="G40" s="24" t="s">
        <v>10</v>
      </c>
      <c r="H40" s="24" t="s">
        <v>167</v>
      </c>
    </row>
    <row r="41" spans="2:9" ht="21.6">
      <c r="B41" s="9" t="s">
        <v>39</v>
      </c>
      <c r="C41" s="40" t="s">
        <v>145</v>
      </c>
      <c r="D41" s="43" t="s">
        <v>216</v>
      </c>
      <c r="E41" s="43" t="s">
        <v>147</v>
      </c>
      <c r="F41" s="10"/>
      <c r="G41" s="10"/>
      <c r="H41" s="11">
        <f>F41+G41</f>
        <v>0</v>
      </c>
    </row>
    <row r="42" spans="2:9">
      <c r="B42" s="12" t="s">
        <v>0</v>
      </c>
      <c r="C42" s="17"/>
      <c r="D42" s="16"/>
      <c r="E42" s="13"/>
      <c r="F42" s="17"/>
      <c r="G42" s="17"/>
      <c r="H42" s="13">
        <f>SUM(H41:H41)</f>
        <v>0</v>
      </c>
    </row>
    <row r="43" spans="2:9" ht="30" customHeight="1">
      <c r="B43" s="52" t="s">
        <v>172</v>
      </c>
      <c r="C43" s="52"/>
      <c r="D43" s="52"/>
      <c r="E43" s="52"/>
      <c r="F43" s="52"/>
    </row>
    <row r="44" spans="2:9">
      <c r="E44" s="18"/>
    </row>
    <row r="45" spans="2:9" ht="16.8">
      <c r="B45" s="20" t="s">
        <v>22</v>
      </c>
      <c r="C45" s="22"/>
      <c r="D45" s="22"/>
      <c r="E45" s="22"/>
    </row>
    <row r="46" spans="2:9" ht="7.5" customHeight="1">
      <c r="B46" s="1"/>
      <c r="C46" s="1"/>
      <c r="D46" s="1"/>
      <c r="E46" s="2"/>
      <c r="F46" s="2"/>
      <c r="G46" s="1"/>
      <c r="H46" s="1"/>
      <c r="I46" s="1"/>
    </row>
    <row r="47" spans="2:9" ht="24">
      <c r="B47" s="29" t="s">
        <v>31</v>
      </c>
      <c r="C47" s="24" t="s">
        <v>1</v>
      </c>
      <c r="D47" s="24" t="s">
        <v>2</v>
      </c>
      <c r="E47" s="24" t="s">
        <v>14</v>
      </c>
    </row>
    <row r="48" spans="2:9">
      <c r="B48" s="14" t="s">
        <v>159</v>
      </c>
      <c r="C48" s="15">
        <f>+D9</f>
        <v>0</v>
      </c>
      <c r="D48" s="15">
        <f>C48*12</f>
        <v>0</v>
      </c>
      <c r="E48" s="15">
        <f>D48*4</f>
        <v>0</v>
      </c>
    </row>
    <row r="49" spans="2:5">
      <c r="B49" s="14" t="s">
        <v>7</v>
      </c>
      <c r="C49" s="15">
        <f>H25</f>
        <v>0</v>
      </c>
      <c r="D49" s="15">
        <f>C49*12</f>
        <v>0</v>
      </c>
      <c r="E49" s="15">
        <f>D49*4</f>
        <v>0</v>
      </c>
    </row>
    <row r="50" spans="2:5">
      <c r="B50" s="49" t="s">
        <v>162</v>
      </c>
      <c r="C50" s="50">
        <f>H33</f>
        <v>0</v>
      </c>
      <c r="D50" s="50">
        <f>C50*12</f>
        <v>0</v>
      </c>
      <c r="E50" s="50">
        <f>D50*4</f>
        <v>0</v>
      </c>
    </row>
    <row r="51" spans="2:5">
      <c r="B51" s="7" t="s">
        <v>3</v>
      </c>
      <c r="C51" s="8">
        <f>SUM(C48:C50)</f>
        <v>0</v>
      </c>
      <c r="D51" s="8">
        <f>SUM(D48:D50)</f>
        <v>0</v>
      </c>
      <c r="E51" s="8">
        <f>SUM(E48:E50)</f>
        <v>0</v>
      </c>
    </row>
    <row r="52" spans="2:5">
      <c r="B52" s="28" t="s">
        <v>4</v>
      </c>
      <c r="C52" s="8">
        <f>C51*1.21</f>
        <v>0</v>
      </c>
      <c r="D52" s="8">
        <f>D51*1.21</f>
        <v>0</v>
      </c>
      <c r="E52" s="8">
        <f>E51*1.21</f>
        <v>0</v>
      </c>
    </row>
    <row r="54" spans="2:5" ht="24">
      <c r="B54" s="29" t="s">
        <v>32</v>
      </c>
      <c r="C54" s="24" t="s">
        <v>1</v>
      </c>
      <c r="D54" s="24" t="s">
        <v>2</v>
      </c>
      <c r="E54" s="24" t="s">
        <v>14</v>
      </c>
    </row>
    <row r="55" spans="2:5">
      <c r="B55" s="14" t="s">
        <v>159</v>
      </c>
      <c r="C55" s="15">
        <f>+D16</f>
        <v>0</v>
      </c>
      <c r="D55" s="15">
        <f>C55*12</f>
        <v>0</v>
      </c>
      <c r="E55" s="15">
        <f>D55*4</f>
        <v>0</v>
      </c>
    </row>
    <row r="56" spans="2:5">
      <c r="B56" s="14" t="s">
        <v>7</v>
      </c>
      <c r="C56" s="15">
        <f>+H42</f>
        <v>0</v>
      </c>
      <c r="D56" s="15">
        <f>C56*12</f>
        <v>0</v>
      </c>
      <c r="E56" s="15">
        <f>D56*4</f>
        <v>0</v>
      </c>
    </row>
    <row r="57" spans="2:5">
      <c r="B57" s="7" t="s">
        <v>3</v>
      </c>
      <c r="C57" s="8">
        <f>SUM(C55:C56)</f>
        <v>0</v>
      </c>
      <c r="D57" s="8">
        <f>SUM(D55:D56)</f>
        <v>0</v>
      </c>
      <c r="E57" s="8">
        <f>SUM(E55:E56)</f>
        <v>0</v>
      </c>
    </row>
    <row r="58" spans="2:5">
      <c r="B58" s="28" t="s">
        <v>4</v>
      </c>
      <c r="C58" s="8">
        <f>C57*1.21</f>
        <v>0</v>
      </c>
      <c r="D58" s="8">
        <f>D57*1.21</f>
        <v>0</v>
      </c>
      <c r="E58" s="8">
        <f>E57*1.21</f>
        <v>0</v>
      </c>
    </row>
  </sheetData>
  <sortState xmlns:xlrd2="http://schemas.microsoft.com/office/spreadsheetml/2017/richdata2" ref="A30:E33">
    <sortCondition ref="B30:B33"/>
  </sortState>
  <mergeCells count="6">
    <mergeCell ref="B43:F43"/>
    <mergeCell ref="B2:C2"/>
    <mergeCell ref="B26:F26"/>
    <mergeCell ref="B30:C30"/>
    <mergeCell ref="B31:C31"/>
    <mergeCell ref="B32:C32"/>
  </mergeCells>
  <pageMargins left="0.23622047244094491" right="0.23622047244094491" top="0.59055118110236227" bottom="0.35433070866141736" header="0.31496062992125984" footer="0.15748031496062992"/>
  <pageSetup paperSize="9" fitToHeight="0" orientation="landscape" r:id="rId1"/>
  <headerFooter>
    <oddHeader>&amp;LBSM&amp;C&amp;F&amp;R&amp;A</oddHeader>
    <oddFooter>&amp;RPàg. &amp;P de &amp;N</oddFooter>
  </headerFooter>
  <rowBreaks count="1" manualBreakCount="1">
    <brk id="52" max="8" man="1"/>
  </rowBreaks>
  <ignoredErrors>
    <ignoredError sqref="D49:E4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AE09-05CD-4860-8573-ADB7F55D427B}">
  <dimension ref="B1:I7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62" sqref="L62"/>
    </sheetView>
  </sheetViews>
  <sheetFormatPr baseColWidth="10" defaultRowHeight="14.4"/>
  <cols>
    <col min="1" max="1" width="2" customWidth="1"/>
    <col min="2" max="2" width="21.109375" customWidth="1"/>
    <col min="3" max="3" width="31.5546875" customWidth="1"/>
    <col min="4" max="4" width="28.44140625" customWidth="1"/>
    <col min="6" max="6" width="25.88671875" customWidth="1"/>
    <col min="9" max="9" width="14" customWidth="1"/>
  </cols>
  <sheetData>
    <row r="1" spans="2:9" ht="16.8">
      <c r="B1" s="27" t="s">
        <v>160</v>
      </c>
    </row>
    <row r="2" spans="2:9">
      <c r="B2" s="53" t="s">
        <v>29</v>
      </c>
      <c r="C2" s="53"/>
    </row>
    <row r="4" spans="2:9">
      <c r="B4" s="63" t="s">
        <v>41</v>
      </c>
      <c r="C4" s="63" t="s">
        <v>42</v>
      </c>
      <c r="D4" s="65" t="s">
        <v>157</v>
      </c>
      <c r="E4" s="65"/>
      <c r="F4" s="65"/>
      <c r="G4" s="58" t="s">
        <v>135</v>
      </c>
      <c r="H4" s="59"/>
      <c r="I4" s="60"/>
    </row>
    <row r="5" spans="2:9" ht="24">
      <c r="B5" s="64"/>
      <c r="C5" s="64"/>
      <c r="D5" s="24" t="s">
        <v>43</v>
      </c>
      <c r="E5" s="24" t="s">
        <v>44</v>
      </c>
      <c r="F5" s="24" t="s">
        <v>45</v>
      </c>
      <c r="G5" s="38" t="s">
        <v>133</v>
      </c>
      <c r="H5" s="38" t="s">
        <v>134</v>
      </c>
      <c r="I5" s="38" t="s">
        <v>174</v>
      </c>
    </row>
    <row r="6" spans="2:9" ht="24">
      <c r="B6" s="34" t="s">
        <v>48</v>
      </c>
      <c r="C6" s="35" t="s">
        <v>47</v>
      </c>
      <c r="D6" s="47" t="s">
        <v>49</v>
      </c>
      <c r="E6" s="47" t="s">
        <v>203</v>
      </c>
      <c r="F6" s="47" t="s">
        <v>204</v>
      </c>
      <c r="G6" s="10"/>
      <c r="H6" s="10"/>
      <c r="I6" s="11">
        <f t="shared" ref="I6:I64" si="0">G6+H6</f>
        <v>0</v>
      </c>
    </row>
    <row r="7" spans="2:9" ht="24">
      <c r="B7" s="34" t="s">
        <v>46</v>
      </c>
      <c r="C7" s="35" t="s">
        <v>52</v>
      </c>
      <c r="D7" s="47" t="s">
        <v>49</v>
      </c>
      <c r="E7" s="47" t="s">
        <v>182</v>
      </c>
      <c r="F7" s="47" t="s">
        <v>205</v>
      </c>
      <c r="G7" s="10"/>
      <c r="H7" s="10"/>
      <c r="I7" s="11">
        <f t="shared" si="0"/>
        <v>0</v>
      </c>
    </row>
    <row r="8" spans="2:9" ht="24">
      <c r="B8" s="35" t="s">
        <v>54</v>
      </c>
      <c r="C8" s="35" t="s">
        <v>55</v>
      </c>
      <c r="D8" s="47" t="s">
        <v>53</v>
      </c>
      <c r="E8" s="47" t="s">
        <v>50</v>
      </c>
      <c r="F8" s="47" t="s">
        <v>202</v>
      </c>
      <c r="G8" s="10"/>
      <c r="H8" s="10"/>
      <c r="I8" s="11">
        <f t="shared" si="0"/>
        <v>0</v>
      </c>
    </row>
    <row r="9" spans="2:9" ht="24">
      <c r="B9" s="36" t="s">
        <v>57</v>
      </c>
      <c r="C9" s="35" t="s">
        <v>58</v>
      </c>
      <c r="D9" s="47" t="s">
        <v>56</v>
      </c>
      <c r="E9" s="47" t="s">
        <v>201</v>
      </c>
      <c r="F9" s="47" t="s">
        <v>202</v>
      </c>
      <c r="G9" s="10"/>
      <c r="H9" s="10"/>
      <c r="I9" s="11">
        <f t="shared" si="0"/>
        <v>0</v>
      </c>
    </row>
    <row r="10" spans="2:9" ht="24">
      <c r="B10" s="35" t="s">
        <v>54</v>
      </c>
      <c r="C10" s="35" t="s">
        <v>59</v>
      </c>
      <c r="D10" s="47" t="s">
        <v>56</v>
      </c>
      <c r="E10" s="47" t="s">
        <v>201</v>
      </c>
      <c r="F10" s="47" t="s">
        <v>202</v>
      </c>
      <c r="G10" s="10"/>
      <c r="H10" s="10"/>
      <c r="I10" s="11">
        <f t="shared" si="0"/>
        <v>0</v>
      </c>
    </row>
    <row r="11" spans="2:9" ht="24">
      <c r="B11" s="35" t="s">
        <v>60</v>
      </c>
      <c r="C11" s="35" t="s">
        <v>60</v>
      </c>
      <c r="D11" s="47" t="s">
        <v>56</v>
      </c>
      <c r="E11" s="47" t="s">
        <v>201</v>
      </c>
      <c r="F11" s="47" t="s">
        <v>202</v>
      </c>
      <c r="G11" s="10"/>
      <c r="H11" s="10"/>
      <c r="I11" s="11">
        <f t="shared" si="0"/>
        <v>0</v>
      </c>
    </row>
    <row r="12" spans="2:9" ht="24">
      <c r="B12" s="35" t="s">
        <v>61</v>
      </c>
      <c r="C12" s="35" t="s">
        <v>62</v>
      </c>
      <c r="D12" s="47" t="s">
        <v>56</v>
      </c>
      <c r="E12" s="47" t="s">
        <v>201</v>
      </c>
      <c r="F12" s="47" t="s">
        <v>202</v>
      </c>
      <c r="G12" s="10"/>
      <c r="H12" s="10"/>
      <c r="I12" s="11">
        <f t="shared" si="0"/>
        <v>0</v>
      </c>
    </row>
    <row r="13" spans="2:9" ht="24">
      <c r="B13" s="35" t="s">
        <v>63</v>
      </c>
      <c r="C13" s="35" t="s">
        <v>64</v>
      </c>
      <c r="D13" s="47" t="s">
        <v>56</v>
      </c>
      <c r="E13" s="47" t="s">
        <v>201</v>
      </c>
      <c r="F13" s="47" t="s">
        <v>202</v>
      </c>
      <c r="G13" s="10"/>
      <c r="H13" s="10"/>
      <c r="I13" s="11">
        <f t="shared" si="0"/>
        <v>0</v>
      </c>
    </row>
    <row r="14" spans="2:9" ht="24">
      <c r="B14" s="36" t="s">
        <v>65</v>
      </c>
      <c r="C14" s="35" t="s">
        <v>66</v>
      </c>
      <c r="D14" s="47" t="s">
        <v>53</v>
      </c>
      <c r="E14" s="47" t="s">
        <v>206</v>
      </c>
      <c r="F14" s="47" t="s">
        <v>202</v>
      </c>
      <c r="G14" s="10"/>
      <c r="H14" s="10"/>
      <c r="I14" s="11">
        <f t="shared" si="0"/>
        <v>0</v>
      </c>
    </row>
    <row r="15" spans="2:9" ht="24">
      <c r="B15" s="35" t="s">
        <v>67</v>
      </c>
      <c r="C15" s="35" t="s">
        <v>68</v>
      </c>
      <c r="D15" s="47" t="s">
        <v>56</v>
      </c>
      <c r="E15" s="47" t="s">
        <v>201</v>
      </c>
      <c r="F15" s="47" t="s">
        <v>202</v>
      </c>
      <c r="G15" s="10"/>
      <c r="H15" s="10"/>
      <c r="I15" s="11">
        <f t="shared" si="0"/>
        <v>0</v>
      </c>
    </row>
    <row r="16" spans="2:9" ht="24">
      <c r="B16" s="36" t="s">
        <v>69</v>
      </c>
      <c r="C16" s="35" t="s">
        <v>70</v>
      </c>
      <c r="D16" s="47" t="s">
        <v>56</v>
      </c>
      <c r="E16" s="47" t="s">
        <v>201</v>
      </c>
      <c r="F16" s="47" t="s">
        <v>202</v>
      </c>
      <c r="G16" s="10"/>
      <c r="H16" s="10"/>
      <c r="I16" s="11">
        <f t="shared" si="0"/>
        <v>0</v>
      </c>
    </row>
    <row r="17" spans="2:9" ht="24">
      <c r="B17" s="35" t="s">
        <v>67</v>
      </c>
      <c r="C17" s="35" t="s">
        <v>71</v>
      </c>
      <c r="D17" s="47" t="s">
        <v>56</v>
      </c>
      <c r="E17" s="47" t="s">
        <v>201</v>
      </c>
      <c r="F17" s="47" t="s">
        <v>202</v>
      </c>
      <c r="G17" s="10"/>
      <c r="H17" s="10"/>
      <c r="I17" s="11">
        <f t="shared" si="0"/>
        <v>0</v>
      </c>
    </row>
    <row r="18" spans="2:9" ht="24">
      <c r="B18" s="36" t="s">
        <v>72</v>
      </c>
      <c r="C18" s="35" t="s">
        <v>73</v>
      </c>
      <c r="D18" s="47" t="s">
        <v>56</v>
      </c>
      <c r="E18" s="47" t="s">
        <v>201</v>
      </c>
      <c r="F18" s="47" t="s">
        <v>202</v>
      </c>
      <c r="G18" s="10"/>
      <c r="H18" s="10"/>
      <c r="I18" s="11">
        <f t="shared" si="0"/>
        <v>0</v>
      </c>
    </row>
    <row r="19" spans="2:9" ht="24">
      <c r="B19" s="36" t="s">
        <v>69</v>
      </c>
      <c r="C19" s="35" t="s">
        <v>74</v>
      </c>
      <c r="D19" s="47" t="s">
        <v>56</v>
      </c>
      <c r="E19" s="47" t="s">
        <v>201</v>
      </c>
      <c r="F19" s="47" t="s">
        <v>202</v>
      </c>
      <c r="G19" s="10"/>
      <c r="H19" s="10"/>
      <c r="I19" s="11">
        <f t="shared" si="0"/>
        <v>0</v>
      </c>
    </row>
    <row r="20" spans="2:9" ht="24">
      <c r="B20" s="36" t="s">
        <v>72</v>
      </c>
      <c r="C20" s="35" t="s">
        <v>75</v>
      </c>
      <c r="D20" s="47" t="s">
        <v>56</v>
      </c>
      <c r="E20" s="47" t="s">
        <v>201</v>
      </c>
      <c r="F20" s="47" t="s">
        <v>202</v>
      </c>
      <c r="G20" s="10"/>
      <c r="H20" s="10"/>
      <c r="I20" s="11">
        <f t="shared" si="0"/>
        <v>0</v>
      </c>
    </row>
    <row r="21" spans="2:9" ht="24">
      <c r="B21" s="35" t="s">
        <v>61</v>
      </c>
      <c r="C21" s="35" t="s">
        <v>76</v>
      </c>
      <c r="D21" s="47" t="s">
        <v>56</v>
      </c>
      <c r="E21" s="47" t="s">
        <v>201</v>
      </c>
      <c r="F21" s="47" t="s">
        <v>202</v>
      </c>
      <c r="G21" s="10"/>
      <c r="H21" s="10"/>
      <c r="I21" s="11">
        <f t="shared" si="0"/>
        <v>0</v>
      </c>
    </row>
    <row r="22" spans="2:9" ht="24">
      <c r="B22" s="35" t="s">
        <v>67</v>
      </c>
      <c r="C22" s="35" t="s">
        <v>77</v>
      </c>
      <c r="D22" s="47" t="s">
        <v>56</v>
      </c>
      <c r="E22" s="47" t="s">
        <v>201</v>
      </c>
      <c r="F22" s="47" t="s">
        <v>202</v>
      </c>
      <c r="G22" s="10"/>
      <c r="H22" s="10"/>
      <c r="I22" s="11">
        <f t="shared" si="0"/>
        <v>0</v>
      </c>
    </row>
    <row r="23" spans="2:9" ht="24">
      <c r="B23" s="35" t="s">
        <v>67</v>
      </c>
      <c r="C23" s="35" t="s">
        <v>78</v>
      </c>
      <c r="D23" s="47" t="s">
        <v>56</v>
      </c>
      <c r="E23" s="47" t="s">
        <v>201</v>
      </c>
      <c r="F23" s="47" t="s">
        <v>202</v>
      </c>
      <c r="G23" s="10"/>
      <c r="H23" s="10"/>
      <c r="I23" s="11">
        <f t="shared" si="0"/>
        <v>0</v>
      </c>
    </row>
    <row r="24" spans="2:9" ht="24">
      <c r="B24" s="35" t="s">
        <v>67</v>
      </c>
      <c r="C24" s="35" t="s">
        <v>79</v>
      </c>
      <c r="D24" s="47" t="s">
        <v>56</v>
      </c>
      <c r="E24" s="47" t="s">
        <v>201</v>
      </c>
      <c r="F24" s="47" t="s">
        <v>202</v>
      </c>
      <c r="G24" s="10"/>
      <c r="H24" s="10"/>
      <c r="I24" s="11">
        <f t="shared" si="0"/>
        <v>0</v>
      </c>
    </row>
    <row r="25" spans="2:9" ht="24">
      <c r="B25" s="35" t="s">
        <v>67</v>
      </c>
      <c r="C25" s="35" t="s">
        <v>80</v>
      </c>
      <c r="D25" s="47" t="s">
        <v>56</v>
      </c>
      <c r="E25" s="47" t="s">
        <v>201</v>
      </c>
      <c r="F25" s="47" t="s">
        <v>202</v>
      </c>
      <c r="G25" s="10"/>
      <c r="H25" s="10"/>
      <c r="I25" s="11">
        <f t="shared" si="0"/>
        <v>0</v>
      </c>
    </row>
    <row r="26" spans="2:9" ht="24">
      <c r="B26" s="35" t="s">
        <v>67</v>
      </c>
      <c r="C26" s="35" t="s">
        <v>81</v>
      </c>
      <c r="D26" s="47" t="s">
        <v>56</v>
      </c>
      <c r="E26" s="47" t="s">
        <v>201</v>
      </c>
      <c r="F26" s="47" t="s">
        <v>202</v>
      </c>
      <c r="G26" s="10"/>
      <c r="H26" s="10"/>
      <c r="I26" s="11">
        <f t="shared" si="0"/>
        <v>0</v>
      </c>
    </row>
    <row r="27" spans="2:9" ht="24">
      <c r="B27" s="35" t="s">
        <v>67</v>
      </c>
      <c r="C27" s="35" t="s">
        <v>82</v>
      </c>
      <c r="D27" s="47" t="s">
        <v>56</v>
      </c>
      <c r="E27" s="47" t="s">
        <v>201</v>
      </c>
      <c r="F27" s="47" t="s">
        <v>202</v>
      </c>
      <c r="G27" s="10"/>
      <c r="H27" s="10"/>
      <c r="I27" s="11">
        <f t="shared" si="0"/>
        <v>0</v>
      </c>
    </row>
    <row r="28" spans="2:9" ht="24">
      <c r="B28" s="35" t="s">
        <v>67</v>
      </c>
      <c r="C28" s="35" t="s">
        <v>83</v>
      </c>
      <c r="D28" s="47" t="s">
        <v>56</v>
      </c>
      <c r="E28" s="47" t="s">
        <v>201</v>
      </c>
      <c r="F28" s="47" t="s">
        <v>202</v>
      </c>
      <c r="G28" s="10"/>
      <c r="H28" s="10"/>
      <c r="I28" s="11">
        <f t="shared" si="0"/>
        <v>0</v>
      </c>
    </row>
    <row r="29" spans="2:9" ht="24">
      <c r="B29" s="35" t="s">
        <v>67</v>
      </c>
      <c r="C29" s="35" t="s">
        <v>84</v>
      </c>
      <c r="D29" s="47" t="s">
        <v>56</v>
      </c>
      <c r="E29" s="47" t="s">
        <v>201</v>
      </c>
      <c r="F29" s="47" t="s">
        <v>202</v>
      </c>
      <c r="G29" s="10"/>
      <c r="H29" s="10"/>
      <c r="I29" s="11">
        <f t="shared" si="0"/>
        <v>0</v>
      </c>
    </row>
    <row r="30" spans="2:9" ht="24">
      <c r="B30" s="35" t="s">
        <v>67</v>
      </c>
      <c r="C30" s="35" t="s">
        <v>85</v>
      </c>
      <c r="D30" s="47" t="s">
        <v>56</v>
      </c>
      <c r="E30" s="47" t="s">
        <v>201</v>
      </c>
      <c r="F30" s="47" t="s">
        <v>202</v>
      </c>
      <c r="G30" s="10"/>
      <c r="H30" s="10"/>
      <c r="I30" s="11">
        <f t="shared" si="0"/>
        <v>0</v>
      </c>
    </row>
    <row r="31" spans="2:9" ht="24">
      <c r="B31" s="35" t="s">
        <v>67</v>
      </c>
      <c r="C31" s="35" t="s">
        <v>86</v>
      </c>
      <c r="D31" s="47" t="s">
        <v>56</v>
      </c>
      <c r="E31" s="47" t="s">
        <v>201</v>
      </c>
      <c r="F31" s="47" t="s">
        <v>202</v>
      </c>
      <c r="G31" s="10"/>
      <c r="H31" s="10"/>
      <c r="I31" s="11">
        <f t="shared" si="0"/>
        <v>0</v>
      </c>
    </row>
    <row r="32" spans="2:9" ht="24">
      <c r="B32" s="35" t="s">
        <v>67</v>
      </c>
      <c r="C32" s="35" t="s">
        <v>87</v>
      </c>
      <c r="D32" s="47" t="s">
        <v>56</v>
      </c>
      <c r="E32" s="47" t="s">
        <v>201</v>
      </c>
      <c r="F32" s="47" t="s">
        <v>202</v>
      </c>
      <c r="G32" s="10"/>
      <c r="H32" s="10"/>
      <c r="I32" s="11">
        <f t="shared" si="0"/>
        <v>0</v>
      </c>
    </row>
    <row r="33" spans="2:9" ht="24">
      <c r="B33" s="35" t="s">
        <v>67</v>
      </c>
      <c r="C33" s="35" t="s">
        <v>88</v>
      </c>
      <c r="D33" s="47" t="s">
        <v>56</v>
      </c>
      <c r="E33" s="47" t="s">
        <v>201</v>
      </c>
      <c r="F33" s="47" t="s">
        <v>202</v>
      </c>
      <c r="G33" s="10"/>
      <c r="H33" s="10"/>
      <c r="I33" s="11">
        <f t="shared" si="0"/>
        <v>0</v>
      </c>
    </row>
    <row r="34" spans="2:9" ht="24">
      <c r="B34" s="35" t="s">
        <v>67</v>
      </c>
      <c r="C34" s="35" t="s">
        <v>89</v>
      </c>
      <c r="D34" s="47" t="s">
        <v>56</v>
      </c>
      <c r="E34" s="47" t="s">
        <v>201</v>
      </c>
      <c r="F34" s="47" t="s">
        <v>202</v>
      </c>
      <c r="G34" s="10"/>
      <c r="H34" s="10"/>
      <c r="I34" s="11">
        <f t="shared" si="0"/>
        <v>0</v>
      </c>
    </row>
    <row r="35" spans="2:9" ht="24">
      <c r="B35" s="36" t="s">
        <v>72</v>
      </c>
      <c r="C35" s="35" t="s">
        <v>90</v>
      </c>
      <c r="D35" s="47" t="s">
        <v>56</v>
      </c>
      <c r="E35" s="47" t="s">
        <v>201</v>
      </c>
      <c r="F35" s="47" t="s">
        <v>202</v>
      </c>
      <c r="G35" s="10"/>
      <c r="H35" s="10"/>
      <c r="I35" s="11">
        <f t="shared" si="0"/>
        <v>0</v>
      </c>
    </row>
    <row r="36" spans="2:9" ht="24">
      <c r="B36" s="35" t="s">
        <v>67</v>
      </c>
      <c r="C36" s="35" t="s">
        <v>91</v>
      </c>
      <c r="D36" s="47" t="s">
        <v>56</v>
      </c>
      <c r="E36" s="47" t="s">
        <v>201</v>
      </c>
      <c r="F36" s="47" t="s">
        <v>202</v>
      </c>
      <c r="G36" s="10"/>
      <c r="H36" s="10"/>
      <c r="I36" s="11">
        <f t="shared" si="0"/>
        <v>0</v>
      </c>
    </row>
    <row r="37" spans="2:9" ht="24">
      <c r="B37" s="35" t="s">
        <v>67</v>
      </c>
      <c r="C37" s="35" t="s">
        <v>92</v>
      </c>
      <c r="D37" s="47" t="s">
        <v>56</v>
      </c>
      <c r="E37" s="47" t="s">
        <v>201</v>
      </c>
      <c r="F37" s="47" t="s">
        <v>202</v>
      </c>
      <c r="G37" s="10"/>
      <c r="H37" s="10"/>
      <c r="I37" s="11">
        <f t="shared" si="0"/>
        <v>0</v>
      </c>
    </row>
    <row r="38" spans="2:9" ht="24">
      <c r="B38" s="35" t="s">
        <v>67</v>
      </c>
      <c r="C38" s="35" t="s">
        <v>93</v>
      </c>
      <c r="D38" s="47" t="s">
        <v>56</v>
      </c>
      <c r="E38" s="47" t="s">
        <v>201</v>
      </c>
      <c r="F38" s="47" t="s">
        <v>202</v>
      </c>
      <c r="G38" s="10"/>
      <c r="H38" s="10"/>
      <c r="I38" s="11">
        <f t="shared" si="0"/>
        <v>0</v>
      </c>
    </row>
    <row r="39" spans="2:9" ht="24">
      <c r="B39" s="35" t="s">
        <v>67</v>
      </c>
      <c r="C39" s="35" t="s">
        <v>94</v>
      </c>
      <c r="D39" s="47" t="s">
        <v>56</v>
      </c>
      <c r="E39" s="47" t="s">
        <v>201</v>
      </c>
      <c r="F39" s="47" t="s">
        <v>202</v>
      </c>
      <c r="G39" s="10"/>
      <c r="H39" s="10"/>
      <c r="I39" s="11">
        <f t="shared" si="0"/>
        <v>0</v>
      </c>
    </row>
    <row r="40" spans="2:9" ht="24">
      <c r="B40" s="35" t="s">
        <v>67</v>
      </c>
      <c r="C40" s="35" t="s">
        <v>95</v>
      </c>
      <c r="D40" s="47" t="s">
        <v>56</v>
      </c>
      <c r="E40" s="47" t="s">
        <v>201</v>
      </c>
      <c r="F40" s="47" t="s">
        <v>202</v>
      </c>
      <c r="G40" s="10"/>
      <c r="H40" s="10"/>
      <c r="I40" s="11">
        <f t="shared" si="0"/>
        <v>0</v>
      </c>
    </row>
    <row r="41" spans="2:9" ht="24">
      <c r="B41" s="35" t="s">
        <v>67</v>
      </c>
      <c r="C41" s="35" t="s">
        <v>96</v>
      </c>
      <c r="D41" s="47" t="s">
        <v>56</v>
      </c>
      <c r="E41" s="47" t="s">
        <v>201</v>
      </c>
      <c r="F41" s="47" t="s">
        <v>202</v>
      </c>
      <c r="G41" s="10"/>
      <c r="H41" s="10"/>
      <c r="I41" s="11">
        <f t="shared" si="0"/>
        <v>0</v>
      </c>
    </row>
    <row r="42" spans="2:9" ht="24">
      <c r="B42" s="35" t="s">
        <v>67</v>
      </c>
      <c r="C42" s="35" t="s">
        <v>97</v>
      </c>
      <c r="D42" s="47" t="s">
        <v>56</v>
      </c>
      <c r="E42" s="47" t="s">
        <v>201</v>
      </c>
      <c r="F42" s="47" t="s">
        <v>202</v>
      </c>
      <c r="G42" s="10"/>
      <c r="H42" s="10"/>
      <c r="I42" s="11">
        <f t="shared" si="0"/>
        <v>0</v>
      </c>
    </row>
    <row r="43" spans="2:9" ht="24">
      <c r="B43" s="35" t="s">
        <v>67</v>
      </c>
      <c r="C43" s="35" t="s">
        <v>98</v>
      </c>
      <c r="D43" s="47" t="s">
        <v>56</v>
      </c>
      <c r="E43" s="47" t="s">
        <v>201</v>
      </c>
      <c r="F43" s="47" t="s">
        <v>202</v>
      </c>
      <c r="G43" s="10"/>
      <c r="H43" s="10"/>
      <c r="I43" s="11">
        <f t="shared" si="0"/>
        <v>0</v>
      </c>
    </row>
    <row r="44" spans="2:9" ht="24">
      <c r="B44" s="35" t="s">
        <v>67</v>
      </c>
      <c r="C44" s="35" t="s">
        <v>99</v>
      </c>
      <c r="D44" s="47" t="s">
        <v>56</v>
      </c>
      <c r="E44" s="47" t="s">
        <v>201</v>
      </c>
      <c r="F44" s="47" t="s">
        <v>202</v>
      </c>
      <c r="G44" s="10"/>
      <c r="H44" s="10"/>
      <c r="I44" s="11">
        <f t="shared" si="0"/>
        <v>0</v>
      </c>
    </row>
    <row r="45" spans="2:9" ht="24">
      <c r="B45" s="35" t="s">
        <v>67</v>
      </c>
      <c r="C45" s="35" t="s">
        <v>100</v>
      </c>
      <c r="D45" s="47" t="s">
        <v>56</v>
      </c>
      <c r="E45" s="47" t="s">
        <v>201</v>
      </c>
      <c r="F45" s="47" t="s">
        <v>202</v>
      </c>
      <c r="G45" s="10"/>
      <c r="H45" s="10"/>
      <c r="I45" s="11">
        <f>G45+H45</f>
        <v>0</v>
      </c>
    </row>
    <row r="46" spans="2:9" ht="24">
      <c r="B46" s="35" t="s">
        <v>67</v>
      </c>
      <c r="C46" s="35" t="s">
        <v>101</v>
      </c>
      <c r="D46" s="47" t="s">
        <v>56</v>
      </c>
      <c r="E46" s="47" t="s">
        <v>201</v>
      </c>
      <c r="F46" s="47" t="s">
        <v>202</v>
      </c>
      <c r="G46" s="10"/>
      <c r="H46" s="10"/>
      <c r="I46" s="11">
        <f t="shared" si="0"/>
        <v>0</v>
      </c>
    </row>
    <row r="47" spans="2:9" ht="24">
      <c r="B47" s="35" t="s">
        <v>67</v>
      </c>
      <c r="C47" s="35" t="s">
        <v>102</v>
      </c>
      <c r="D47" s="47" t="s">
        <v>56</v>
      </c>
      <c r="E47" s="47" t="s">
        <v>201</v>
      </c>
      <c r="F47" s="47" t="s">
        <v>202</v>
      </c>
      <c r="G47" s="10"/>
      <c r="H47" s="10"/>
      <c r="I47" s="11">
        <f t="shared" si="0"/>
        <v>0</v>
      </c>
    </row>
    <row r="48" spans="2:9" ht="24">
      <c r="B48" s="35" t="s">
        <v>67</v>
      </c>
      <c r="C48" s="35" t="s">
        <v>103</v>
      </c>
      <c r="D48" s="47" t="s">
        <v>56</v>
      </c>
      <c r="E48" s="47" t="s">
        <v>201</v>
      </c>
      <c r="F48" s="47" t="s">
        <v>202</v>
      </c>
      <c r="G48" s="10"/>
      <c r="H48" s="10"/>
      <c r="I48" s="11">
        <f t="shared" si="0"/>
        <v>0</v>
      </c>
    </row>
    <row r="49" spans="2:9" ht="24">
      <c r="B49" s="35" t="s">
        <v>67</v>
      </c>
      <c r="C49" s="35" t="s">
        <v>104</v>
      </c>
      <c r="D49" s="47" t="s">
        <v>56</v>
      </c>
      <c r="E49" s="47" t="s">
        <v>201</v>
      </c>
      <c r="F49" s="47" t="s">
        <v>202</v>
      </c>
      <c r="G49" s="10"/>
      <c r="H49" s="10"/>
      <c r="I49" s="11">
        <f t="shared" si="0"/>
        <v>0</v>
      </c>
    </row>
    <row r="50" spans="2:9" ht="24">
      <c r="B50" s="35" t="s">
        <v>67</v>
      </c>
      <c r="C50" s="35" t="s">
        <v>105</v>
      </c>
      <c r="D50" s="47" t="s">
        <v>56</v>
      </c>
      <c r="E50" s="47" t="s">
        <v>201</v>
      </c>
      <c r="F50" s="47" t="s">
        <v>202</v>
      </c>
      <c r="G50" s="10"/>
      <c r="H50" s="10"/>
      <c r="I50" s="11">
        <f t="shared" si="0"/>
        <v>0</v>
      </c>
    </row>
    <row r="51" spans="2:9" ht="24">
      <c r="B51" s="35" t="s">
        <v>67</v>
      </c>
      <c r="C51" s="35" t="s">
        <v>106</v>
      </c>
      <c r="D51" s="47" t="s">
        <v>56</v>
      </c>
      <c r="E51" s="47" t="s">
        <v>201</v>
      </c>
      <c r="F51" s="47" t="s">
        <v>202</v>
      </c>
      <c r="G51" s="10"/>
      <c r="H51" s="10"/>
      <c r="I51" s="11">
        <f t="shared" si="0"/>
        <v>0</v>
      </c>
    </row>
    <row r="52" spans="2:9" ht="24">
      <c r="B52" s="35" t="s">
        <v>67</v>
      </c>
      <c r="C52" s="35" t="s">
        <v>107</v>
      </c>
      <c r="D52" s="47" t="s">
        <v>56</v>
      </c>
      <c r="E52" s="47" t="s">
        <v>201</v>
      </c>
      <c r="F52" s="47" t="s">
        <v>202</v>
      </c>
      <c r="G52" s="10"/>
      <c r="H52" s="10"/>
      <c r="I52" s="11">
        <f t="shared" si="0"/>
        <v>0</v>
      </c>
    </row>
    <row r="53" spans="2:9" ht="24">
      <c r="B53" s="35" t="s">
        <v>67</v>
      </c>
      <c r="C53" s="35" t="s">
        <v>108</v>
      </c>
      <c r="D53" s="47" t="s">
        <v>56</v>
      </c>
      <c r="E53" s="47" t="s">
        <v>201</v>
      </c>
      <c r="F53" s="47" t="s">
        <v>202</v>
      </c>
      <c r="G53" s="10"/>
      <c r="H53" s="10"/>
      <c r="I53" s="11">
        <f t="shared" si="0"/>
        <v>0</v>
      </c>
    </row>
    <row r="54" spans="2:9" ht="24">
      <c r="B54" s="35" t="s">
        <v>67</v>
      </c>
      <c r="C54" s="35" t="s">
        <v>109</v>
      </c>
      <c r="D54" s="47" t="s">
        <v>56</v>
      </c>
      <c r="E54" s="47" t="s">
        <v>201</v>
      </c>
      <c r="F54" s="47" t="s">
        <v>202</v>
      </c>
      <c r="G54" s="10"/>
      <c r="H54" s="10"/>
      <c r="I54" s="11">
        <f t="shared" si="0"/>
        <v>0</v>
      </c>
    </row>
    <row r="55" spans="2:9" ht="24">
      <c r="B55" s="35" t="s">
        <v>67</v>
      </c>
      <c r="C55" s="35" t="s">
        <v>110</v>
      </c>
      <c r="D55" s="47" t="s">
        <v>56</v>
      </c>
      <c r="E55" s="47" t="s">
        <v>201</v>
      </c>
      <c r="F55" s="47" t="s">
        <v>202</v>
      </c>
      <c r="G55" s="10"/>
      <c r="H55" s="10"/>
      <c r="I55" s="11">
        <f t="shared" si="0"/>
        <v>0</v>
      </c>
    </row>
    <row r="56" spans="2:9" ht="24">
      <c r="B56" s="35" t="s">
        <v>67</v>
      </c>
      <c r="C56" s="35" t="s">
        <v>111</v>
      </c>
      <c r="D56" s="47" t="s">
        <v>56</v>
      </c>
      <c r="E56" s="47" t="s">
        <v>201</v>
      </c>
      <c r="F56" s="47" t="s">
        <v>202</v>
      </c>
      <c r="G56" s="10"/>
      <c r="H56" s="10"/>
      <c r="I56" s="11">
        <f t="shared" si="0"/>
        <v>0</v>
      </c>
    </row>
    <row r="57" spans="2:9" ht="24">
      <c r="B57" s="35" t="s">
        <v>67</v>
      </c>
      <c r="C57" s="35" t="s">
        <v>112</v>
      </c>
      <c r="D57" s="47" t="s">
        <v>56</v>
      </c>
      <c r="E57" s="47" t="s">
        <v>201</v>
      </c>
      <c r="F57" s="47" t="s">
        <v>202</v>
      </c>
      <c r="G57" s="10"/>
      <c r="H57" s="10"/>
      <c r="I57" s="11">
        <f t="shared" si="0"/>
        <v>0</v>
      </c>
    </row>
    <row r="58" spans="2:9" ht="24">
      <c r="B58" s="35" t="s">
        <v>67</v>
      </c>
      <c r="C58" s="35" t="s">
        <v>113</v>
      </c>
      <c r="D58" s="47" t="s">
        <v>56</v>
      </c>
      <c r="E58" s="47" t="s">
        <v>201</v>
      </c>
      <c r="F58" s="47" t="s">
        <v>202</v>
      </c>
      <c r="G58" s="10"/>
      <c r="H58" s="10"/>
      <c r="I58" s="11">
        <f t="shared" si="0"/>
        <v>0</v>
      </c>
    </row>
    <row r="59" spans="2:9" ht="24">
      <c r="B59" s="35" t="s">
        <v>67</v>
      </c>
      <c r="C59" s="35" t="s">
        <v>114</v>
      </c>
      <c r="D59" s="47" t="s">
        <v>56</v>
      </c>
      <c r="E59" s="47" t="s">
        <v>201</v>
      </c>
      <c r="F59" s="47" t="s">
        <v>202</v>
      </c>
      <c r="G59" s="10"/>
      <c r="H59" s="10"/>
      <c r="I59" s="11">
        <f t="shared" si="0"/>
        <v>0</v>
      </c>
    </row>
    <row r="60" spans="2:9" ht="24">
      <c r="B60" s="35" t="s">
        <v>67</v>
      </c>
      <c r="C60" s="35" t="s">
        <v>115</v>
      </c>
      <c r="D60" s="47" t="s">
        <v>56</v>
      </c>
      <c r="E60" s="47" t="s">
        <v>201</v>
      </c>
      <c r="F60" s="47" t="s">
        <v>202</v>
      </c>
      <c r="G60" s="10"/>
      <c r="H60" s="10"/>
      <c r="I60" s="11">
        <f t="shared" si="0"/>
        <v>0</v>
      </c>
    </row>
    <row r="61" spans="2:9" ht="24">
      <c r="B61" s="35" t="s">
        <v>67</v>
      </c>
      <c r="C61" s="35" t="s">
        <v>116</v>
      </c>
      <c r="D61" s="47" t="s">
        <v>56</v>
      </c>
      <c r="E61" s="47" t="s">
        <v>201</v>
      </c>
      <c r="F61" s="47" t="s">
        <v>202</v>
      </c>
      <c r="G61" s="10"/>
      <c r="H61" s="10"/>
      <c r="I61" s="11">
        <f t="shared" si="0"/>
        <v>0</v>
      </c>
    </row>
    <row r="62" spans="2:9" ht="24">
      <c r="B62" s="35" t="s">
        <v>67</v>
      </c>
      <c r="C62" s="35" t="s">
        <v>117</v>
      </c>
      <c r="D62" s="47" t="s">
        <v>56</v>
      </c>
      <c r="E62" s="47" t="s">
        <v>201</v>
      </c>
      <c r="F62" s="47" t="s">
        <v>202</v>
      </c>
      <c r="G62" s="10"/>
      <c r="H62" s="10"/>
      <c r="I62" s="11">
        <f t="shared" si="0"/>
        <v>0</v>
      </c>
    </row>
    <row r="63" spans="2:9" ht="24">
      <c r="B63" s="35" t="s">
        <v>67</v>
      </c>
      <c r="C63" s="35" t="s">
        <v>118</v>
      </c>
      <c r="D63" s="47" t="s">
        <v>56</v>
      </c>
      <c r="E63" s="47" t="s">
        <v>201</v>
      </c>
      <c r="F63" s="47" t="s">
        <v>202</v>
      </c>
      <c r="G63" s="10"/>
      <c r="H63" s="10"/>
      <c r="I63" s="11">
        <f t="shared" si="0"/>
        <v>0</v>
      </c>
    </row>
    <row r="64" spans="2:9" ht="24">
      <c r="B64" s="36" t="s">
        <v>72</v>
      </c>
      <c r="C64" s="35" t="s">
        <v>119</v>
      </c>
      <c r="D64" s="47" t="s">
        <v>56</v>
      </c>
      <c r="E64" s="47" t="s">
        <v>201</v>
      </c>
      <c r="F64" s="47" t="s">
        <v>202</v>
      </c>
      <c r="G64" s="10"/>
      <c r="H64" s="10"/>
      <c r="I64" s="11">
        <f t="shared" si="0"/>
        <v>0</v>
      </c>
    </row>
    <row r="65" spans="2:9" ht="24">
      <c r="B65" s="35" t="s">
        <v>67</v>
      </c>
      <c r="C65" s="35" t="s">
        <v>120</v>
      </c>
      <c r="D65" s="47" t="s">
        <v>56</v>
      </c>
      <c r="E65" s="47" t="s">
        <v>201</v>
      </c>
      <c r="F65" s="47" t="s">
        <v>202</v>
      </c>
      <c r="G65" s="10"/>
      <c r="H65" s="10"/>
      <c r="I65" s="11">
        <f t="shared" ref="I65:I68" si="1">G65+H65</f>
        <v>0</v>
      </c>
    </row>
    <row r="66" spans="2:9" ht="24">
      <c r="B66" s="35" t="s">
        <v>67</v>
      </c>
      <c r="C66" s="35" t="s">
        <v>121</v>
      </c>
      <c r="D66" s="47" t="s">
        <v>56</v>
      </c>
      <c r="E66" s="47" t="s">
        <v>201</v>
      </c>
      <c r="F66" s="47" t="s">
        <v>202</v>
      </c>
      <c r="G66" s="10"/>
      <c r="H66" s="10"/>
      <c r="I66" s="11">
        <f t="shared" si="1"/>
        <v>0</v>
      </c>
    </row>
    <row r="67" spans="2:9" ht="24">
      <c r="B67" s="35" t="s">
        <v>122</v>
      </c>
      <c r="C67" s="35" t="s">
        <v>38</v>
      </c>
      <c r="D67" s="47" t="s">
        <v>56</v>
      </c>
      <c r="E67" s="47" t="s">
        <v>201</v>
      </c>
      <c r="F67" s="47" t="s">
        <v>202</v>
      </c>
      <c r="G67" s="10"/>
      <c r="H67" s="10"/>
      <c r="I67" s="11">
        <f>G67+H67</f>
        <v>0</v>
      </c>
    </row>
    <row r="68" spans="2:9" ht="24">
      <c r="B68" s="35" t="s">
        <v>122</v>
      </c>
      <c r="C68" s="35" t="s">
        <v>123</v>
      </c>
      <c r="D68" s="47" t="s">
        <v>56</v>
      </c>
      <c r="E68" s="47" t="s">
        <v>201</v>
      </c>
      <c r="F68" s="47" t="s">
        <v>202</v>
      </c>
      <c r="G68" s="10"/>
      <c r="H68" s="10"/>
      <c r="I68" s="11">
        <f t="shared" si="1"/>
        <v>0</v>
      </c>
    </row>
    <row r="69" spans="2:9">
      <c r="B69" s="35" t="s">
        <v>122</v>
      </c>
      <c r="C69" s="35" t="s">
        <v>180</v>
      </c>
      <c r="D69" s="47" t="s">
        <v>53</v>
      </c>
      <c r="E69" s="47" t="s">
        <v>206</v>
      </c>
      <c r="F69" s="47" t="s">
        <v>168</v>
      </c>
      <c r="G69" s="10"/>
      <c r="H69" s="10"/>
      <c r="I69" s="11">
        <f t="shared" ref="I69:I71" si="2">G69+H69</f>
        <v>0</v>
      </c>
    </row>
    <row r="70" spans="2:9">
      <c r="B70" s="35" t="s">
        <v>122</v>
      </c>
      <c r="C70" s="35" t="s">
        <v>181</v>
      </c>
      <c r="D70" s="47" t="s">
        <v>56</v>
      </c>
      <c r="E70" s="47" t="s">
        <v>201</v>
      </c>
      <c r="F70" s="47" t="s">
        <v>168</v>
      </c>
      <c r="G70" s="10"/>
      <c r="H70" s="10"/>
      <c r="I70" s="11">
        <f t="shared" si="2"/>
        <v>0</v>
      </c>
    </row>
    <row r="71" spans="2:9" ht="24">
      <c r="B71" s="35" t="s">
        <v>122</v>
      </c>
      <c r="C71" s="35" t="s">
        <v>60</v>
      </c>
      <c r="D71" s="47" t="s">
        <v>56</v>
      </c>
      <c r="E71" s="47" t="s">
        <v>201</v>
      </c>
      <c r="F71" s="47" t="s">
        <v>202</v>
      </c>
      <c r="G71" s="10"/>
      <c r="H71" s="10"/>
      <c r="I71" s="11">
        <f t="shared" si="2"/>
        <v>0</v>
      </c>
    </row>
    <row r="72" spans="2:9" ht="24">
      <c r="B72" s="35" t="s">
        <v>122</v>
      </c>
      <c r="C72" s="35" t="s">
        <v>200</v>
      </c>
      <c r="D72" s="47" t="s">
        <v>56</v>
      </c>
      <c r="E72" s="47" t="s">
        <v>201</v>
      </c>
      <c r="F72" s="47" t="s">
        <v>202</v>
      </c>
      <c r="G72" s="10"/>
      <c r="H72" s="10"/>
      <c r="I72" s="11"/>
    </row>
    <row r="73" spans="2:9">
      <c r="B73" s="61" t="s">
        <v>132</v>
      </c>
      <c r="C73" s="62"/>
      <c r="D73" s="37"/>
      <c r="E73" s="37"/>
      <c r="F73" s="37"/>
      <c r="G73" s="37"/>
      <c r="H73" s="37"/>
      <c r="I73" s="39">
        <f>SUM(I6:I72)</f>
        <v>0</v>
      </c>
    </row>
    <row r="74" spans="2:9">
      <c r="B74" s="31"/>
      <c r="C74" s="31"/>
      <c r="D74" s="31"/>
      <c r="E74" s="31"/>
      <c r="F74" s="31"/>
    </row>
    <row r="75" spans="2:9">
      <c r="B75" s="52" t="s">
        <v>171</v>
      </c>
      <c r="C75" s="52"/>
      <c r="D75" s="52"/>
      <c r="E75" s="52"/>
      <c r="F75" s="52"/>
    </row>
    <row r="76" spans="2:9">
      <c r="B76" s="52" t="s">
        <v>173</v>
      </c>
      <c r="C76" s="52"/>
      <c r="D76" s="52"/>
      <c r="E76" s="52"/>
      <c r="F76" s="52"/>
    </row>
  </sheetData>
  <mergeCells count="8">
    <mergeCell ref="B76:F76"/>
    <mergeCell ref="B75:F75"/>
    <mergeCell ref="G4:I4"/>
    <mergeCell ref="B73:C73"/>
    <mergeCell ref="B2:C2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907D-5CB8-4F58-A61A-F5C1CBCAD19F}">
  <dimension ref="B1:I1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44" sqref="D44"/>
    </sheetView>
  </sheetViews>
  <sheetFormatPr baseColWidth="10" defaultRowHeight="14.4"/>
  <cols>
    <col min="1" max="1" width="1.44140625" customWidth="1"/>
    <col min="2" max="2" width="14.33203125" customWidth="1"/>
    <col min="3" max="3" width="35.88671875" customWidth="1"/>
    <col min="4" max="4" width="28.33203125" customWidth="1"/>
    <col min="6" max="6" width="21.5546875" bestFit="1" customWidth="1"/>
    <col min="9" max="9" width="13.33203125" customWidth="1"/>
  </cols>
  <sheetData>
    <row r="1" spans="2:9" ht="16.8">
      <c r="B1" s="27" t="s">
        <v>169</v>
      </c>
    </row>
    <row r="2" spans="2:9" ht="26.25" customHeight="1">
      <c r="B2" s="53" t="s">
        <v>29</v>
      </c>
      <c r="C2" s="53"/>
    </row>
    <row r="4" spans="2:9" ht="19.5" customHeight="1">
      <c r="B4" s="63" t="s">
        <v>41</v>
      </c>
      <c r="C4" s="63" t="s">
        <v>42</v>
      </c>
      <c r="D4" s="65" t="s">
        <v>157</v>
      </c>
      <c r="E4" s="65"/>
      <c r="F4" s="65"/>
      <c r="G4" s="58" t="s">
        <v>135</v>
      </c>
      <c r="H4" s="59"/>
      <c r="I4" s="60"/>
    </row>
    <row r="5" spans="2:9" ht="24">
      <c r="B5" s="64"/>
      <c r="C5" s="64"/>
      <c r="D5" s="24" t="s">
        <v>43</v>
      </c>
      <c r="E5" s="24" t="s">
        <v>44</v>
      </c>
      <c r="F5" s="24" t="s">
        <v>45</v>
      </c>
      <c r="G5" s="38" t="s">
        <v>133</v>
      </c>
      <c r="H5" s="38" t="s">
        <v>134</v>
      </c>
      <c r="I5" s="38" t="s">
        <v>221</v>
      </c>
    </row>
    <row r="6" spans="2:9" ht="24">
      <c r="B6" s="36" t="s">
        <v>144</v>
      </c>
      <c r="C6" s="35" t="s">
        <v>136</v>
      </c>
      <c r="D6" s="47" t="s">
        <v>53</v>
      </c>
      <c r="E6" s="47" t="s">
        <v>50</v>
      </c>
      <c r="F6" s="47" t="s">
        <v>202</v>
      </c>
      <c r="G6" s="10"/>
      <c r="H6" s="10"/>
      <c r="I6" s="11">
        <f t="shared" ref="I6:I10" si="0">G6+H6</f>
        <v>0</v>
      </c>
    </row>
    <row r="7" spans="2:9" ht="24">
      <c r="B7" s="36" t="s">
        <v>143</v>
      </c>
      <c r="C7" s="35" t="s">
        <v>137</v>
      </c>
      <c r="D7" s="47" t="s">
        <v>222</v>
      </c>
      <c r="E7" s="47" t="s">
        <v>209</v>
      </c>
      <c r="F7" s="47" t="s">
        <v>202</v>
      </c>
      <c r="G7" s="10"/>
      <c r="H7" s="10"/>
      <c r="I7" s="11">
        <f t="shared" si="0"/>
        <v>0</v>
      </c>
    </row>
    <row r="8" spans="2:9" ht="24">
      <c r="B8" s="36" t="s">
        <v>143</v>
      </c>
      <c r="C8" s="35" t="s">
        <v>138</v>
      </c>
      <c r="D8" s="47" t="s">
        <v>222</v>
      </c>
      <c r="E8" s="47" t="s">
        <v>209</v>
      </c>
      <c r="F8" s="47" t="s">
        <v>202</v>
      </c>
      <c r="G8" s="10"/>
      <c r="H8" s="10"/>
      <c r="I8" s="11">
        <f>G8+H8</f>
        <v>0</v>
      </c>
    </row>
    <row r="9" spans="2:9" ht="24">
      <c r="B9" s="36" t="s">
        <v>143</v>
      </c>
      <c r="C9" s="35" t="s">
        <v>139</v>
      </c>
      <c r="D9" s="47" t="s">
        <v>222</v>
      </c>
      <c r="E9" s="47" t="s">
        <v>209</v>
      </c>
      <c r="F9" s="47" t="s">
        <v>202</v>
      </c>
      <c r="G9" s="10"/>
      <c r="H9" s="10"/>
      <c r="I9" s="11">
        <f t="shared" ref="I9" si="1">G9+H9</f>
        <v>0</v>
      </c>
    </row>
    <row r="10" spans="2:9" ht="24">
      <c r="B10" s="36" t="s">
        <v>143</v>
      </c>
      <c r="C10" s="35" t="s">
        <v>140</v>
      </c>
      <c r="D10" s="47" t="s">
        <v>222</v>
      </c>
      <c r="E10" s="47" t="s">
        <v>209</v>
      </c>
      <c r="F10" s="47" t="s">
        <v>202</v>
      </c>
      <c r="G10" s="10"/>
      <c r="H10" s="10"/>
      <c r="I10" s="11">
        <f t="shared" si="0"/>
        <v>0</v>
      </c>
    </row>
    <row r="11" spans="2:9" ht="24">
      <c r="B11" s="36" t="s">
        <v>143</v>
      </c>
      <c r="C11" s="35" t="s">
        <v>141</v>
      </c>
      <c r="D11" s="47" t="s">
        <v>222</v>
      </c>
      <c r="E11" s="47" t="s">
        <v>209</v>
      </c>
      <c r="F11" s="47" t="s">
        <v>202</v>
      </c>
      <c r="G11" s="10"/>
      <c r="H11" s="10"/>
      <c r="I11" s="11">
        <f t="shared" ref="I11:I12" si="2">G11+H11</f>
        <v>0</v>
      </c>
    </row>
    <row r="12" spans="2:9" ht="24">
      <c r="B12" s="36" t="s">
        <v>143</v>
      </c>
      <c r="C12" s="35" t="s">
        <v>142</v>
      </c>
      <c r="D12" s="47" t="s">
        <v>222</v>
      </c>
      <c r="E12" s="47" t="s">
        <v>209</v>
      </c>
      <c r="F12" s="47" t="s">
        <v>202</v>
      </c>
      <c r="G12" s="10"/>
      <c r="H12" s="10"/>
      <c r="I12" s="11">
        <f t="shared" si="2"/>
        <v>0</v>
      </c>
    </row>
    <row r="13" spans="2:9" ht="24">
      <c r="B13" s="34" t="s">
        <v>217</v>
      </c>
      <c r="C13" s="35" t="s">
        <v>51</v>
      </c>
      <c r="D13" s="47" t="s">
        <v>56</v>
      </c>
      <c r="E13" s="47" t="s">
        <v>209</v>
      </c>
      <c r="F13" s="47" t="s">
        <v>202</v>
      </c>
      <c r="G13" s="10"/>
      <c r="H13" s="10"/>
      <c r="I13" s="11">
        <f t="shared" ref="I13:I14" si="3">G13+H13</f>
        <v>0</v>
      </c>
    </row>
    <row r="14" spans="2:9" ht="24">
      <c r="B14" s="34" t="s">
        <v>217</v>
      </c>
      <c r="C14" s="35" t="s">
        <v>51</v>
      </c>
      <c r="D14" s="47" t="s">
        <v>56</v>
      </c>
      <c r="E14" s="47" t="s">
        <v>209</v>
      </c>
      <c r="F14" s="47" t="s">
        <v>202</v>
      </c>
      <c r="G14" s="10"/>
      <c r="H14" s="10"/>
      <c r="I14" s="11">
        <f t="shared" si="3"/>
        <v>0</v>
      </c>
    </row>
    <row r="15" spans="2:9">
      <c r="B15" s="66" t="s">
        <v>132</v>
      </c>
      <c r="C15" s="66"/>
      <c r="D15" s="37"/>
      <c r="E15" s="37"/>
      <c r="F15" s="37"/>
      <c r="G15" s="37"/>
      <c r="H15" s="37"/>
      <c r="I15" s="39">
        <f>SUM(I6:I14)</f>
        <v>0</v>
      </c>
    </row>
    <row r="17" spans="2:8" ht="24" customHeight="1">
      <c r="B17" s="52" t="s">
        <v>218</v>
      </c>
      <c r="C17" s="52"/>
      <c r="D17" s="52"/>
      <c r="E17" s="52"/>
      <c r="F17" s="52"/>
      <c r="G17" s="52"/>
      <c r="H17" s="52"/>
    </row>
    <row r="18" spans="2:8" ht="24" customHeight="1">
      <c r="B18" s="52" t="s">
        <v>219</v>
      </c>
      <c r="C18" s="52"/>
      <c r="D18" s="52"/>
      <c r="E18" s="52"/>
      <c r="F18" s="52"/>
      <c r="G18" s="52"/>
      <c r="H18" s="52"/>
    </row>
    <row r="19" spans="2:8" ht="24" customHeight="1">
      <c r="B19" s="52" t="s">
        <v>220</v>
      </c>
      <c r="C19" s="52"/>
      <c r="D19" s="52"/>
      <c r="E19" s="52"/>
      <c r="F19" s="52"/>
      <c r="G19" s="52"/>
      <c r="H19" s="52"/>
    </row>
  </sheetData>
  <mergeCells count="9">
    <mergeCell ref="B19:H19"/>
    <mergeCell ref="G4:I4"/>
    <mergeCell ref="B15:C15"/>
    <mergeCell ref="B2:C2"/>
    <mergeCell ref="B4:B5"/>
    <mergeCell ref="C4:C5"/>
    <mergeCell ref="D4:F4"/>
    <mergeCell ref="B17:H17"/>
    <mergeCell ref="B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CC4C-A65D-436D-B941-43B31DD05D34}">
  <dimension ref="B1:J51"/>
  <sheetViews>
    <sheetView topLeftCell="A32" zoomScale="115" zoomScaleNormal="115" workbookViewId="0">
      <selection activeCell="B39" sqref="B39:D39"/>
    </sheetView>
  </sheetViews>
  <sheetFormatPr baseColWidth="10" defaultColWidth="11.44140625" defaultRowHeight="14.4"/>
  <cols>
    <col min="1" max="1" width="1.44140625" customWidth="1"/>
    <col min="2" max="2" width="17" customWidth="1"/>
    <col min="3" max="3" width="30.33203125" customWidth="1"/>
    <col min="4" max="4" width="12.109375" customWidth="1"/>
    <col min="5" max="5" width="19.5546875" customWidth="1"/>
    <col min="6" max="6" width="14.88671875" customWidth="1"/>
    <col min="7" max="7" width="19" customWidth="1"/>
  </cols>
  <sheetData>
    <row r="1" spans="2:10" ht="16.8">
      <c r="B1" s="27" t="s">
        <v>170</v>
      </c>
    </row>
    <row r="2" spans="2:10" ht="26.25" customHeight="1">
      <c r="B2" s="53" t="s">
        <v>29</v>
      </c>
      <c r="C2" s="53"/>
    </row>
    <row r="4" spans="2:10" ht="16.8">
      <c r="B4" s="20" t="s">
        <v>164</v>
      </c>
    </row>
    <row r="6" spans="2:10" ht="24" customHeight="1">
      <c r="B6" s="80" t="s">
        <v>128</v>
      </c>
      <c r="C6" s="81"/>
      <c r="D6" s="82"/>
      <c r="E6" s="24" t="s">
        <v>5</v>
      </c>
      <c r="F6" s="70" t="s">
        <v>191</v>
      </c>
      <c r="G6" s="71"/>
      <c r="H6" s="54" t="s">
        <v>34</v>
      </c>
      <c r="I6" s="55"/>
    </row>
    <row r="7" spans="2:10" ht="15" customHeight="1">
      <c r="B7" s="72" t="s">
        <v>28</v>
      </c>
      <c r="C7" s="73"/>
      <c r="D7" s="74"/>
      <c r="E7" s="25"/>
      <c r="F7" s="25"/>
      <c r="G7" s="25"/>
      <c r="H7" s="25"/>
      <c r="I7" s="25"/>
    </row>
    <row r="8" spans="2:10" ht="15" customHeight="1">
      <c r="B8" s="75" t="s">
        <v>25</v>
      </c>
      <c r="C8" s="76"/>
      <c r="D8" s="77"/>
      <c r="E8" s="19">
        <v>1</v>
      </c>
      <c r="F8" s="67"/>
      <c r="G8" s="68"/>
      <c r="H8" s="67"/>
      <c r="I8" s="68"/>
      <c r="J8" s="44" t="s">
        <v>190</v>
      </c>
    </row>
    <row r="9" spans="2:10" ht="15" customHeight="1">
      <c r="B9" s="75" t="s">
        <v>26</v>
      </c>
      <c r="C9" s="76"/>
      <c r="D9" s="77"/>
      <c r="E9" s="19">
        <v>1</v>
      </c>
      <c r="F9" s="67"/>
      <c r="G9" s="68"/>
      <c r="H9" s="67"/>
      <c r="I9" s="68"/>
      <c r="J9" s="44" t="s">
        <v>190</v>
      </c>
    </row>
    <row r="10" spans="2:10" ht="15" customHeight="1">
      <c r="B10" s="75" t="s">
        <v>183</v>
      </c>
      <c r="C10" s="76"/>
      <c r="D10" s="77"/>
      <c r="E10" s="19">
        <v>1</v>
      </c>
      <c r="F10" s="67"/>
      <c r="G10" s="68"/>
      <c r="H10" s="67"/>
      <c r="I10" s="68"/>
      <c r="J10" s="44" t="s">
        <v>190</v>
      </c>
    </row>
    <row r="11" spans="2:10" ht="24.75" customHeight="1">
      <c r="B11" s="75" t="s">
        <v>23</v>
      </c>
      <c r="C11" s="76"/>
      <c r="D11" s="77"/>
      <c r="E11" s="19">
        <v>1</v>
      </c>
      <c r="F11" s="67"/>
      <c r="G11" s="68"/>
      <c r="H11" s="67"/>
      <c r="I11" s="68"/>
      <c r="J11" s="44" t="s">
        <v>190</v>
      </c>
    </row>
    <row r="12" spans="2:10" ht="24.75" customHeight="1">
      <c r="B12" s="75" t="s">
        <v>40</v>
      </c>
      <c r="C12" s="76"/>
      <c r="D12" s="77"/>
      <c r="E12" s="19">
        <v>1</v>
      </c>
      <c r="F12" s="67"/>
      <c r="G12" s="68"/>
      <c r="H12" s="67"/>
      <c r="I12" s="68"/>
      <c r="J12" s="44" t="s">
        <v>190</v>
      </c>
    </row>
    <row r="13" spans="2:10" ht="24.75" customHeight="1">
      <c r="B13" s="75" t="s">
        <v>24</v>
      </c>
      <c r="C13" s="76"/>
      <c r="D13" s="77"/>
      <c r="E13" s="19">
        <v>1</v>
      </c>
      <c r="F13" s="67"/>
      <c r="G13" s="68"/>
      <c r="H13" s="67"/>
      <c r="I13" s="68"/>
      <c r="J13" s="44" t="s">
        <v>190</v>
      </c>
    </row>
    <row r="14" spans="2:10" ht="30" customHeight="1">
      <c r="B14" s="75" t="s">
        <v>184</v>
      </c>
      <c r="C14" s="76"/>
      <c r="D14" s="77"/>
      <c r="E14" s="19">
        <v>1</v>
      </c>
      <c r="F14" s="67"/>
      <c r="G14" s="68"/>
      <c r="H14" s="67"/>
      <c r="I14" s="68"/>
      <c r="J14" s="44" t="s">
        <v>190</v>
      </c>
    </row>
    <row r="15" spans="2:10" ht="24.75" customHeight="1">
      <c r="B15" s="75" t="s">
        <v>185</v>
      </c>
      <c r="C15" s="76"/>
      <c r="D15" s="77"/>
      <c r="E15" s="19">
        <v>1</v>
      </c>
      <c r="F15" s="67"/>
      <c r="G15" s="68"/>
      <c r="H15" s="67"/>
      <c r="I15" s="68"/>
      <c r="J15" s="44" t="s">
        <v>190</v>
      </c>
    </row>
    <row r="16" spans="2:10" ht="30" customHeight="1">
      <c r="B16" s="75" t="s">
        <v>186</v>
      </c>
      <c r="C16" s="76"/>
      <c r="D16" s="77"/>
      <c r="E16" s="19">
        <v>1</v>
      </c>
      <c r="F16" s="67"/>
      <c r="G16" s="68"/>
      <c r="H16" s="67"/>
      <c r="I16" s="68"/>
      <c r="J16" s="44" t="s">
        <v>190</v>
      </c>
    </row>
    <row r="17" spans="2:10">
      <c r="B17" s="80" t="s">
        <v>127</v>
      </c>
      <c r="C17" s="81"/>
      <c r="D17" s="82"/>
      <c r="E17" s="24" t="s">
        <v>5</v>
      </c>
      <c r="F17" s="70" t="s">
        <v>191</v>
      </c>
      <c r="G17" s="71"/>
      <c r="H17" s="54" t="s">
        <v>34</v>
      </c>
      <c r="I17" s="55"/>
    </row>
    <row r="18" spans="2:10">
      <c r="B18" s="72" t="s">
        <v>7</v>
      </c>
      <c r="C18" s="73"/>
      <c r="D18" s="74"/>
      <c r="E18" s="25"/>
      <c r="F18" s="25"/>
      <c r="G18" s="25"/>
      <c r="H18" s="25"/>
      <c r="I18" s="25"/>
    </row>
    <row r="19" spans="2:10">
      <c r="B19" s="75" t="s">
        <v>192</v>
      </c>
      <c r="C19" s="76"/>
      <c r="D19" s="77"/>
      <c r="E19" s="19">
        <v>1</v>
      </c>
      <c r="F19" s="67"/>
      <c r="G19" s="68"/>
      <c r="H19" s="67"/>
      <c r="I19" s="68"/>
      <c r="J19" s="44" t="s">
        <v>190</v>
      </c>
    </row>
    <row r="20" spans="2:10">
      <c r="B20" s="75" t="s">
        <v>193</v>
      </c>
      <c r="C20" s="76"/>
      <c r="D20" s="77"/>
      <c r="E20" s="19">
        <v>1</v>
      </c>
      <c r="F20" s="67"/>
      <c r="G20" s="68"/>
      <c r="H20" s="69"/>
      <c r="I20" s="68"/>
      <c r="J20" s="44" t="s">
        <v>190</v>
      </c>
    </row>
    <row r="21" spans="2:10">
      <c r="B21" s="75" t="s">
        <v>30</v>
      </c>
      <c r="C21" s="76"/>
      <c r="D21" s="77"/>
      <c r="E21" s="19">
        <v>1</v>
      </c>
      <c r="F21" s="67"/>
      <c r="G21" s="68"/>
      <c r="H21" s="67"/>
      <c r="I21" s="68"/>
      <c r="J21" s="44" t="s">
        <v>190</v>
      </c>
    </row>
    <row r="22" spans="2:10">
      <c r="B22" s="72" t="s">
        <v>27</v>
      </c>
      <c r="C22" s="73"/>
      <c r="D22" s="74"/>
      <c r="E22" s="25"/>
      <c r="F22" s="25"/>
      <c r="G22" s="25"/>
      <c r="H22" s="25"/>
      <c r="I22" s="25"/>
    </row>
    <row r="23" spans="2:10" ht="15" customHeight="1">
      <c r="B23" s="75" t="s">
        <v>129</v>
      </c>
      <c r="C23" s="76"/>
      <c r="D23" s="77"/>
      <c r="E23" s="19">
        <v>1</v>
      </c>
      <c r="F23" s="67"/>
      <c r="G23" s="68"/>
      <c r="H23" s="69"/>
      <c r="I23" s="68"/>
      <c r="J23" s="44" t="s">
        <v>190</v>
      </c>
    </row>
    <row r="24" spans="2:10" ht="15" customHeight="1">
      <c r="B24" s="75" t="s">
        <v>176</v>
      </c>
      <c r="C24" s="76"/>
      <c r="D24" s="77"/>
      <c r="E24" s="19">
        <v>1</v>
      </c>
      <c r="F24" s="67"/>
      <c r="G24" s="68"/>
      <c r="H24" s="69"/>
      <c r="I24" s="68"/>
      <c r="J24" s="44" t="s">
        <v>190</v>
      </c>
    </row>
    <row r="25" spans="2:10" ht="15" customHeight="1">
      <c r="B25" s="75" t="s">
        <v>175</v>
      </c>
      <c r="C25" s="76"/>
      <c r="D25" s="77"/>
      <c r="E25" s="19">
        <v>1</v>
      </c>
      <c r="F25" s="67"/>
      <c r="G25" s="68"/>
      <c r="H25" s="69"/>
      <c r="I25" s="68"/>
      <c r="J25" s="44" t="s">
        <v>190</v>
      </c>
    </row>
    <row r="26" spans="2:10" ht="15" customHeight="1">
      <c r="B26" s="75" t="s">
        <v>210</v>
      </c>
      <c r="C26" s="76"/>
      <c r="D26" s="77"/>
      <c r="E26" s="19">
        <v>1</v>
      </c>
      <c r="F26" s="67"/>
      <c r="G26" s="68"/>
      <c r="H26" s="69"/>
      <c r="I26" s="68"/>
      <c r="J26" s="44" t="s">
        <v>190</v>
      </c>
    </row>
    <row r="27" spans="2:10" ht="15" customHeight="1">
      <c r="B27" s="75" t="s">
        <v>130</v>
      </c>
      <c r="C27" s="76"/>
      <c r="D27" s="77"/>
      <c r="E27" s="19">
        <v>1</v>
      </c>
      <c r="F27" s="67"/>
      <c r="G27" s="68"/>
      <c r="H27" s="69"/>
      <c r="I27" s="68"/>
      <c r="J27" s="44" t="s">
        <v>190</v>
      </c>
    </row>
    <row r="28" spans="2:10" ht="15" customHeight="1">
      <c r="B28" s="75" t="s">
        <v>211</v>
      </c>
      <c r="C28" s="76"/>
      <c r="D28" s="77"/>
      <c r="E28" s="19">
        <v>1</v>
      </c>
      <c r="F28" s="67"/>
      <c r="G28" s="68"/>
      <c r="H28" s="69"/>
      <c r="I28" s="68"/>
      <c r="J28" s="44" t="s">
        <v>190</v>
      </c>
    </row>
    <row r="29" spans="2:10" ht="15" customHeight="1">
      <c r="B29" s="75" t="s">
        <v>212</v>
      </c>
      <c r="C29" s="76"/>
      <c r="D29" s="77"/>
      <c r="E29" s="19">
        <v>1</v>
      </c>
      <c r="F29" s="67"/>
      <c r="G29" s="68"/>
      <c r="H29" s="69"/>
      <c r="I29" s="68"/>
      <c r="J29" s="44" t="s">
        <v>190</v>
      </c>
    </row>
    <row r="30" spans="2:10" ht="15" customHeight="1">
      <c r="B30" s="75" t="s">
        <v>213</v>
      </c>
      <c r="C30" s="76"/>
      <c r="D30" s="77"/>
      <c r="E30" s="19">
        <v>1</v>
      </c>
      <c r="F30" s="67"/>
      <c r="G30" s="68"/>
      <c r="H30" s="69"/>
      <c r="I30" s="68"/>
      <c r="J30" s="44" t="s">
        <v>190</v>
      </c>
    </row>
    <row r="31" spans="2:10" ht="15" customHeight="1">
      <c r="B31" s="75" t="s">
        <v>214</v>
      </c>
      <c r="C31" s="76"/>
      <c r="D31" s="77"/>
      <c r="E31" s="19">
        <v>1</v>
      </c>
      <c r="F31" s="67"/>
      <c r="G31" s="68"/>
      <c r="H31" s="69"/>
      <c r="I31" s="68"/>
      <c r="J31" s="44" t="s">
        <v>190</v>
      </c>
    </row>
    <row r="32" spans="2:10" ht="15" customHeight="1">
      <c r="B32" s="75" t="s">
        <v>215</v>
      </c>
      <c r="C32" s="76"/>
      <c r="D32" s="77"/>
      <c r="E32" s="19">
        <v>1</v>
      </c>
      <c r="F32" s="67"/>
      <c r="G32" s="68"/>
      <c r="H32" s="69"/>
      <c r="I32" s="68"/>
      <c r="J32" s="44" t="s">
        <v>190</v>
      </c>
    </row>
    <row r="33" spans="2:10" ht="6.75" customHeight="1"/>
    <row r="34" spans="2:10" ht="36" customHeight="1">
      <c r="B34" s="52" t="s">
        <v>194</v>
      </c>
      <c r="C34" s="52"/>
      <c r="D34" s="52"/>
      <c r="E34" s="52"/>
      <c r="F34" s="52"/>
    </row>
    <row r="36" spans="2:10" ht="16.8">
      <c r="B36" s="20" t="s">
        <v>187</v>
      </c>
    </row>
    <row r="38" spans="2:10" ht="24" customHeight="1">
      <c r="B38" s="83" t="s">
        <v>188</v>
      </c>
      <c r="C38" s="84"/>
      <c r="D38" s="85"/>
      <c r="E38" s="24" t="s">
        <v>5</v>
      </c>
      <c r="F38" s="54" t="s">
        <v>189</v>
      </c>
      <c r="G38" s="55"/>
      <c r="H38" s="54" t="s">
        <v>34</v>
      </c>
      <c r="I38" s="55"/>
    </row>
    <row r="39" spans="2:10" ht="15" customHeight="1">
      <c r="B39" s="86" t="s">
        <v>223</v>
      </c>
      <c r="C39" s="87"/>
      <c r="D39" s="88"/>
      <c r="E39" s="19">
        <v>1</v>
      </c>
      <c r="F39" s="78"/>
      <c r="G39" s="79"/>
      <c r="H39" s="67"/>
      <c r="I39" s="68"/>
      <c r="J39" s="44" t="s">
        <v>190</v>
      </c>
    </row>
    <row r="41" spans="2:10" ht="15.6">
      <c r="B41" s="42" t="s">
        <v>35</v>
      </c>
    </row>
    <row r="43" spans="2:10" ht="24" customHeight="1">
      <c r="B43" s="80" t="s">
        <v>165</v>
      </c>
      <c r="C43" s="81"/>
      <c r="D43" s="82"/>
      <c r="E43" s="24" t="s">
        <v>5</v>
      </c>
      <c r="F43" s="70" t="s">
        <v>191</v>
      </c>
      <c r="G43" s="71"/>
      <c r="H43" s="54" t="s">
        <v>34</v>
      </c>
      <c r="I43" s="55"/>
    </row>
    <row r="44" spans="2:10" ht="15" customHeight="1">
      <c r="B44" s="75" t="s">
        <v>177</v>
      </c>
      <c r="C44" s="76"/>
      <c r="D44" s="77"/>
      <c r="E44" s="19">
        <v>1</v>
      </c>
      <c r="F44" s="78"/>
      <c r="G44" s="79"/>
      <c r="H44" s="67"/>
      <c r="I44" s="68"/>
      <c r="J44" s="44" t="s">
        <v>190</v>
      </c>
    </row>
    <row r="45" spans="2:10" ht="15" customHeight="1">
      <c r="B45" s="75" t="s">
        <v>178</v>
      </c>
      <c r="C45" s="76"/>
      <c r="D45" s="77"/>
      <c r="E45" s="19">
        <v>1</v>
      </c>
      <c r="F45" s="78"/>
      <c r="G45" s="79"/>
      <c r="H45" s="67"/>
      <c r="I45" s="68"/>
      <c r="J45" s="44" t="s">
        <v>190</v>
      </c>
    </row>
    <row r="46" spans="2:10" ht="15" customHeight="1">
      <c r="B46" s="75" t="s">
        <v>179</v>
      </c>
      <c r="C46" s="76"/>
      <c r="D46" s="77"/>
      <c r="E46" s="19">
        <v>1</v>
      </c>
      <c r="F46" s="78"/>
      <c r="G46" s="79"/>
      <c r="H46" s="67"/>
      <c r="I46" s="68"/>
      <c r="J46" s="44" t="s">
        <v>190</v>
      </c>
    </row>
    <row r="48" spans="2:10" ht="24" customHeight="1">
      <c r="B48" s="80" t="s">
        <v>166</v>
      </c>
      <c r="C48" s="81"/>
      <c r="D48" s="82"/>
      <c r="E48" s="24" t="s">
        <v>5</v>
      </c>
      <c r="F48" s="70" t="s">
        <v>191</v>
      </c>
      <c r="G48" s="71"/>
      <c r="H48" s="54" t="s">
        <v>34</v>
      </c>
      <c r="I48" s="55"/>
    </row>
    <row r="49" spans="2:10" ht="15" customHeight="1">
      <c r="B49" s="75" t="s">
        <v>131</v>
      </c>
      <c r="C49" s="76"/>
      <c r="D49" s="77"/>
      <c r="E49" s="19">
        <v>1</v>
      </c>
      <c r="F49" s="78"/>
      <c r="G49" s="79"/>
      <c r="H49" s="67"/>
      <c r="I49" s="68"/>
      <c r="J49" s="44" t="s">
        <v>190</v>
      </c>
    </row>
    <row r="51" spans="2:10" ht="38.25" customHeight="1">
      <c r="B51" s="52" t="s">
        <v>194</v>
      </c>
      <c r="C51" s="52"/>
      <c r="D51" s="52"/>
      <c r="E51" s="52"/>
      <c r="F51" s="52"/>
    </row>
  </sheetData>
  <mergeCells count="102">
    <mergeCell ref="H38:I38"/>
    <mergeCell ref="H39:I39"/>
    <mergeCell ref="H43:I43"/>
    <mergeCell ref="H44:I44"/>
    <mergeCell ref="F45:G45"/>
    <mergeCell ref="H45:I45"/>
    <mergeCell ref="B14:D14"/>
    <mergeCell ref="H46:I46"/>
    <mergeCell ref="F48:G48"/>
    <mergeCell ref="H48:I48"/>
    <mergeCell ref="B51:F51"/>
    <mergeCell ref="B27:D27"/>
    <mergeCell ref="B34:F34"/>
    <mergeCell ref="B43:D43"/>
    <mergeCell ref="B44:D44"/>
    <mergeCell ref="B46:D46"/>
    <mergeCell ref="B48:D48"/>
    <mergeCell ref="B45:D45"/>
    <mergeCell ref="F38:G38"/>
    <mergeCell ref="F43:G43"/>
    <mergeCell ref="F46:G46"/>
    <mergeCell ref="F27:G27"/>
    <mergeCell ref="F39:G39"/>
    <mergeCell ref="B38:D38"/>
    <mergeCell ref="B39:D39"/>
    <mergeCell ref="F44:G44"/>
    <mergeCell ref="B49:D49"/>
    <mergeCell ref="B28:D28"/>
    <mergeCell ref="H28:I28"/>
    <mergeCell ref="B29:D29"/>
    <mergeCell ref="B16:D16"/>
    <mergeCell ref="B20:D20"/>
    <mergeCell ref="B15:D15"/>
    <mergeCell ref="B17:D17"/>
    <mergeCell ref="B18:D18"/>
    <mergeCell ref="B19:D19"/>
    <mergeCell ref="B21:D21"/>
    <mergeCell ref="B25:D25"/>
    <mergeCell ref="B26:D26"/>
    <mergeCell ref="B6:D6"/>
    <mergeCell ref="B7:D7"/>
    <mergeCell ref="B2:C2"/>
    <mergeCell ref="B8:D8"/>
    <mergeCell ref="B9:D9"/>
    <mergeCell ref="B11:D11"/>
    <mergeCell ref="B12:D12"/>
    <mergeCell ref="B13:D13"/>
    <mergeCell ref="B10:D10"/>
    <mergeCell ref="H49:I49"/>
    <mergeCell ref="F6:G6"/>
    <mergeCell ref="H6:I6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23:I23"/>
    <mergeCell ref="H25:I25"/>
    <mergeCell ref="H24:I24"/>
    <mergeCell ref="H26:I26"/>
    <mergeCell ref="F49:G49"/>
    <mergeCell ref="F23:G23"/>
    <mergeCell ref="F24:G24"/>
    <mergeCell ref="F28:G28"/>
    <mergeCell ref="B22:D22"/>
    <mergeCell ref="B23:D23"/>
    <mergeCell ref="B24:D24"/>
    <mergeCell ref="B32:D32"/>
    <mergeCell ref="F32:G32"/>
    <mergeCell ref="H32:I32"/>
    <mergeCell ref="B30:D30"/>
    <mergeCell ref="F30:G30"/>
    <mergeCell ref="H30:I30"/>
    <mergeCell ref="B31:D31"/>
    <mergeCell ref="F31:G31"/>
    <mergeCell ref="H31:I31"/>
    <mergeCell ref="F25:G25"/>
    <mergeCell ref="F26:G26"/>
    <mergeCell ref="F29:G29"/>
    <mergeCell ref="H29:I29"/>
    <mergeCell ref="H14:I14"/>
    <mergeCell ref="F15:G15"/>
    <mergeCell ref="H15:I15"/>
    <mergeCell ref="H27:I27"/>
    <mergeCell ref="F21:G21"/>
    <mergeCell ref="H21:I21"/>
    <mergeCell ref="F16:G16"/>
    <mergeCell ref="H16:I16"/>
    <mergeCell ref="F17:G17"/>
    <mergeCell ref="H17:I17"/>
    <mergeCell ref="F19:G19"/>
    <mergeCell ref="H19:I19"/>
    <mergeCell ref="H20:I20"/>
    <mergeCell ref="F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Resum Costos</vt:lpstr>
      <vt:lpstr>Serveis Internet i Dades</vt:lpstr>
      <vt:lpstr>Detall WAN secundaria BSM</vt:lpstr>
      <vt:lpstr>Detall WAN secundaria CBSA</vt:lpstr>
      <vt:lpstr>Costos d'ampliació i opcionals</vt:lpstr>
      <vt:lpstr>'Resum Costos'!Área_de_impresión</vt:lpstr>
      <vt:lpstr>'Serveis Internet i Dades'!Área_de_impresión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Álvarez Perez</dc:creator>
  <cp:lastModifiedBy>Miquel Diéguez Torrella</cp:lastModifiedBy>
  <cp:lastPrinted>2020-07-10T12:39:05Z</cp:lastPrinted>
  <dcterms:created xsi:type="dcterms:W3CDTF">2016-08-10T11:22:01Z</dcterms:created>
  <dcterms:modified xsi:type="dcterms:W3CDTF">2025-11-11T16:47:10Z</dcterms:modified>
</cp:coreProperties>
</file>