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71 - CB Obres millora i assistècnia sanitaria a pacients amb malalties minorit\CARPETA 0\3. PLECS_PROVISIONALS\ANNEXES PCAP\"/>
    </mc:Choice>
  </mc:AlternateContent>
  <xr:revisionPtr revIDLastSave="0" documentId="13_ncr:1_{B6033C28-CB41-47BC-86AE-54A24209C9E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Instruccions complimentació" sheetId="2" state="hidden" r:id="rId1"/>
    <sheet name="ANNEX 2 PCAP" sheetId="1" r:id="rId2"/>
  </sheets>
  <definedNames>
    <definedName name="_Hlk212565558" localSheetId="1">'ANNEX 2 PCAP'!$D$6</definedName>
    <definedName name="_xlnm.Print_Area" localSheetId="1">'ANNEX 2 PCAP'!$A$2:$J$18</definedName>
    <definedName name="_xlnm.Print_Titles" localSheetId="1">'ANNEX 2 PCAP'!$8:$10</definedName>
    <definedName name="_xlnm.Print_Titles" localSheetId="0">'Instruccions complimentació'!$11:$13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F14" i="1"/>
  <c r="G14" i="1"/>
  <c r="D14" i="1"/>
  <c r="I12" i="1"/>
  <c r="J12" i="1" s="1"/>
  <c r="F12" i="1"/>
  <c r="G12" i="1" s="1"/>
  <c r="I13" i="1"/>
  <c r="F13" i="1" l="1"/>
  <c r="J13" i="1" l="1"/>
  <c r="F15" i="2"/>
  <c r="H15" i="2" s="1"/>
  <c r="J15" i="2"/>
  <c r="M15" i="2" s="1"/>
  <c r="F14" i="2"/>
  <c r="J14" i="2" s="1"/>
  <c r="H14" i="2" l="1"/>
  <c r="M14" i="2"/>
  <c r="K14" i="2"/>
  <c r="L14" i="2" s="1"/>
  <c r="J16" i="2"/>
  <c r="K15" i="2"/>
  <c r="L15" i="2" s="1"/>
  <c r="G13" i="1"/>
  <c r="L16" i="2" l="1"/>
  <c r="I11" i="1" l="1"/>
  <c r="I14" i="1" s="1"/>
  <c r="F11" i="1"/>
  <c r="G11" i="1" l="1"/>
  <c r="J11" i="1" l="1"/>
  <c r="J14" i="1" s="1"/>
</calcChain>
</file>

<file path=xl/sharedStrings.xml><?xml version="1.0" encoding="utf-8"?>
<sst xmlns="http://schemas.openxmlformats.org/spreadsheetml/2006/main" count="48" uniqueCount="39">
  <si>
    <t>IVA</t>
  </si>
  <si>
    <t>AGRUP. DE LOTS</t>
  </si>
  <si>
    <t>EXPEDIENT:</t>
  </si>
  <si>
    <t>Nº DE LOT</t>
  </si>
  <si>
    <t>DENOMINACIÓ DE L'ARTICLE</t>
  </si>
  <si>
    <t>TIPUS IVA</t>
  </si>
  <si>
    <t>CODI CPV</t>
  </si>
  <si>
    <t>IMPORT LICITACIÓ</t>
  </si>
  <si>
    <t>(A2_PCAP)</t>
  </si>
  <si>
    <t xml:space="preserve"> IVA</t>
  </si>
  <si>
    <t>GARANTIA PROVISIONAL (3% BI)</t>
  </si>
  <si>
    <r>
      <t>QUANTITAT</t>
    </r>
    <r>
      <rPr>
        <b/>
        <sz val="20"/>
        <rFont val="Arial"/>
        <family val="2"/>
      </rPr>
      <t xml:space="preserve"> *</t>
    </r>
  </si>
  <si>
    <t>BASE IMPOSABLE (BI)</t>
  </si>
  <si>
    <t>PREU MAX. UNITARI iva incl.</t>
  </si>
  <si>
    <t>IMPORT TOTAL iva inc.</t>
  </si>
  <si>
    <t xml:space="preserve">PREU MÀXIM UNITARI  </t>
  </si>
  <si>
    <t xml:space="preserve">IMPORT MÀXIM TOTAL </t>
  </si>
  <si>
    <t>DURADA EN MESOS DEL CONTRACTE</t>
  </si>
  <si>
    <t>UNIDAD DE MESURA</t>
  </si>
  <si>
    <t>ANNEX 2 PCAP DISTRIBUCIÓ I AGRUPACIÓ DE LOTS</t>
  </si>
  <si>
    <t>* Les quantitats son estimades per la durada del contracte i supeditades a les necessitats de l'Administració</t>
  </si>
  <si>
    <t xml:space="preserve">Només s'han d'emplenar les cel·les de color verd. Al introduïr dades a les cel·les, el color d'aquestes passarà a ser el blanc. Les files sobrants es poden eliminar. </t>
  </si>
  <si>
    <t xml:space="preserve">S'ha d'indicar Nº i denominació de l'expedient, i la seva durada </t>
  </si>
  <si>
    <t>ANNEX 2 PCAP - OFERTA ECONÒMICA</t>
  </si>
  <si>
    <t xml:space="preserve">IMPORT OFERTAT </t>
  </si>
  <si>
    <t>DESCR.</t>
  </si>
  <si>
    <t>OBRA CIVIL</t>
  </si>
  <si>
    <t xml:space="preserve">DENOMINACIÓ </t>
  </si>
  <si>
    <t>LOT1</t>
  </si>
  <si>
    <t>LOT 3</t>
  </si>
  <si>
    <t xml:space="preserve">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</si>
  <si>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</si>
  <si>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>LOT 2</t>
  </si>
  <si>
    <t>INSTAL·LACIONS ELÈCTRIQUES</t>
  </si>
  <si>
    <t>INSTAL·LACIONS MECÀNIQUES</t>
  </si>
  <si>
    <t xml:space="preserve"> IVA 21%</t>
  </si>
  <si>
    <t>IVA 21%</t>
  </si>
  <si>
    <t>EXPEDIENT:  2025-171</t>
  </si>
  <si>
    <t>CONTRACTE BASAT PER A LA CONTRACTACIÓ DE L’OBRA PER A LA MILLORA I ASSISTÈNCIA SANITÀRIA A PACIENTS AMB MALALTIES MINORITÀRIES I ELA A CCEE DE L’HOSPITAL CLÍNIC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</si>
</sst>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P_t_s_-;\-* #,##0.00\ _P_t_s_-;_-* &quot;-&quot;??\ _P_t_s_-;_-@_-"/>
    <numFmt numFmtId="165" formatCode="_-* #,##0.0\ _P_t_s_-;\-* #,##0.0\ _P_t_s_-;_-* &quot;-&quot;??\ _P_t_s_-;_-@_-"/>
    <numFmt numFmtId="166" formatCode="_-* #,##0\ _P_t_s_-;\-* #,##0\ _P_t_s_-;_-* &quot;-&quot;??\ _P_t_s_-;_-@_-"/>
    <numFmt numFmtId="167" formatCode="#,##0.00\ &quot;€&quot;"/>
    <numFmt numFmtId="168" formatCode="#,##0.00\ _€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20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6" fontId="2" fillId="0" borderId="0" xfId="1" applyNumberFormat="1" applyFont="1" applyAlignment="1"/>
    <xf numFmtId="166" fontId="2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2" fillId="0" borderId="0" xfId="0" applyNumberFormat="1" applyFont="1"/>
    <xf numFmtId="164" fontId="2" fillId="0" borderId="1" xfId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6" fontId="2" fillId="0" borderId="0" xfId="1" applyNumberFormat="1" applyFont="1" applyAlignment="1">
      <alignment horizontal="centerContinuous"/>
    </xf>
    <xf numFmtId="1" fontId="2" fillId="0" borderId="0" xfId="0" applyNumberFormat="1" applyFont="1" applyAlignment="1">
      <alignment horizontal="centerContinuous"/>
    </xf>
    <xf numFmtId="0" fontId="5" fillId="0" borderId="0" xfId="0" applyFont="1"/>
    <xf numFmtId="0" fontId="4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 wrapText="1"/>
    </xf>
    <xf numFmtId="166" fontId="2" fillId="0" borderId="0" xfId="1" applyNumberFormat="1" applyFont="1" applyAlignment="1">
      <alignment horizontal="centerContinuous" wrapText="1"/>
    </xf>
    <xf numFmtId="1" fontId="2" fillId="0" borderId="0" xfId="0" applyNumberFormat="1" applyFont="1" applyAlignment="1">
      <alignment horizontal="centerContinuous"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6" fontId="9" fillId="0" borderId="0" xfId="1" applyNumberFormat="1" applyFont="1" applyAlignment="1"/>
    <xf numFmtId="0" fontId="10" fillId="0" borderId="0" xfId="0" applyFont="1" applyAlignment="1">
      <alignment horizontal="centerContinuous" wrapText="1"/>
    </xf>
    <xf numFmtId="0" fontId="8" fillId="0" borderId="0" xfId="0" applyFont="1" applyAlignment="1">
      <alignment horizontal="center"/>
    </xf>
    <xf numFmtId="166" fontId="3" fillId="0" borderId="3" xfId="1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66" fontId="3" fillId="0" borderId="6" xfId="1" applyNumberFormat="1" applyFont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2" fillId="0" borderId="3" xfId="1" applyNumberFormat="1" applyFont="1" applyBorder="1" applyAlignment="1">
      <alignment horizontal="center" wrapText="1"/>
    </xf>
    <xf numFmtId="164" fontId="2" fillId="0" borderId="9" xfId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164" fontId="2" fillId="0" borderId="10" xfId="1" applyFont="1" applyBorder="1" applyAlignment="1">
      <alignment horizontal="center" wrapText="1"/>
    </xf>
    <xf numFmtId="164" fontId="2" fillId="0" borderId="11" xfId="1" applyFont="1" applyBorder="1" applyAlignment="1">
      <alignment horizontal="center" wrapText="1"/>
    </xf>
    <xf numFmtId="164" fontId="2" fillId="0" borderId="8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64" fontId="2" fillId="0" borderId="12" xfId="1" applyFont="1" applyBorder="1" applyAlignment="1">
      <alignment horizontal="center" wrapText="1"/>
    </xf>
    <xf numFmtId="164" fontId="2" fillId="0" borderId="13" xfId="1" applyFont="1" applyBorder="1" applyAlignment="1">
      <alignment horizontal="center" wrapText="1"/>
    </xf>
    <xf numFmtId="164" fontId="8" fillId="0" borderId="0" xfId="1" applyFont="1" applyAlignment="1">
      <alignment horizontal="center" wrapText="1"/>
    </xf>
    <xf numFmtId="164" fontId="8" fillId="0" borderId="14" xfId="1" applyFont="1" applyBorder="1" applyAlignment="1">
      <alignment horizontal="center" wrapText="1"/>
    </xf>
    <xf numFmtId="166" fontId="8" fillId="0" borderId="10" xfId="1" applyNumberFormat="1" applyFont="1" applyBorder="1" applyAlignment="1">
      <alignment horizontal="center" wrapText="1"/>
    </xf>
    <xf numFmtId="164" fontId="8" fillId="0" borderId="15" xfId="1" applyFont="1" applyBorder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6" fontId="12" fillId="0" borderId="0" xfId="1" applyNumberFormat="1" applyFont="1" applyAlignme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9" fontId="2" fillId="0" borderId="1" xfId="2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6" fontId="3" fillId="0" borderId="10" xfId="1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8" fontId="2" fillId="0" borderId="0" xfId="0" applyNumberFormat="1" applyFont="1"/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</cellXfs>
  <cellStyles count="3">
    <cellStyle name="Coma" xfId="1" builtinId="3"/>
    <cellStyle name="Normal" xfId="0" builtinId="0"/>
    <cellStyle name="Percentatge" xfId="2" builtinId="5"/>
  </cellStyles>
  <dxfs count="3"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2</xdr:col>
      <xdr:colOff>657225</xdr:colOff>
      <xdr:row>3</xdr:row>
      <xdr:rowOff>0</xdr:rowOff>
    </xdr:to>
    <xdr:pic>
      <xdr:nvPicPr>
        <xdr:cNvPr id="3812" name="Picture 1" descr="csc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52400"/>
          <a:ext cx="10477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1076325</xdr:colOff>
      <xdr:row>7</xdr:row>
      <xdr:rowOff>142875</xdr:rowOff>
    </xdr:from>
    <xdr:to>
      <xdr:col>4</xdr:col>
      <xdr:colOff>257175</xdr:colOff>
      <xdr:row>18</xdr:row>
      <xdr:rowOff>304800</xdr:rowOff>
    </xdr:to>
    <xdr:sp macro="" textlink="">
      <xdr:nvSpPr>
        <xdr:cNvPr id="3813" name="Line 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ShapeType="1"/>
        </xdr:cNvSpPr>
      </xdr:nvSpPr>
      <xdr:spPr bwMode="auto">
        <a:xfrm flipV="1">
          <a:off x="1914525" y="1657350"/>
          <a:ext cx="1533525" cy="3276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1066800</xdr:colOff>
      <xdr:row>6</xdr:row>
      <xdr:rowOff>142875</xdr:rowOff>
    </xdr:from>
    <xdr:to>
      <xdr:col>3</xdr:col>
      <xdr:colOff>219075</xdr:colOff>
      <xdr:row>19</xdr:row>
      <xdr:rowOff>0</xdr:rowOff>
    </xdr:to>
    <xdr:sp macro="" textlink="">
      <xdr:nvSpPr>
        <xdr:cNvPr id="3814" name="Line 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ShapeType="1"/>
        </xdr:cNvSpPr>
      </xdr:nvSpPr>
      <xdr:spPr bwMode="auto">
        <a:xfrm flipV="1">
          <a:off x="1905000" y="1419225"/>
          <a:ext cx="971550" cy="3524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314325</xdr:colOff>
      <xdr:row>13</xdr:row>
      <xdr:rowOff>247650</xdr:rowOff>
    </xdr:from>
    <xdr:to>
      <xdr:col>8</xdr:col>
      <xdr:colOff>9525</xdr:colOff>
      <xdr:row>19</xdr:row>
      <xdr:rowOff>9525</xdr:rowOff>
    </xdr:to>
    <xdr:sp macro="" textlink="">
      <xdr:nvSpPr>
        <xdr:cNvPr id="3815" name="Line 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ShapeType="1"/>
        </xdr:cNvSpPr>
      </xdr:nvSpPr>
      <xdr:spPr bwMode="auto">
        <a:xfrm flipH="1" flipV="1">
          <a:off x="314325" y="3305175"/>
          <a:ext cx="5591175" cy="16478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266700</xdr:colOff>
      <xdr:row>13</xdr:row>
      <xdr:rowOff>219075</xdr:rowOff>
    </xdr:from>
    <xdr:to>
      <xdr:col>8</xdr:col>
      <xdr:colOff>19050</xdr:colOff>
      <xdr:row>19</xdr:row>
      <xdr:rowOff>28575</xdr:rowOff>
    </xdr:to>
    <xdr:sp macro="" textlink="">
      <xdr:nvSpPr>
        <xdr:cNvPr id="3816" name="Line 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ShapeType="1"/>
        </xdr:cNvSpPr>
      </xdr:nvSpPr>
      <xdr:spPr bwMode="auto">
        <a:xfrm flipH="1" flipV="1">
          <a:off x="704850" y="3276600"/>
          <a:ext cx="5210175" cy="16954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1314450</xdr:colOff>
      <xdr:row>13</xdr:row>
      <xdr:rowOff>219075</xdr:rowOff>
    </xdr:from>
    <xdr:to>
      <xdr:col>8</xdr:col>
      <xdr:colOff>0</xdr:colOff>
      <xdr:row>19</xdr:row>
      <xdr:rowOff>0</xdr:rowOff>
    </xdr:to>
    <xdr:sp macro="" textlink="">
      <xdr:nvSpPr>
        <xdr:cNvPr id="3817" name="Line 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ShapeType="1"/>
        </xdr:cNvSpPr>
      </xdr:nvSpPr>
      <xdr:spPr bwMode="auto">
        <a:xfrm flipH="1" flipV="1">
          <a:off x="2152650" y="3276600"/>
          <a:ext cx="3743325" cy="16668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276225</xdr:colOff>
      <xdr:row>13</xdr:row>
      <xdr:rowOff>200025</xdr:rowOff>
    </xdr:from>
    <xdr:to>
      <xdr:col>8</xdr:col>
      <xdr:colOff>0</xdr:colOff>
      <xdr:row>19</xdr:row>
      <xdr:rowOff>0</xdr:rowOff>
    </xdr:to>
    <xdr:sp macro="" textlink="">
      <xdr:nvSpPr>
        <xdr:cNvPr id="3818" name="Line 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ShapeType="1"/>
        </xdr:cNvSpPr>
      </xdr:nvSpPr>
      <xdr:spPr bwMode="auto">
        <a:xfrm flipH="1" flipV="1">
          <a:off x="2933700" y="3257550"/>
          <a:ext cx="2962275" cy="16859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342900</xdr:colOff>
      <xdr:row>13</xdr:row>
      <xdr:rowOff>209550</xdr:rowOff>
    </xdr:from>
    <xdr:to>
      <xdr:col>8</xdr:col>
      <xdr:colOff>19050</xdr:colOff>
      <xdr:row>19</xdr:row>
      <xdr:rowOff>19050</xdr:rowOff>
    </xdr:to>
    <xdr:sp macro="" textlink="">
      <xdr:nvSpPr>
        <xdr:cNvPr id="3819" name="Line 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3267075"/>
          <a:ext cx="2381250" cy="16954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295275</xdr:colOff>
      <xdr:row>13</xdr:row>
      <xdr:rowOff>161925</xdr:rowOff>
    </xdr:from>
    <xdr:to>
      <xdr:col>8</xdr:col>
      <xdr:colOff>9525</xdr:colOff>
      <xdr:row>18</xdr:row>
      <xdr:rowOff>304800</xdr:rowOff>
    </xdr:to>
    <xdr:sp macro="" textlink="">
      <xdr:nvSpPr>
        <xdr:cNvPr id="3820" name="Line 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ShapeType="1"/>
        </xdr:cNvSpPr>
      </xdr:nvSpPr>
      <xdr:spPr bwMode="auto">
        <a:xfrm flipH="1" flipV="1">
          <a:off x="4972050" y="3219450"/>
          <a:ext cx="933450" cy="17145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0</xdr:colOff>
      <xdr:row>13</xdr:row>
      <xdr:rowOff>190500</xdr:rowOff>
    </xdr:from>
    <xdr:to>
      <xdr:col>8</xdr:col>
      <xdr:colOff>390525</xdr:colOff>
      <xdr:row>19</xdr:row>
      <xdr:rowOff>19050</xdr:rowOff>
    </xdr:to>
    <xdr:sp macro="" textlink="">
      <xdr:nvSpPr>
        <xdr:cNvPr id="3821" name="Line 1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ShapeType="1"/>
        </xdr:cNvSpPr>
      </xdr:nvSpPr>
      <xdr:spPr bwMode="auto">
        <a:xfrm flipV="1">
          <a:off x="5895975" y="3248025"/>
          <a:ext cx="390525" cy="17145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781050</xdr:colOff>
      <xdr:row>13</xdr:row>
      <xdr:rowOff>161925</xdr:rowOff>
    </xdr:from>
    <xdr:to>
      <xdr:col>13</xdr:col>
      <xdr:colOff>238125</xdr:colOff>
      <xdr:row>19</xdr:row>
      <xdr:rowOff>0</xdr:rowOff>
    </xdr:to>
    <xdr:sp macro="" textlink="">
      <xdr:nvSpPr>
        <xdr:cNvPr id="3822" name="Line 1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ShapeType="1"/>
        </xdr:cNvSpPr>
      </xdr:nvSpPr>
      <xdr:spPr bwMode="auto">
        <a:xfrm flipV="1">
          <a:off x="5886450" y="3219450"/>
          <a:ext cx="4371975" cy="17240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267115</xdr:colOff>
      <xdr:row>1</xdr:row>
      <xdr:rowOff>196298</xdr:rowOff>
    </xdr:from>
    <xdr:to>
      <xdr:col>1</xdr:col>
      <xdr:colOff>1196854</xdr:colOff>
      <xdr:row>3</xdr:row>
      <xdr:rowOff>12515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6AB7FB39-8709-A81B-E350-4B3B2C2D8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6" t="8954" r="6777" b="11672"/>
        <a:stretch>
          <a:fillRect/>
        </a:stretch>
      </xdr:blipFill>
      <xdr:spPr>
        <a:xfrm>
          <a:off x="667165" y="339173"/>
          <a:ext cx="929739" cy="397242"/>
        </a:xfrm>
        <a:prstGeom prst="rect">
          <a:avLst/>
        </a:prstGeom>
      </xdr:spPr>
    </xdr:pic>
    <xdr:clientData/>
  </xdr:twoCellAnchor>
  <xdr:twoCellAnchor editAs="oneCell">
    <xdr:from>
      <xdr:col>8</xdr:col>
      <xdr:colOff>657225</xdr:colOff>
      <xdr:row>2</xdr:row>
      <xdr:rowOff>28575</xdr:rowOff>
    </xdr:from>
    <xdr:to>
      <xdr:col>9</xdr:col>
      <xdr:colOff>803910</xdr:colOff>
      <xdr:row>2</xdr:row>
      <xdr:rowOff>358140</xdr:rowOff>
    </xdr:to>
    <xdr:pic>
      <xdr:nvPicPr>
        <xdr:cNvPr id="4" name="Imagen 16">
          <a:extLst>
            <a:ext uri="{FF2B5EF4-FFF2-40B4-BE49-F238E27FC236}">
              <a16:creationId xmlns:a16="http://schemas.microsoft.com/office/drawing/2014/main" id="{B8BBD79D-74B1-27AA-01A6-5886E5ECA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371475"/>
          <a:ext cx="1184910" cy="329565"/>
        </a:xfrm>
        <a:prstGeom prst="rect">
          <a:avLst/>
        </a:prstGeom>
      </xdr:spPr>
    </xdr:pic>
    <xdr:clientData/>
  </xdr:twoCellAnchor>
  <xdr:twoCellAnchor editAs="oneCell">
    <xdr:from>
      <xdr:col>1</xdr:col>
      <xdr:colOff>1221065</xdr:colOff>
      <xdr:row>15</xdr:row>
      <xdr:rowOff>175260</xdr:rowOff>
    </xdr:from>
    <xdr:to>
      <xdr:col>8</xdr:col>
      <xdr:colOff>232410</xdr:colOff>
      <xdr:row>17</xdr:row>
      <xdr:rowOff>126365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C832E4FF-0D58-2548-B432-555E3FF03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545" y="4046220"/>
          <a:ext cx="7370485" cy="575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O36"/>
  <sheetViews>
    <sheetView topLeftCell="E1" zoomScaleNormal="100" zoomScaleSheetLayoutView="100" workbookViewId="0">
      <selection activeCell="M16" sqref="M16"/>
    </sheetView>
  </sheetViews>
  <sheetFormatPr defaultColWidth="11.44140625" defaultRowHeight="10.199999999999999" x14ac:dyDescent="0.2"/>
  <cols>
    <col min="1" max="1" width="6.5546875" style="1" customWidth="1"/>
    <col min="2" max="2" width="6" style="2" customWidth="1"/>
    <col min="3" max="3" width="27.33203125" style="2" customWidth="1"/>
    <col min="4" max="4" width="8" style="1" customWidth="1"/>
    <col min="5" max="5" width="12" style="1" customWidth="1"/>
    <col min="6" max="6" width="10.33203125" style="5" customWidth="1"/>
    <col min="7" max="7" width="6.44140625" style="1" customWidth="1"/>
    <col min="8" max="8" width="11.88671875" style="11" customWidth="1"/>
    <col min="9" max="9" width="11.6640625" style="1" customWidth="1"/>
    <col min="10" max="10" width="12.6640625" style="1" customWidth="1"/>
    <col min="11" max="11" width="12.44140625" style="1" customWidth="1"/>
    <col min="12" max="12" width="12.33203125" style="1" customWidth="1"/>
    <col min="13" max="13" width="12.6640625" style="6" customWidth="1"/>
    <col min="14" max="14" width="8.6640625" style="1" customWidth="1"/>
    <col min="15" max="15" width="11.109375" style="1" customWidth="1"/>
    <col min="16" max="16384" width="11.44140625" style="1"/>
  </cols>
  <sheetData>
    <row r="1" spans="1:15" x14ac:dyDescent="0.2">
      <c r="C1" s="1"/>
      <c r="E1" s="5"/>
      <c r="F1" s="1"/>
      <c r="G1" s="11"/>
      <c r="H1" s="1"/>
      <c r="L1" s="6"/>
      <c r="M1" s="1"/>
    </row>
    <row r="2" spans="1:15" ht="24.6" x14ac:dyDescent="0.4">
      <c r="D2" s="14" t="s">
        <v>19</v>
      </c>
      <c r="E2" s="15"/>
      <c r="F2" s="16"/>
      <c r="G2" s="15"/>
      <c r="H2" s="17"/>
      <c r="I2" s="15"/>
      <c r="J2" s="15"/>
      <c r="K2" s="15"/>
      <c r="L2" s="15"/>
      <c r="M2" s="16"/>
    </row>
    <row r="3" spans="1:15" ht="30" x14ac:dyDescent="0.5">
      <c r="C3" s="18"/>
      <c r="D3" s="19" t="s">
        <v>8</v>
      </c>
      <c r="E3" s="20"/>
      <c r="F3" s="21"/>
      <c r="G3" s="20"/>
      <c r="H3" s="22"/>
      <c r="I3" s="20"/>
      <c r="J3" s="20"/>
      <c r="K3" s="20"/>
      <c r="L3" s="20"/>
      <c r="M3" s="21"/>
    </row>
    <row r="7" spans="1:15" ht="18" thickBot="1" x14ac:dyDescent="0.35">
      <c r="C7" s="23" t="s">
        <v>2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20.25" customHeight="1" thickBot="1" x14ac:dyDescent="0.25">
      <c r="C8" s="25" t="s">
        <v>17</v>
      </c>
      <c r="E8" s="26"/>
    </row>
    <row r="9" spans="1:15" s="3" customFormat="1" ht="13.2" x14ac:dyDescent="0.25">
      <c r="A9" s="1"/>
      <c r="B9" s="2"/>
      <c r="C9"/>
      <c r="D9"/>
      <c r="E9"/>
      <c r="F9"/>
      <c r="G9"/>
      <c r="H9"/>
      <c r="I9"/>
      <c r="J9"/>
      <c r="K9"/>
      <c r="L9"/>
      <c r="M9"/>
      <c r="N9"/>
    </row>
    <row r="10" spans="1:15" ht="10.8" thickBot="1" x14ac:dyDescent="0.25">
      <c r="A10" s="3"/>
      <c r="B10" s="3"/>
      <c r="C10" s="1"/>
      <c r="E10" s="5"/>
      <c r="F10" s="1"/>
      <c r="G10" s="11"/>
      <c r="H10" s="1"/>
      <c r="L10" s="6"/>
      <c r="M10" s="1"/>
    </row>
    <row r="11" spans="1:15" ht="14.4" thickBot="1" x14ac:dyDescent="0.3">
      <c r="A11" s="3"/>
      <c r="B11" s="3"/>
      <c r="C11" s="4"/>
      <c r="G11" s="74" t="s">
        <v>7</v>
      </c>
      <c r="H11" s="75"/>
      <c r="I11" s="75"/>
      <c r="J11" s="75"/>
      <c r="K11" s="75"/>
      <c r="L11" s="76"/>
      <c r="M11" s="27"/>
    </row>
    <row r="12" spans="1:15" s="28" customFormat="1" ht="26.25" customHeight="1" thickBot="1" x14ac:dyDescent="0.3">
      <c r="B12" s="29"/>
      <c r="C12" s="29"/>
      <c r="F12" s="30"/>
      <c r="G12" s="83" t="s">
        <v>15</v>
      </c>
      <c r="H12" s="84"/>
      <c r="I12" s="85"/>
      <c r="J12" s="83" t="s">
        <v>16</v>
      </c>
      <c r="K12" s="84"/>
      <c r="L12" s="85"/>
      <c r="M12" s="31"/>
      <c r="N12" s="32"/>
    </row>
    <row r="13" spans="1:15" s="3" customFormat="1" ht="31.2" thickBot="1" x14ac:dyDescent="0.25">
      <c r="A13" s="10" t="s">
        <v>1</v>
      </c>
      <c r="B13" s="10" t="s">
        <v>3</v>
      </c>
      <c r="C13" s="10" t="s">
        <v>4</v>
      </c>
      <c r="D13" s="10" t="s">
        <v>18</v>
      </c>
      <c r="E13" s="33" t="s">
        <v>11</v>
      </c>
      <c r="F13" s="34" t="s">
        <v>12</v>
      </c>
      <c r="G13" s="35" t="s">
        <v>5</v>
      </c>
      <c r="H13" s="35" t="s">
        <v>0</v>
      </c>
      <c r="I13" s="36" t="s">
        <v>13</v>
      </c>
      <c r="J13" s="37" t="s">
        <v>12</v>
      </c>
      <c r="K13" s="35" t="s">
        <v>9</v>
      </c>
      <c r="L13" s="38" t="s">
        <v>14</v>
      </c>
      <c r="M13" s="39" t="s">
        <v>10</v>
      </c>
      <c r="N13" s="40" t="s">
        <v>6</v>
      </c>
    </row>
    <row r="14" spans="1:15" ht="24.9" customHeight="1" x14ac:dyDescent="0.2">
      <c r="A14" s="7"/>
      <c r="B14" s="7"/>
      <c r="C14" s="8"/>
      <c r="D14" s="9"/>
      <c r="E14" s="41">
        <v>20</v>
      </c>
      <c r="F14" s="42">
        <f>I14/((G14/100)+1)</f>
        <v>0</v>
      </c>
      <c r="G14" s="43">
        <v>7</v>
      </c>
      <c r="H14" s="44">
        <f>(F14*G14)/100</f>
        <v>0</v>
      </c>
      <c r="I14" s="45"/>
      <c r="J14" s="42">
        <f>F14*E14</f>
        <v>0</v>
      </c>
      <c r="K14" s="44">
        <f>(J14*G14)/100</f>
        <v>0</v>
      </c>
      <c r="L14" s="45">
        <f>(J14+K14)</f>
        <v>0</v>
      </c>
      <c r="M14" s="46">
        <f>J14*3%</f>
        <v>0</v>
      </c>
      <c r="N14" s="47"/>
    </row>
    <row r="15" spans="1:15" ht="24.9" customHeight="1" x14ac:dyDescent="0.2">
      <c r="A15" s="7"/>
      <c r="B15" s="7"/>
      <c r="C15" s="8"/>
      <c r="D15" s="9"/>
      <c r="E15" s="41"/>
      <c r="F15" s="48">
        <f>I15/((G15/100)+1)</f>
        <v>0</v>
      </c>
      <c r="G15" s="13"/>
      <c r="H15" s="12">
        <f>(F15*G15)/100</f>
        <v>0</v>
      </c>
      <c r="I15" s="49"/>
      <c r="J15" s="48">
        <f>F15*E15</f>
        <v>0</v>
      </c>
      <c r="K15" s="12">
        <f>(J15*G15)/100</f>
        <v>0</v>
      </c>
      <c r="L15" s="49">
        <f>(J15+K15)</f>
        <v>0</v>
      </c>
      <c r="M15" s="46">
        <f>J15*3%</f>
        <v>0</v>
      </c>
      <c r="N15" s="47"/>
    </row>
    <row r="16" spans="1:15" s="27" customFormat="1" ht="24.9" customHeight="1" x14ac:dyDescent="0.25">
      <c r="B16" s="32"/>
      <c r="E16" s="50"/>
      <c r="F16" s="50"/>
      <c r="G16" s="50"/>
      <c r="H16" s="50"/>
      <c r="I16" s="51"/>
      <c r="J16" s="52">
        <f>ROUNDUP(SUM(J14:J15),0)</f>
        <v>0</v>
      </c>
      <c r="K16" s="53"/>
      <c r="L16" s="52">
        <f>ROUNDUP(SUM(L14:L15),0)</f>
        <v>0</v>
      </c>
      <c r="M16" s="54"/>
      <c r="N16" s="54"/>
    </row>
    <row r="17" spans="1:14" ht="24.9" customHeight="1" x14ac:dyDescent="0.3">
      <c r="B17" s="24" t="s">
        <v>20</v>
      </c>
    </row>
    <row r="18" spans="1:14" ht="24.9" customHeight="1" x14ac:dyDescent="0.2"/>
    <row r="19" spans="1:14" ht="24.9" customHeight="1" thickBot="1" x14ac:dyDescent="0.25"/>
    <row r="20" spans="1:14" ht="62.25" customHeight="1" thickBot="1" x14ac:dyDescent="0.35">
      <c r="A20" s="77" t="s">
        <v>22</v>
      </c>
      <c r="B20" s="78"/>
      <c r="C20" s="78"/>
      <c r="D20" s="79"/>
      <c r="G20" s="80" t="s">
        <v>21</v>
      </c>
      <c r="H20" s="81"/>
      <c r="I20" s="81"/>
      <c r="J20" s="81"/>
      <c r="K20" s="81"/>
      <c r="L20" s="81"/>
      <c r="M20" s="81"/>
      <c r="N20" s="82"/>
    </row>
    <row r="21" spans="1:14" ht="24.9" customHeight="1" x14ac:dyDescent="0.2"/>
    <row r="22" spans="1:14" ht="24.9" customHeight="1" x14ac:dyDescent="0.2"/>
    <row r="23" spans="1:14" ht="24.9" customHeight="1" x14ac:dyDescent="0.2"/>
    <row r="24" spans="1:14" ht="24.9" customHeight="1" x14ac:dyDescent="0.2"/>
    <row r="25" spans="1:14" ht="24.9" customHeight="1" x14ac:dyDescent="0.2"/>
    <row r="26" spans="1:14" ht="24.9" customHeight="1" x14ac:dyDescent="0.2"/>
    <row r="27" spans="1:14" ht="24.9" customHeight="1" x14ac:dyDescent="0.2"/>
    <row r="28" spans="1:14" ht="24.9" customHeight="1" x14ac:dyDescent="0.2"/>
    <row r="29" spans="1:14" ht="24.9" customHeight="1" x14ac:dyDescent="0.2"/>
    <row r="30" spans="1:14" ht="24.9" customHeight="1" x14ac:dyDescent="0.2"/>
    <row r="31" spans="1:14" ht="24.9" customHeight="1" x14ac:dyDescent="0.2"/>
    <row r="32" spans="1:14" ht="24.9" customHeight="1" x14ac:dyDescent="0.2"/>
    <row r="33" ht="24.9" customHeight="1" x14ac:dyDescent="0.2"/>
    <row r="34" ht="24.9" customHeight="1" x14ac:dyDescent="0.2"/>
    <row r="35" ht="24.9" customHeight="1" x14ac:dyDescent="0.2"/>
    <row r="36" ht="24.9" customHeight="1" x14ac:dyDescent="0.2"/>
  </sheetData>
  <mergeCells count="5">
    <mergeCell ref="G11:L11"/>
    <mergeCell ref="A20:D20"/>
    <mergeCell ref="G20:N20"/>
    <mergeCell ref="G12:I12"/>
    <mergeCell ref="J12:L12"/>
  </mergeCells>
  <phoneticPr fontId="0" type="noConversion"/>
  <conditionalFormatting sqref="A14:E15">
    <cfRule type="cellIs" dxfId="2" priority="2" stopIfTrue="1" operator="equal">
      <formula>0</formula>
    </cfRule>
  </conditionalFormatting>
  <conditionalFormatting sqref="G14:G15 I14:I15 N14:N15">
    <cfRule type="cellIs" dxfId="1" priority="1" stopIfTrue="1" operator="equal">
      <formula>0</formula>
    </cfRule>
  </conditionalFormatting>
  <pageMargins left="0.46" right="0.11" top="0.59055118110236227" bottom="0.49" header="0" footer="0.13"/>
  <pageSetup paperSize="9" scale="90" orientation="landscape" horizontalDpi="4294967295" r:id="rId1"/>
  <headerFooter alignWithMargins="0">
    <oddFooter>&amp;L&amp;P&amp;R&amp;F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2:J20"/>
  <sheetViews>
    <sheetView tabSelected="1" view="pageBreakPreview" topLeftCell="A14" zoomScaleNormal="115" zoomScaleSheetLayoutView="100" workbookViewId="0">
      <selection activeCell="C17" sqref="C17"/>
    </sheetView>
  </sheetViews>
  <sheetFormatPr defaultColWidth="11.44140625" defaultRowHeight="10.199999999999999" x14ac:dyDescent="0.2"/>
  <cols>
    <col min="1" max="1" width="6" style="2" customWidth="1"/>
    <col min="2" max="2" width="24.6640625" style="2" customWidth="1"/>
    <col min="3" max="3" width="26" style="1" customWidth="1"/>
    <col min="4" max="4" width="15.109375" style="1" customWidth="1"/>
    <col min="5" max="5" width="9.44140625" style="11" customWidth="1"/>
    <col min="6" max="6" width="11.33203125" style="1" customWidth="1"/>
    <col min="7" max="7" width="17.44140625" style="1" customWidth="1"/>
    <col min="8" max="8" width="17.88671875" style="1" customWidth="1"/>
    <col min="9" max="9" width="15.5546875" style="1" customWidth="1"/>
    <col min="10" max="10" width="17.33203125" style="6" customWidth="1"/>
    <col min="11" max="16384" width="11.44140625" style="1"/>
  </cols>
  <sheetData>
    <row r="2" spans="1:10" ht="15.6" x14ac:dyDescent="0.3">
      <c r="C2" s="2"/>
      <c r="D2" s="55" t="s">
        <v>23</v>
      </c>
      <c r="E2" s="15"/>
      <c r="F2" s="17"/>
      <c r="G2" s="15"/>
      <c r="H2" s="15"/>
      <c r="I2" s="15"/>
      <c r="J2" s="15"/>
    </row>
    <row r="3" spans="1:10" ht="30" x14ac:dyDescent="0.5">
      <c r="C3" s="18"/>
      <c r="D3" s="21"/>
      <c r="E3" s="20"/>
      <c r="F3" s="22"/>
      <c r="G3" s="20"/>
      <c r="H3" s="20"/>
      <c r="I3" s="20"/>
      <c r="J3" s="20"/>
    </row>
    <row r="4" spans="1:10" ht="9" customHeight="1" x14ac:dyDescent="0.2">
      <c r="C4" s="2"/>
      <c r="D4" s="5"/>
      <c r="E4" s="1"/>
      <c r="F4" s="11"/>
      <c r="J4" s="1"/>
    </row>
    <row r="5" spans="1:10" ht="41.25" customHeight="1" x14ac:dyDescent="0.2">
      <c r="C5" s="69" t="s">
        <v>37</v>
      </c>
      <c r="D5" s="86" t="s">
        <v>38</v>
      </c>
      <c r="E5" s="86"/>
      <c r="F5" s="86"/>
      <c r="G5" s="86"/>
      <c r="H5" s="86"/>
      <c r="I5" s="86"/>
      <c r="J5" s="86"/>
    </row>
    <row r="6" spans="1:10" x14ac:dyDescent="0.2">
      <c r="C6" s="25"/>
      <c r="D6" s="5"/>
      <c r="E6" s="1"/>
      <c r="F6" s="11"/>
      <c r="J6" s="1"/>
    </row>
    <row r="7" spans="1:10" ht="10.8" thickBot="1" x14ac:dyDescent="0.25">
      <c r="A7" s="3"/>
      <c r="B7" s="3"/>
    </row>
    <row r="8" spans="1:10" ht="14.4" thickBot="1" x14ac:dyDescent="0.3">
      <c r="A8" s="3"/>
      <c r="B8" s="3"/>
      <c r="C8" s="4"/>
      <c r="D8" s="5"/>
      <c r="E8" s="74" t="s">
        <v>7</v>
      </c>
      <c r="F8" s="75"/>
      <c r="G8" s="75"/>
      <c r="H8" s="75"/>
      <c r="I8" s="75"/>
      <c r="J8" s="76"/>
    </row>
    <row r="9" spans="1:10" ht="15" customHeight="1" thickBot="1" x14ac:dyDescent="0.3">
      <c r="A9" s="29"/>
      <c r="B9" s="29"/>
      <c r="C9" s="29"/>
      <c r="D9" s="30"/>
      <c r="E9" s="87" t="s">
        <v>15</v>
      </c>
      <c r="F9" s="88"/>
      <c r="G9" s="88"/>
      <c r="H9" s="83" t="s">
        <v>24</v>
      </c>
      <c r="I9" s="84"/>
      <c r="J9" s="85"/>
    </row>
    <row r="10" spans="1:10" s="58" customFormat="1" ht="20.399999999999999" x14ac:dyDescent="0.25">
      <c r="A10" s="57" t="s">
        <v>3</v>
      </c>
      <c r="B10" s="57" t="s">
        <v>25</v>
      </c>
      <c r="C10" s="57" t="s">
        <v>27</v>
      </c>
      <c r="D10" s="57" t="s">
        <v>12</v>
      </c>
      <c r="E10" s="64" t="s">
        <v>5</v>
      </c>
      <c r="F10" s="64" t="s">
        <v>36</v>
      </c>
      <c r="G10" s="63" t="s">
        <v>13</v>
      </c>
      <c r="H10" s="65" t="s">
        <v>12</v>
      </c>
      <c r="I10" s="64" t="s">
        <v>35</v>
      </c>
      <c r="J10" s="68" t="s">
        <v>14</v>
      </c>
    </row>
    <row r="11" spans="1:10" s="56" customFormat="1" ht="33" customHeight="1" x14ac:dyDescent="0.25">
      <c r="A11" s="67">
        <v>1</v>
      </c>
      <c r="B11" s="67" t="s">
        <v>26</v>
      </c>
      <c r="C11" s="71" t="s">
        <v>28</v>
      </c>
      <c r="D11" s="59">
        <v>49946.73</v>
      </c>
      <c r="E11" s="62">
        <v>0.21</v>
      </c>
      <c r="F11" s="59">
        <f>ROUND(D11*E11,2)</f>
        <v>10488.81</v>
      </c>
      <c r="G11" s="59">
        <f>ROUND(F11+D11,2)</f>
        <v>60435.54</v>
      </c>
      <c r="H11" s="59"/>
      <c r="I11" s="59">
        <f>ROUND(H11*0.21,2)</f>
        <v>0</v>
      </c>
      <c r="J11" s="60">
        <f>H11+I11</f>
        <v>0</v>
      </c>
    </row>
    <row r="12" spans="1:10" s="56" customFormat="1" ht="33" customHeight="1" x14ac:dyDescent="0.25">
      <c r="A12" s="66">
        <v>2</v>
      </c>
      <c r="B12" s="66" t="s">
        <v>33</v>
      </c>
      <c r="C12" s="71" t="s">
        <v>32</v>
      </c>
      <c r="D12" s="59">
        <v>9082.7000000000007</v>
      </c>
      <c r="E12" s="62">
        <v>0.21</v>
      </c>
      <c r="F12" s="59">
        <f>D12*E12</f>
        <v>1907.3670000000002</v>
      </c>
      <c r="G12" s="59">
        <f t="shared" ref="G12" si="0">F12+D12</f>
        <v>10990.067000000001</v>
      </c>
      <c r="H12" s="59"/>
      <c r="I12" s="59">
        <f>ROUND(H12*0.21,2)</f>
        <v>0</v>
      </c>
      <c r="J12" s="60">
        <f t="shared" ref="J12" si="1">H12+I12</f>
        <v>0</v>
      </c>
    </row>
    <row r="13" spans="1:10" s="56" customFormat="1" ht="33" customHeight="1" x14ac:dyDescent="0.25">
      <c r="A13" s="66">
        <v>3</v>
      </c>
      <c r="B13" s="66" t="s">
        <v>34</v>
      </c>
      <c r="C13" s="71" t="s">
        <v>29</v>
      </c>
      <c r="D13" s="59">
        <v>11242.52</v>
      </c>
      <c r="E13" s="62">
        <v>0.21</v>
      </c>
      <c r="F13" s="59">
        <f>D13*E13</f>
        <v>2360.9292</v>
      </c>
      <c r="G13" s="59">
        <f t="shared" ref="G13" si="2">F13+D13</f>
        <v>13603.449200000001</v>
      </c>
      <c r="H13" s="59"/>
      <c r="I13" s="59">
        <f>ROUND(H13*0.21,2)</f>
        <v>0</v>
      </c>
      <c r="J13" s="60">
        <f t="shared" ref="J13" si="3">H13+I13</f>
        <v>0</v>
      </c>
    </row>
    <row r="14" spans="1:10" ht="24.9" customHeight="1" x14ac:dyDescent="0.2">
      <c r="D14" s="72">
        <f>+D11+D13+D12</f>
        <v>70271.95</v>
      </c>
      <c r="E14" s="73"/>
      <c r="F14" s="72">
        <f>+F11+F13+F12</f>
        <v>14757.1062</v>
      </c>
      <c r="G14" s="72">
        <f>+G11+G13+G12</f>
        <v>85029.056199999992</v>
      </c>
      <c r="H14" s="72">
        <f>+H11+H13+H12</f>
        <v>0</v>
      </c>
      <c r="I14" s="72">
        <f>+I11+I13+I12</f>
        <v>0</v>
      </c>
      <c r="J14" s="72">
        <f>+J11+J13+J12</f>
        <v>0</v>
      </c>
    </row>
    <row r="15" spans="1:10" ht="5.25" customHeight="1" x14ac:dyDescent="0.25">
      <c r="D15" s="61"/>
    </row>
    <row r="16" spans="1:10" ht="24.9" customHeight="1" x14ac:dyDescent="0.2">
      <c r="C16" s="70" t="s">
        <v>30</v>
      </c>
    </row>
    <row r="17" spans="3:3" ht="24.9" customHeight="1" x14ac:dyDescent="0.2">
      <c r="C17" s="70" t="s">
        <v>31</v>
      </c>
    </row>
    <row r="18" spans="3:3" ht="24.9" customHeight="1" x14ac:dyDescent="0.2">
      <c r="C18" s="70"/>
    </row>
    <row r="19" spans="3:3" ht="13.2" x14ac:dyDescent="0.2">
      <c r="C19" s="70"/>
    </row>
    <row r="20" spans="3:3" ht="13.2" x14ac:dyDescent="0.2">
      <c r="C20" s="70"/>
    </row>
  </sheetData>
  <mergeCells count="4">
    <mergeCell ref="D5:J5"/>
    <mergeCell ref="E9:G9"/>
    <mergeCell ref="H9:J9"/>
    <mergeCell ref="E8:J8"/>
  </mergeCells>
  <phoneticPr fontId="0" type="noConversion"/>
  <conditionalFormatting sqref="A11:A13 C11:C13 E11:E13 G11:G13">
    <cfRule type="cellIs" dxfId="0" priority="13" stopIfTrue="1" operator="equal">
      <formula>0</formula>
    </cfRule>
  </conditionalFormatting>
  <printOptions horizontalCentered="1"/>
  <pageMargins left="0.23622047244094491" right="0.19685039370078741" top="0.59055118110236227" bottom="0.59055118110236227" header="0" footer="0"/>
  <pageSetup paperSize="9" scale="91" orientation="landscape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Instruccions complimentació</vt:lpstr>
      <vt:lpstr>ANNEX 2 PCAP</vt:lpstr>
      <vt:lpstr>'ANNEX 2 PCAP'!_Hlk212565558</vt:lpstr>
      <vt:lpstr>'ANNEX 2 PCAP'!Àrea_d'impressió</vt:lpstr>
      <vt:lpstr>'ANNEX 2 PCAP'!Títols_per_imprimir</vt:lpstr>
      <vt:lpstr>'Instruccions complimentació'!Títols_per_imprimir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BARALDES, DANIEL (UC-DIR.ECON)</cp:lastModifiedBy>
  <cp:lastPrinted>2025-10-29T12:18:31Z</cp:lastPrinted>
  <dcterms:created xsi:type="dcterms:W3CDTF">2005-12-15T16:43:39Z</dcterms:created>
  <dcterms:modified xsi:type="dcterms:W3CDTF">2025-11-11T10:52:49Z</dcterms:modified>
</cp:coreProperties>
</file>