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fs\RECURSOS\BSM\BSM_PLTE_N_25\05-Documents de treball\Documents\Annexos Plec\"/>
    </mc:Choice>
  </mc:AlternateContent>
  <xr:revisionPtr revIDLastSave="0" documentId="13_ncr:1_{1E98B6C4-C4CD-4CF8-BC85-827B0537131A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Resum Costos" sheetId="4" r:id="rId1"/>
    <sheet name="Serveis i sistemes de veu fixa" sheetId="1" r:id="rId2"/>
    <sheet name="Serveis Internet i Dades" sheetId="3" r:id="rId3"/>
    <sheet name="Detall WAN primària BSM" sheetId="5" r:id="rId4"/>
    <sheet name="Detall WAN primària CBSA" sheetId="6" r:id="rId5"/>
    <sheet name="Costos d'ampliació i opcionals" sheetId="8" r:id="rId6"/>
  </sheets>
  <definedNames>
    <definedName name="_xlnm.Print_Area" localSheetId="5">'Costos d''ampliació i opcionals'!$A$1:$G$25</definedName>
    <definedName name="_xlnm.Print_Area" localSheetId="0">'Resum Costos'!$A$1:$K$35</definedName>
    <definedName name="_xlnm.Print_Area" localSheetId="1">'Serveis i sistemes de veu fixa'!$A$1:$H$132</definedName>
    <definedName name="_xlnm.Print_Area" localSheetId="2">'Serveis Internet i Dades'!$A$1:$I$103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9" i="3" l="1"/>
  <c r="E73" i="3" l="1"/>
  <c r="E74" i="3" s="1"/>
  <c r="I9" i="6"/>
  <c r="I7" i="6"/>
  <c r="I19" i="6"/>
  <c r="I18" i="6"/>
  <c r="H83" i="3"/>
  <c r="H82" i="3"/>
  <c r="H25" i="3" l="1"/>
  <c r="I82" i="5" l="1"/>
  <c r="I81" i="5"/>
  <c r="I80" i="5"/>
  <c r="I79" i="5"/>
  <c r="I78" i="5"/>
  <c r="I77" i="5"/>
  <c r="I76" i="5"/>
  <c r="I75" i="5"/>
  <c r="I74" i="5"/>
  <c r="H6" i="4"/>
  <c r="I73" i="5"/>
  <c r="H68" i="1" l="1"/>
  <c r="H65" i="1"/>
  <c r="H53" i="1"/>
  <c r="H35" i="1"/>
  <c r="F25" i="1"/>
  <c r="F24" i="1"/>
  <c r="I7" i="5"/>
  <c r="I85" i="5" l="1"/>
  <c r="I84" i="5"/>
  <c r="I83" i="5"/>
  <c r="F22" i="1"/>
  <c r="F8" i="1"/>
  <c r="F19" i="1"/>
  <c r="H81" i="3"/>
  <c r="H8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72" i="5"/>
  <c r="I71" i="5"/>
  <c r="I70" i="5"/>
  <c r="E68" i="1"/>
  <c r="D68" i="1"/>
  <c r="H64" i="1"/>
  <c r="H63" i="1"/>
  <c r="H62" i="1"/>
  <c r="H61" i="1"/>
  <c r="H60" i="1"/>
  <c r="H59" i="1"/>
  <c r="H58" i="1"/>
  <c r="H57" i="1"/>
  <c r="E53" i="1"/>
  <c r="D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F26" i="1"/>
  <c r="F23" i="1"/>
  <c r="F21" i="1"/>
  <c r="F20" i="1"/>
  <c r="F18" i="1"/>
  <c r="F13" i="1"/>
  <c r="F12" i="1"/>
  <c r="F11" i="1"/>
  <c r="F10" i="1"/>
  <c r="F9" i="1"/>
  <c r="F7" i="1"/>
  <c r="I33" i="3"/>
  <c r="H84" i="3" l="1"/>
  <c r="C100" i="3" s="1"/>
  <c r="D100" i="3" s="1"/>
  <c r="E100" i="3" s="1"/>
  <c r="I60" i="3"/>
  <c r="F27" i="1"/>
  <c r="D79" i="1" s="1"/>
  <c r="E79" i="1" s="1"/>
  <c r="D80" i="1"/>
  <c r="E80" i="1" s="1"/>
  <c r="D74" i="1"/>
  <c r="E74" i="1" s="1"/>
  <c r="F14" i="1"/>
  <c r="D73" i="1" s="1"/>
  <c r="E73" i="1" s="1"/>
  <c r="D75" i="1" l="1"/>
  <c r="D81" i="1"/>
  <c r="E75" i="1"/>
  <c r="D6" i="4" s="1"/>
  <c r="E81" i="1"/>
  <c r="H24" i="3"/>
  <c r="H26" i="3" s="1"/>
  <c r="I8" i="6"/>
  <c r="I10" i="6"/>
  <c r="I11" i="6"/>
  <c r="I12" i="6"/>
  <c r="I13" i="6"/>
  <c r="I14" i="6"/>
  <c r="I15" i="6"/>
  <c r="I16" i="6"/>
  <c r="I17" i="6"/>
  <c r="D82" i="1" l="1"/>
  <c r="C13" i="4"/>
  <c r="E82" i="1"/>
  <c r="D13" i="4"/>
  <c r="E13" i="4" s="1"/>
  <c r="E76" i="1"/>
  <c r="D76" i="1"/>
  <c r="C6" i="4"/>
  <c r="I6" i="6"/>
  <c r="I46" i="5"/>
  <c r="I6" i="5"/>
  <c r="I8" i="5"/>
  <c r="I9" i="5"/>
  <c r="I10" i="5"/>
  <c r="I11" i="5"/>
  <c r="I12" i="5"/>
  <c r="I13" i="5"/>
  <c r="I14" i="5"/>
  <c r="I15" i="5"/>
  <c r="I17" i="5"/>
  <c r="I16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20" i="6" l="1"/>
  <c r="D14" i="3" s="1"/>
  <c r="D16" i="3" s="1"/>
  <c r="C98" i="3" s="1"/>
  <c r="F13" i="4"/>
  <c r="G13" i="4" s="1"/>
  <c r="H13" i="4"/>
  <c r="I86" i="5"/>
  <c r="D7" i="3" s="1"/>
  <c r="C20" i="4"/>
  <c r="E6" i="4"/>
  <c r="E20" i="4" s="1"/>
  <c r="D20" i="4"/>
  <c r="F6" i="4" l="1"/>
  <c r="F20" i="4" s="1"/>
  <c r="D9" i="3"/>
  <c r="C91" i="3" s="1"/>
  <c r="G6" i="4" l="1"/>
  <c r="G20" i="4" s="1"/>
  <c r="H20" i="4" s="1"/>
  <c r="H68" i="3"/>
  <c r="H69" i="3" l="1"/>
  <c r="C101" i="3" s="1"/>
  <c r="D98" i="3"/>
  <c r="D91" i="3"/>
  <c r="E91" i="3" l="1"/>
  <c r="E98" i="3"/>
  <c r="C102" i="3"/>
  <c r="C14" i="4"/>
  <c r="D99" i="3"/>
  <c r="D101" i="3" s="1"/>
  <c r="C92" i="3"/>
  <c r="E99" i="3" l="1"/>
  <c r="E101" i="3" s="1"/>
  <c r="D102" i="3" l="1"/>
  <c r="D14" i="4"/>
  <c r="E102" i="3"/>
  <c r="C15" i="4"/>
  <c r="C16" i="4" s="1"/>
  <c r="C93" i="3"/>
  <c r="E14" i="4" l="1"/>
  <c r="C94" i="3"/>
  <c r="C7" i="4" s="1"/>
  <c r="D15" i="4"/>
  <c r="D16" i="4" s="1"/>
  <c r="D93" i="3"/>
  <c r="E93" i="3" s="1"/>
  <c r="D92" i="3"/>
  <c r="C21" i="4" l="1"/>
  <c r="F14" i="4"/>
  <c r="E15" i="4"/>
  <c r="E16" i="4" s="1"/>
  <c r="D94" i="3"/>
  <c r="D7" i="4" s="1"/>
  <c r="C95" i="3"/>
  <c r="E92" i="3"/>
  <c r="E94" i="3" s="1"/>
  <c r="D21" i="4" l="1"/>
  <c r="E7" i="4"/>
  <c r="E21" i="4" s="1"/>
  <c r="G14" i="4"/>
  <c r="G15" i="4" s="1"/>
  <c r="G16" i="4" s="1"/>
  <c r="F15" i="4"/>
  <c r="F16" i="4" s="1"/>
  <c r="D95" i="3"/>
  <c r="H14" i="4" l="1"/>
  <c r="H15" i="4" s="1"/>
  <c r="H16" i="4" s="1"/>
  <c r="F7" i="4"/>
  <c r="F21" i="4" s="1"/>
  <c r="E8" i="4"/>
  <c r="E9" i="4" s="1"/>
  <c r="E95" i="3"/>
  <c r="G7" i="4" l="1"/>
  <c r="H7" i="4" s="1"/>
  <c r="F8" i="4"/>
  <c r="F9" i="4" s="1"/>
  <c r="E22" i="4"/>
  <c r="E23" i="4" s="1"/>
  <c r="C22" i="4"/>
  <c r="C23" i="4" s="1"/>
  <c r="C8" i="4"/>
  <c r="C9" i="4" s="1"/>
  <c r="G8" i="4" l="1"/>
  <c r="G9" i="4" s="1"/>
  <c r="G21" i="4"/>
  <c r="H21" i="4" s="1"/>
  <c r="H8" i="4"/>
  <c r="H9" i="4" s="1"/>
  <c r="F22" i="4"/>
  <c r="F23" i="4" s="1"/>
  <c r="D22" i="4"/>
  <c r="D23" i="4" s="1"/>
  <c r="D8" i="4"/>
  <c r="D9" i="4" s="1"/>
  <c r="G22" i="4" l="1"/>
  <c r="G23" i="4" s="1"/>
  <c r="H22" i="4"/>
  <c r="H23" i="4" s="1"/>
</calcChain>
</file>

<file path=xl/sharedStrings.xml><?xml version="1.0" encoding="utf-8"?>
<sst xmlns="http://schemas.openxmlformats.org/spreadsheetml/2006/main" count="991" uniqueCount="358">
  <si>
    <t>DDI</t>
  </si>
  <si>
    <t>TOTAL</t>
  </si>
  <si>
    <t>Costos fixos</t>
  </si>
  <si>
    <t>Costos variables</t>
  </si>
  <si>
    <t>Trucades</t>
  </si>
  <si>
    <t>Minuts</t>
  </si>
  <si>
    <t>Cost minut (€)</t>
  </si>
  <si>
    <t>Preciari de tràfic internacional</t>
  </si>
  <si>
    <t>Zona 1: Unió Europea</t>
  </si>
  <si>
    <t>Zona 3: Amèrica latina</t>
  </si>
  <si>
    <t>Zona 4: Resta de països</t>
  </si>
  <si>
    <t>Establiment (€)</t>
  </si>
  <si>
    <t>Els Proveïdors indicaràn si hi ha un preu diferent per trucades a mòbils en les diferents Zones / països. Així mateix s'identificaran les seves Zones d'aplicació i països Inclosos en cada zona.</t>
  </si>
  <si>
    <t>Cost total (€/mes)</t>
  </si>
  <si>
    <t>Cost total (€/any)</t>
  </si>
  <si>
    <t>Cost total sense IVA</t>
  </si>
  <si>
    <t>Cost total amb IVA</t>
  </si>
  <si>
    <t>Unitats</t>
  </si>
  <si>
    <t>Cost unitari (€/mes)</t>
  </si>
  <si>
    <t>Línia analògica</t>
  </si>
  <si>
    <t>Metropolitanes</t>
  </si>
  <si>
    <t>Interprovincials</t>
  </si>
  <si>
    <t>A mòbils</t>
  </si>
  <si>
    <t>Tipus de tràfic (*)</t>
  </si>
  <si>
    <t>Centre</t>
  </si>
  <si>
    <t>Accés a Internet centralitzat</t>
  </si>
  <si>
    <t>Tecnologia d'accés</t>
  </si>
  <si>
    <t>Cost equip accés (€/mes)</t>
  </si>
  <si>
    <t>Cost accés a Internet (€/mes)</t>
  </si>
  <si>
    <t>Accés</t>
  </si>
  <si>
    <t>Cabal</t>
  </si>
  <si>
    <t>Tecnologia</t>
  </si>
  <si>
    <t>(*) Països inclosos a cada zona:
Zona 1: Alemanya, Àustria, Bèlgica, Bulgària, Xipre, Croàcia, Dinamarca, Eslovàquia, Eslovènia, Espanya, Estònia, Finlàndia, França, Gibraltar, Grècia, Guadalupe Holanda, Hongria, Irlanda, Illa de la Reunió, Itàlia, Letònia, Lituània, Luxemburg, Malta, Martinica, Mònaco, Polònia, Portugal, Regne Unit, Rep Txeca, Romania, San Marino, Suècia.
Zona 2: Albània, Andorra, Algèria, Bòsnia i Hercegovina, Bielorússia, Canadà, Estats Units, Illa de Man, Illa de Jersei, Illa de Guernsey, Islàndia, Liechtenstein, Macedònia, el Marroc, Moldàvia, Noruega, República de Geòrgia, Rússia, Sèrbia , Suïssa Tunísia, Turquia i Ucraïna.
Zona 3: Argentina, Bolívia, Brasil, Colòmbia, Costa Rica, Xile, Equador, El Salvador, Guatemala, Hondures, Mèxic, Nicaragua, Panamà, Paraguai, Perú, Rep. Dominicana, Uruguai, Veneçuela.
Zona 4: Resta de Països no Inclosos a Zona 3 i 1,2.</t>
  </si>
  <si>
    <t>Servei Trunk IP - Canals Trunk IP</t>
  </si>
  <si>
    <t>Servei Trunk IP - Cabal prioritzat sobre accés de dades</t>
  </si>
  <si>
    <t>Servei Trunk IP - Equipament SBC</t>
  </si>
  <si>
    <t>Zona 2: USA, Canadá, Magreb i resta de UE</t>
  </si>
  <si>
    <t>Cost total contracte (4 anys)</t>
  </si>
  <si>
    <t>COST TOTAL SENSE IVA</t>
  </si>
  <si>
    <t>COST TOTAL AMB IVA</t>
  </si>
  <si>
    <t>Cost unitari accés (€/mes)</t>
  </si>
  <si>
    <t>El senyor/a ................................................................., amb DNI núm. ................., en nom propi / en nom i representació de ........ de la qual actua en qualitat de ....... (administrador únic, solidari o mancomunat o apoderat solidari o mancomunat), segons escriptura pública atorgada davant el Notari de (lloc), senyor .........., en data ........ i número de protocol ........., declara sota la seva responsabilitat, com a empresa licitadora del contracte ................................., Expedient ............. que ofereixo els preus unitaris següents:</t>
  </si>
  <si>
    <t>(lloc i data )</t>
  </si>
  <si>
    <t>Signatura del/de la declarant</t>
  </si>
  <si>
    <t>Segell de l’empresa</t>
  </si>
  <si>
    <t>Internacionals</t>
  </si>
  <si>
    <t>A números 800/900</t>
  </si>
  <si>
    <t>A números 901</t>
  </si>
  <si>
    <t>A números 902</t>
  </si>
  <si>
    <t>A serveis d'informació i emergències</t>
  </si>
  <si>
    <t>Accés a Internet individuals i serveis associats</t>
  </si>
  <si>
    <t>Resum costos</t>
  </si>
  <si>
    <t>(**) Els costos unitaris indicats es mantindran per futures ampliacions dels serveis sol·licitats inicialment.</t>
  </si>
  <si>
    <t>Ampliació de cabal sobre accés MPLS / Ethernet existent - Ampliació de cabal de dades 1M (veu/multimèdia) sobre enllaç Ethernet simètric existent</t>
  </si>
  <si>
    <t>Ampliació de cabal sobre accés MPLS / Ethernet existent - Ampliació de cabal de dades 10M (veu/multimèdia) sobre enllaç Ethernet simètric existent</t>
  </si>
  <si>
    <t>Nous accessos simètrics Ethernet a xarxa privada - Accés 100 Mbps (incl.equip)</t>
  </si>
  <si>
    <t>Nous accessos simètrics Ethernet a xarxa privada - Accés 1000 Mbps (incl.equip)</t>
  </si>
  <si>
    <t>Accés a Internet descentralitzat</t>
  </si>
  <si>
    <t>Serveis de dades corporatius:</t>
  </si>
  <si>
    <t>Annex L1 - Resum Costos</t>
  </si>
  <si>
    <t>El Proveïdor haurà d’inserir els costos de la seva proposta en les caselles ombrejades en blau.</t>
  </si>
  <si>
    <t>El Proveïdor haurà d’inserir els detalls de la seva proposta en les caselles ombrejades en verd.</t>
  </si>
  <si>
    <t>Adreçament públic, blocs de 8</t>
  </si>
  <si>
    <t>Cost total serveis i sistemes de veu fixa sense IVA</t>
  </si>
  <si>
    <t>BSM</t>
  </si>
  <si>
    <t>CBSA</t>
  </si>
  <si>
    <t>Annex L1 - Model de proposta econòmica (Serveis i sistemes de veu fixa)</t>
  </si>
  <si>
    <t>BSM - Tipus de tràfic</t>
  </si>
  <si>
    <t>Serveis i sistemes de veu fixa BSM</t>
  </si>
  <si>
    <t>Serveis i sistemes de veu fixa CBSA</t>
  </si>
  <si>
    <t>Serveis de veu fixa</t>
  </si>
  <si>
    <t>Sistemes de veu fixa</t>
  </si>
  <si>
    <t>Accés primari (30 canals)</t>
  </si>
  <si>
    <t>CBSA - Tipus de tràfic</t>
  </si>
  <si>
    <t>Resum costos serveis i sistemes de veu fixa</t>
  </si>
  <si>
    <t>Serveis de dades - Xarxa primària</t>
  </si>
  <si>
    <t>Seu Central de BSM</t>
  </si>
  <si>
    <t>Actualització de versió del sistema central de telefonia corporativa i de la seva eina de gestió.</t>
  </si>
  <si>
    <t>Software Assurance fabricant (4 anys)</t>
  </si>
  <si>
    <t>Ampliacions serveis/sistemes/llicències</t>
  </si>
  <si>
    <t>Observacions</t>
  </si>
  <si>
    <t>Terminal IP gamma bàsica</t>
  </si>
  <si>
    <t>Terminal IP gamma avançada</t>
  </si>
  <si>
    <t>Terminal IP gamma operadora/expansió</t>
  </si>
  <si>
    <t>Terminal Softphone</t>
  </si>
  <si>
    <t>Llicència usuari servei de telefonia amb terminal físic associat</t>
  </si>
  <si>
    <t>SERVEIS OPCIONALS</t>
  </si>
  <si>
    <t>Costos serveis de dades - Xarxa Primària BSM</t>
  </si>
  <si>
    <t>Costos serveis de dades - Xarxa Primària CBSA</t>
  </si>
  <si>
    <t>Costos serveis d'accés a Internet BSM</t>
  </si>
  <si>
    <t>Costos serveis d'accés a Internet CBSA</t>
  </si>
  <si>
    <t>PORT OLIMPIC</t>
  </si>
  <si>
    <t>Seu Central de CBSA</t>
  </si>
  <si>
    <t>Rebut 900 – Origen fix</t>
  </si>
  <si>
    <t>Rebut 900 – Origen mòbil</t>
  </si>
  <si>
    <t>Rebut 902 – Origen fix</t>
  </si>
  <si>
    <t>Rebut 902 – Origen mòbil</t>
  </si>
  <si>
    <t>Servei bústia</t>
  </si>
  <si>
    <t>A datàfon</t>
  </si>
  <si>
    <t>TRÀFIC SORTINT TRUNK-IP /NGN</t>
  </si>
  <si>
    <t>TRÀFIC SORTINT LÍNIES INDIVIDUALS</t>
  </si>
  <si>
    <t xml:space="preserve">TRÀFIC REBUT ALS 90X </t>
  </si>
  <si>
    <t>A resta de números 90X</t>
  </si>
  <si>
    <t>A Fixes</t>
  </si>
  <si>
    <t>Internacional</t>
  </si>
  <si>
    <t>Línia 800/900</t>
  </si>
  <si>
    <t>Línia 901</t>
  </si>
  <si>
    <t>Línia 902</t>
  </si>
  <si>
    <t>Tarificació addicional</t>
  </si>
  <si>
    <t>Manteniment i gestió sistema telefonia corporativa CBSA</t>
  </si>
  <si>
    <t>Ampliació de cabal sobre accés MPLS / Ethernet existent - Ampliació de cabal de dades 10M (dades) sobre enllaç Ethernet simètric existent</t>
  </si>
  <si>
    <t>Annex L1 - Model de proposta econòmica (Detall WAN primària BSM)</t>
  </si>
  <si>
    <t>GRUP</t>
  </si>
  <si>
    <t>SEU</t>
  </si>
  <si>
    <t>TECNOLOGIA</t>
  </si>
  <si>
    <t>CAUDAL</t>
  </si>
  <si>
    <t>QoS</t>
  </si>
  <si>
    <t>CORPORATIU</t>
  </si>
  <si>
    <t>BARCELONA CALABRIA 66</t>
  </si>
  <si>
    <t>CORPORATIU - MPLS</t>
  </si>
  <si>
    <t>Accés FO Dedicada de 10Gb</t>
  </si>
  <si>
    <t>2Gb</t>
  </si>
  <si>
    <t>1Gb</t>
  </si>
  <si>
    <t>-</t>
  </si>
  <si>
    <t>MATARO ERNEST LLUCH 32</t>
  </si>
  <si>
    <t>Accés FO Dedicada de 1Gb</t>
  </si>
  <si>
    <t>ANELLA I FÒRUM</t>
  </si>
  <si>
    <t>PALAU SANT JORDI</t>
  </si>
  <si>
    <t>FTTH MPLS Simètrica</t>
  </si>
  <si>
    <t>TIBIDABO</t>
  </si>
  <si>
    <t>BARCELONA COLONIA DE TIBIDABO</t>
  </si>
  <si>
    <t>200Mb</t>
  </si>
  <si>
    <t>OFICINAS FORUM</t>
  </si>
  <si>
    <t>ZOO</t>
  </si>
  <si>
    <t>ESTACIONS AUTOBUSOS</t>
  </si>
  <si>
    <t>BCN Nord Ap, Estació i àrea</t>
  </si>
  <si>
    <t>PARKGUELL</t>
  </si>
  <si>
    <t>PARK GUELL</t>
  </si>
  <si>
    <t>CEMENTERIS</t>
  </si>
  <si>
    <t>BARCELONA MARE DE DEU PORT</t>
  </si>
  <si>
    <t>APARCAMENTS</t>
  </si>
  <si>
    <t>AP VALL HEBRON - DISP S GENIS</t>
  </si>
  <si>
    <t>AREA</t>
  </si>
  <si>
    <t>AREA BAC DE RODA 204</t>
  </si>
  <si>
    <t>BARCELONA REINA Mª CRISTINA 16</t>
  </si>
  <si>
    <t>GRUES</t>
  </si>
  <si>
    <t>BASE GRUAS ZONA FRANCA</t>
  </si>
  <si>
    <t>BARCELONA PROVENCA 538</t>
  </si>
  <si>
    <t>DIPOSIT BADAJOZ</t>
  </si>
  <si>
    <t>ESTAC AUTOB ST ANDREU ARENA</t>
  </si>
  <si>
    <t>AP MARINA PORT</t>
  </si>
  <si>
    <t>AP PL DE LES ARTS</t>
  </si>
  <si>
    <t>AP. LITORAL PORT</t>
  </si>
  <si>
    <t>AP. MARQ DE MULHACEN</t>
  </si>
  <si>
    <t>AP. MERCAT ENCANTS</t>
  </si>
  <si>
    <t>AP. ONA GLORIAS</t>
  </si>
  <si>
    <t>BARCELONA BONANOVA SN</t>
  </si>
  <si>
    <t>BARCELONA MANUEL GIRONA 77</t>
  </si>
  <si>
    <t>BARCELONA MARITIM 25</t>
  </si>
  <si>
    <t>BARCELONA RAMBLA DE FABRA I PU</t>
  </si>
  <si>
    <t>BARCELONA RAMON ALBO 77</t>
  </si>
  <si>
    <t>BCN DE DALT - PARK GUELL 47</t>
  </si>
  <si>
    <t>BCN SALVADOR MUNDI CENTRAL</t>
  </si>
  <si>
    <t>DIPOSIT JOAN MIRO</t>
  </si>
  <si>
    <t>AP BILBAO-LLUL</t>
  </si>
  <si>
    <t>AP CONCEPCIO ARENAL</t>
  </si>
  <si>
    <t>AP FLOST I CALCAT</t>
  </si>
  <si>
    <t>AP GARCIA I FARIA</t>
  </si>
  <si>
    <t>AP GAUDI</t>
  </si>
  <si>
    <t>AP MARAGALL</t>
  </si>
  <si>
    <t>AP MERCAT DEL GUINARDO</t>
  </si>
  <si>
    <t>AP MITRE - PUTXET</t>
  </si>
  <si>
    <t>AP SAGRADA FAMILIA</t>
  </si>
  <si>
    <t>AP TANATORI DECORTS</t>
  </si>
  <si>
    <t>AP. GRACIA MOTOS</t>
  </si>
  <si>
    <t>AP. RAMBLA POBLENOU</t>
  </si>
  <si>
    <t>BARCELONA -  JAUME FABRA 9</t>
  </si>
  <si>
    <t>BARCELONA COLOM 1</t>
  </si>
  <si>
    <t>BARCELONA DR AIGUADER 88</t>
  </si>
  <si>
    <t>BARCELONA L,ESCORIAL CENTRAL</t>
  </si>
  <si>
    <t>BARCELONA TORRENT DE L,OLLA CE</t>
  </si>
  <si>
    <t>BARCELONA URGELL 1</t>
  </si>
  <si>
    <t>MARINA GRACIA</t>
  </si>
  <si>
    <t>AP BUS GARCIA FARIA</t>
  </si>
  <si>
    <t>AP FORUM</t>
  </si>
  <si>
    <t>AP SENTMENAT - VERGOS</t>
  </si>
  <si>
    <t>AP FERRAN CASABLANCAS</t>
  </si>
  <si>
    <t>AP FRANCESC LAYRET</t>
  </si>
  <si>
    <t>AP GARDUNYA</t>
  </si>
  <si>
    <t>AP GALICIA</t>
  </si>
  <si>
    <t>AP PARC DE UNITAT</t>
  </si>
  <si>
    <t>AP SALVADOR ALLENDE</t>
  </si>
  <si>
    <t>DIPOSIT CASTELLBISBASL</t>
  </si>
  <si>
    <t>AP CIUTAT DEL TEATRE</t>
  </si>
  <si>
    <t>BARCELONA RASOS DE PEGUERA CEN</t>
  </si>
  <si>
    <t>NOVA SEU</t>
  </si>
  <si>
    <t>LlANÇADORA TIBIDABO</t>
  </si>
  <si>
    <t>LOT XARXA MPLS PRIMARIA DADES - REQUERIMENTS MÍNIMS</t>
  </si>
  <si>
    <t>CONCEPTE</t>
  </si>
  <si>
    <t>Xarxa de dades MPLS BSM</t>
  </si>
  <si>
    <t>Serveis de gestió associats</t>
  </si>
  <si>
    <t>veure pestanya "Detall WAN primària BSM"</t>
  </si>
  <si>
    <t>veure pestanya "Detall WAN primària CBSA"</t>
  </si>
  <si>
    <t>Ampliacions serveis de connectivitat de veu fixa</t>
  </si>
  <si>
    <t>Ampliacions serveis d'accés a Internet</t>
  </si>
  <si>
    <t>Ampliacions serveis de Dades</t>
  </si>
  <si>
    <t>FTTH 300Mbps/300Mbps</t>
  </si>
  <si>
    <t>IP fixa per a accés individual</t>
  </si>
  <si>
    <t>Servei anti-DDoS</t>
  </si>
  <si>
    <t>TOTAL MES MPLS</t>
  </si>
  <si>
    <t>COST ACCÉS</t>
  </si>
  <si>
    <t>COST EQUIP</t>
  </si>
  <si>
    <t>SOLUCIÓ PROPOSADA</t>
  </si>
  <si>
    <t>Annex L1 - Model de proposta econòmica (Detall WAN primària CBSA)</t>
  </si>
  <si>
    <t>Barcelona - Calle Mare de Deu de Port, 56</t>
  </si>
  <si>
    <t>Barcelona - Avinguda Joan XXIII 3;BAJO</t>
  </si>
  <si>
    <t>Barcelona - Avinguda Icaria S/N</t>
  </si>
  <si>
    <t>Barcelona - Garrofers , 36 Cementiri Sant Andreu</t>
  </si>
  <si>
    <t>Barcelona - Zamora 111; bajo</t>
  </si>
  <si>
    <t>Montcada i Reixac - Carretera Cementiri Collserola Km 1,5;Bajo</t>
  </si>
  <si>
    <t>Barcelona - Cementiri d,Horta , 9</t>
  </si>
  <si>
    <t>Barcelona - Cementiri de Sant Gervasi , 4</t>
  </si>
  <si>
    <t>Barcelona - Doctor Roux , 1</t>
  </si>
  <si>
    <t>L,Hospitalet de Llobregat - Passatge Cementiri, 1 BA Cementiri SANTS</t>
  </si>
  <si>
    <t>Cementiri</t>
  </si>
  <si>
    <t>SEU CENTRAL</t>
  </si>
  <si>
    <t>TOTAL LOT 1</t>
  </si>
  <si>
    <t>Comparteix accés amb la MPLS</t>
  </si>
  <si>
    <t>Adreces IP</t>
  </si>
  <si>
    <t>1 classe C</t>
  </si>
  <si>
    <t>1Gbps</t>
  </si>
  <si>
    <t>Fibra dedicada</t>
  </si>
  <si>
    <t>Xarxa de dades MPLS CBSA</t>
  </si>
  <si>
    <t>Annex L1 - Model de proposta econòmica (Serveis d'accés a Internet i serveis de connectivitat de dades)</t>
  </si>
  <si>
    <t>Serveis i sistemes de veu fixa</t>
  </si>
  <si>
    <t>Serveis Internet i Dades</t>
  </si>
  <si>
    <t>Annex L1 - Model de proposta econòmica (Costos d'ampliació i opcionals)</t>
  </si>
  <si>
    <t>Cost total accés a Internet (€/mes) (*)</t>
  </si>
  <si>
    <t>Cost total (€/mes) (*) (**)</t>
  </si>
  <si>
    <t>100% Dades</t>
  </si>
  <si>
    <t>Servei Trunk IP - Canals Trunk IP (10 canals)</t>
  </si>
  <si>
    <t>SD-WAN (en mode servei)</t>
  </si>
  <si>
    <t>Anti-DDoS (en mode servei)</t>
  </si>
  <si>
    <r>
      <t xml:space="preserve">(*)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BSM no admetrà cap cost d'alta</t>
    </r>
  </si>
  <si>
    <r>
      <t xml:space="preserve">(*)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CBSA no admetrà cap cost d'alta</t>
    </r>
  </si>
  <si>
    <t>Cost unitari (€/mes) (*)(**)</t>
  </si>
  <si>
    <t>Llicència per a canal Trunk IP addicional</t>
  </si>
  <si>
    <r>
      <t xml:space="preserve">(*) El cost unitari mensual ha d'incloure tant la quota mensual de manteniment com les possibles despesses inicials repercutides. </t>
    </r>
    <r>
      <rPr>
        <b/>
        <u/>
        <sz val="8"/>
        <rFont val="Arial"/>
        <family val="2"/>
      </rPr>
      <t>BSM /CBSA no admetrà cap cost d'alta</t>
    </r>
  </si>
  <si>
    <t>Barcelona - Tibidabo,3</t>
  </si>
  <si>
    <t>Barcelona - Ali Bei,54</t>
  </si>
  <si>
    <t>Barcelona - Moll de Gregal,1</t>
  </si>
  <si>
    <t>Barcelona - Teodor Llorente,24</t>
  </si>
  <si>
    <t>Barcelona - Calabria,66</t>
  </si>
  <si>
    <t>Barcelona - Cardenal Tedeschini,25</t>
  </si>
  <si>
    <t>Barcelona - Moll de Gregal,C.M.VELA PORT OLIMPI</t>
  </si>
  <si>
    <t>Barcelona - Ramon Albo,77</t>
  </si>
  <si>
    <t>Barcelona - Vall d'Hebron,148</t>
  </si>
  <si>
    <t>Barcelona - Moll de Mestral,37</t>
  </si>
  <si>
    <t>Barcelona - Moll de Mestral</t>
  </si>
  <si>
    <t>Barcelona - Olimpic,15</t>
  </si>
  <si>
    <t>Barcelona - Tibidabo,99999</t>
  </si>
  <si>
    <t>Barcelona - Moll de Mestral,1</t>
  </si>
  <si>
    <t>Barcelona - Provença,538</t>
  </si>
  <si>
    <t>Barcelona - Moll del Xaloc,1</t>
  </si>
  <si>
    <t>Barcelona - Carmel,23</t>
  </si>
  <si>
    <t>Barcelona - Parc de la Ciutadella,PARC. ZOOLOGIC</t>
  </si>
  <si>
    <t>Barcelona - Joan XXIII,23</t>
  </si>
  <si>
    <t>Barcelona - Ernest Lluch Martin,PARKING</t>
  </si>
  <si>
    <t>Barcelona - Mare de Deu de Port,56</t>
  </si>
  <si>
    <t>Serveis Addicionals</t>
  </si>
  <si>
    <t>Ampliacions serveis addicionals</t>
  </si>
  <si>
    <t>ADAM PTV</t>
  </si>
  <si>
    <t>SAN VICENTE DE BARAKALDO</t>
  </si>
  <si>
    <t>Equip i Infraestructura central</t>
  </si>
  <si>
    <t>Seu gran</t>
  </si>
  <si>
    <t>Seu petita</t>
  </si>
  <si>
    <t>FTTH Residencial</t>
  </si>
  <si>
    <t>Cost total serveis de dades i d'accés a Internet sense IVA</t>
  </si>
  <si>
    <t>FTTH 600Mbps/600Mbps</t>
  </si>
  <si>
    <t>FTTH 1Gbps/1Gbps</t>
  </si>
  <si>
    <t>Trasllat addicional</t>
  </si>
  <si>
    <t>Auditoria d'instal·lacions interiors addicional</t>
  </si>
  <si>
    <t>300Mbps</t>
  </si>
  <si>
    <t>Línia XI 900</t>
  </si>
  <si>
    <t>Línia XI 902</t>
  </si>
  <si>
    <t>CLOUD</t>
  </si>
  <si>
    <t>MPLS</t>
  </si>
  <si>
    <t>500Mb</t>
  </si>
  <si>
    <t>Nous accessos simètrics Ethernet a xarxa privada - Accés 10000 Mbps (incl.equip)</t>
  </si>
  <si>
    <t>2Gbps</t>
  </si>
  <si>
    <t>Cost total 
ANY 2 (€/any)</t>
  </si>
  <si>
    <t>Cost total 
ANY 1 (€/any)</t>
  </si>
  <si>
    <t>Cost total 
ANY 3 (€/any)</t>
  </si>
  <si>
    <t>Cost total 
ANY 4 (€/any)</t>
  </si>
  <si>
    <t>(*) S'inclou un creixement vegetatiu previst del 5% anual per als anys successius</t>
  </si>
  <si>
    <t>CONNEXIÓ PRIVADA A ORACLE</t>
  </si>
  <si>
    <t>CONNEXIÓ PRIVADA A AZURE</t>
  </si>
  <si>
    <t>CONNEXIÓ PRIVADA A AWS</t>
  </si>
  <si>
    <t>ALTRES</t>
  </si>
  <si>
    <t>Cost total (€)</t>
  </si>
  <si>
    <t>(*) El cost mensual total haurà d'incloure tant la quota mensual de manteniment com qualsevol altre cost addicional. BSM i CBSA no admetran cap cost d'alta</t>
  </si>
  <si>
    <t>(*) Aquest cost unitari mensual haurà d'incloure tant la quota mensual de manteniment i gestió com qualsevol altre cost addicional. BSM i CBSA no admetran cap cost d'alta</t>
  </si>
  <si>
    <t xml:space="preserve">Increment de cabal de 1Gbps sobre accés centralitzat </t>
  </si>
  <si>
    <t xml:space="preserve">Increment de cabal de 500Mbps sobre accés centralitzat </t>
  </si>
  <si>
    <t>(*) S'inclou dins del pressupost base de licitació unes volumetries mínimes identificades al plec tècnic (5 trasllats anuals i l'auditoria de 70 seus).</t>
  </si>
  <si>
    <t>Cost unitari (€)</t>
  </si>
  <si>
    <t>OBLIGATORI COMPLIMENTAR EL COST</t>
  </si>
  <si>
    <t>Nous accessos simètrics FTTH a xarxa privada - Simètrica 100M/100M (amb QoS) o superior</t>
  </si>
  <si>
    <t>Nous accessos simètrics FTTH a xarxa privada - Simètrica 300M/300M (amb QoS) o superior</t>
  </si>
  <si>
    <t>Nous accessos simètrics FTTH a xarxa privada - Simètrica 600M/600M (amb QoS) o superior</t>
  </si>
  <si>
    <t>SANT GENIS</t>
  </si>
  <si>
    <t>4Gb</t>
  </si>
  <si>
    <t>100Mb Multimedia, 900 Mb Dades amb prioritat, 3Gb Dades</t>
  </si>
  <si>
    <t>100Mb Multimedia, 900 Mb Dades amb prioritat, 1Gb Dades</t>
  </si>
  <si>
    <t>10% Multimedia, 40% Dades amb Prioritar; 50% Dades</t>
  </si>
  <si>
    <t>1 Gb</t>
  </si>
  <si>
    <t>600 Mb</t>
  </si>
  <si>
    <t>Llicència SIP addicional</t>
  </si>
  <si>
    <t>100 Mb</t>
  </si>
  <si>
    <t>Manteniment i gestió sistema telefonia corporativa BSM, incloent llicències per a canals Trunk-SIP</t>
  </si>
  <si>
    <t>IP Fixa</t>
  </si>
  <si>
    <t>IP fixa</t>
  </si>
  <si>
    <t>Sí</t>
  </si>
  <si>
    <t>Si</t>
  </si>
  <si>
    <t>*Back up voz</t>
  </si>
  <si>
    <t>SAGRADA FAMILIA LEPANT (*)</t>
  </si>
  <si>
    <t>SAGRADA FAMILIA DIPUTACIÓ (*)</t>
  </si>
  <si>
    <t>MARQUÉS DE L'ARGENTERA (*)</t>
  </si>
  <si>
    <t>TEATRE NACIONAL (*)</t>
  </si>
  <si>
    <t>DOCTOR AIGUADER (*)</t>
  </si>
  <si>
    <t>LLUÍS COMPANYS (*)</t>
  </si>
  <si>
    <t>PALAU NACIONAL (*)</t>
  </si>
  <si>
    <t>SARDENYA (*)</t>
  </si>
  <si>
    <t>JOSEP CARNER (*)</t>
  </si>
  <si>
    <r>
      <t xml:space="preserve">(**)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BSM no admetrà cap cost d'alta</t>
    </r>
  </si>
  <si>
    <t>(***) Els costos unitaris indicats es mantindran per futures ampliacions dels serveis sol·licitats inicialment.</t>
  </si>
  <si>
    <t>(*) En el moment de redacció dels plecs aquestes seus es troben en fase de construcció, però s'estima que a la posada en marxa del contracte, aquestes estaran plenament operatives</t>
  </si>
  <si>
    <t>300Mb</t>
  </si>
  <si>
    <t>Seu Central de BSM (Backup)</t>
  </si>
  <si>
    <t>Starlink residencial amb dades ilimitades</t>
  </si>
  <si>
    <t>Starlink amb prioritat local - 50GB</t>
  </si>
  <si>
    <t>Starlink amb prioritat local - 500GB</t>
  </si>
  <si>
    <t>Starlink amb prioritat local - 1TB</t>
  </si>
  <si>
    <t>Starlink amb prioritat local - 2TB</t>
  </si>
  <si>
    <t>300 Mbps</t>
  </si>
  <si>
    <t>- (*)</t>
  </si>
  <si>
    <t>(*) CBSA preveu desplegar nous circuits a dues seus addicionals durant el transcurs del contracte. La contractació d'aquestes línies no serà d'obligat compliment i dependrà de les necessitats de CBSA</t>
  </si>
  <si>
    <t>Nova seu (*)</t>
  </si>
  <si>
    <r>
      <t xml:space="preserve">(**)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CBSA no admetrà cap cost d'alta</t>
    </r>
  </si>
  <si>
    <t>Cost total (€/mes) (**) (***)</t>
  </si>
  <si>
    <t>Accés FO Dedicada de 300Mb</t>
  </si>
  <si>
    <t>100Mb</t>
  </si>
  <si>
    <t>Concepte</t>
  </si>
  <si>
    <t>Cost total servei (€/mes)</t>
  </si>
  <si>
    <t>Cost servei (€/mes)</t>
  </si>
  <si>
    <t>Servei de seguretat al núvol, que actuarà com a passarel·la segura per a protegir el trànsit de la xarxa de CBSA</t>
  </si>
  <si>
    <t>(*) Aquest import es posarà a disposició de BSM i estarà inclòs en l’oferta presentada. És a dir, no es facturarà directament, sinó que haurà d’estar inclòs i repercutit en la resta de serveis facturables definits en aquest annex</t>
  </si>
  <si>
    <t>Pressupost econòmic destinat a Feines d'adequació d'instal·lacions interiors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</si>
</sst>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#,##0.00&quot; &quot;[$€-C0A];[Red]&quot;-&quot;#,##0.00&quot; &quot;[$€-C0A]"/>
    <numFmt numFmtId="167" formatCode="_-* #,##0.00\ [$€-1]_-;\-* #,##0.00\ [$€-1]_-;_-* &quot;-&quot;??\ [$€-1]_-"/>
    <numFmt numFmtId="168" formatCode="[$-C0A]General"/>
    <numFmt numFmtId="169" formatCode="_-* #,##0.0000\ &quot;€&quot;_-;\-* #,##0.0000\ &quot;€&quot;_-;_-* &quot;-&quot;??\ &quot;€&quot;_-;_-@_-"/>
    <numFmt numFmtId="170" formatCode="_-* #,##0.00\ &quot;€&quot;_-;\-* #,##0.00\ &quot;€&quot;_-;_-* &quot;-&quot;????\ &quot;€&quot;_-;_-@_-"/>
    <numFmt numFmtId="171" formatCode="#,##0.00\ &quot;€&quot;"/>
    <numFmt numFmtId="172" formatCode="_-* #,##0_-;\-* #,##0_-;_-* &quot;-&quot;??_-;_-@_-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Bankinter"/>
      <family val="2"/>
    </font>
    <font>
      <sz val="10"/>
      <color indexed="9"/>
      <name val="Bankinter"/>
      <family val="2"/>
    </font>
    <font>
      <sz val="10"/>
      <color indexed="17"/>
      <name val="Bankinter"/>
      <family val="2"/>
    </font>
    <font>
      <b/>
      <sz val="10"/>
      <color indexed="52"/>
      <name val="Bankinter"/>
      <family val="2"/>
    </font>
    <font>
      <b/>
      <sz val="10"/>
      <color indexed="9"/>
      <name val="Bankinter"/>
      <family val="2"/>
    </font>
    <font>
      <sz val="10"/>
      <color indexed="52"/>
      <name val="Bankinter"/>
      <family val="2"/>
    </font>
    <font>
      <b/>
      <sz val="11"/>
      <color indexed="56"/>
      <name val="Bankinter"/>
      <family val="2"/>
    </font>
    <font>
      <sz val="10"/>
      <color indexed="62"/>
      <name val="Bankinter"/>
      <family val="2"/>
    </font>
    <font>
      <sz val="10"/>
      <color indexed="20"/>
      <name val="Bankinter"/>
      <family val="2"/>
    </font>
    <font>
      <sz val="10"/>
      <color theme="1"/>
      <name val="Bankinter"/>
      <family val="2"/>
    </font>
    <font>
      <sz val="10"/>
      <color indexed="60"/>
      <name val="Bankinter"/>
      <family val="2"/>
    </font>
    <font>
      <b/>
      <sz val="10"/>
      <color indexed="63"/>
      <name val="Bankinter"/>
      <family val="2"/>
    </font>
    <font>
      <sz val="10"/>
      <color indexed="10"/>
      <name val="Bankinter"/>
      <family val="2"/>
    </font>
    <font>
      <i/>
      <sz val="10"/>
      <color indexed="23"/>
      <name val="Bankinter"/>
      <family val="2"/>
    </font>
    <font>
      <b/>
      <sz val="15"/>
      <color indexed="56"/>
      <name val="Bankinter"/>
      <family val="2"/>
    </font>
    <font>
      <b/>
      <sz val="13"/>
      <color indexed="56"/>
      <name val="Bankinter"/>
      <family val="2"/>
    </font>
    <font>
      <b/>
      <sz val="18"/>
      <color indexed="56"/>
      <name val="Cambria"/>
      <family val="2"/>
    </font>
    <font>
      <b/>
      <sz val="10"/>
      <color indexed="8"/>
      <name val="Bankinter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i/>
      <u/>
      <sz val="11"/>
      <color rgb="FF000000"/>
      <name val="Arial1"/>
    </font>
    <font>
      <b/>
      <sz val="13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8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i/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8"/>
      <color theme="1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rgb="FF808080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9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2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3" fillId="8" borderId="1" applyNumberFormat="0" applyAlignment="0" applyProtection="0"/>
    <xf numFmtId="0" fontId="14" fillId="4" borderId="0" applyNumberFormat="0" applyBorder="0" applyAlignment="0" applyProtection="0"/>
    <xf numFmtId="16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24" borderId="4" applyNumberFormat="0" applyFont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17" borderId="1" applyNumberFormat="0" applyAlignment="0" applyProtection="0"/>
    <xf numFmtId="0" fontId="13" fillId="8" borderId="1" applyNumberFormat="0" applyAlignment="0" applyProtection="0"/>
    <xf numFmtId="0" fontId="3" fillId="24" borderId="4" applyNumberFormat="0" applyFont="0" applyAlignment="0" applyProtection="0"/>
    <xf numFmtId="0" fontId="17" fillId="17" borderId="5" applyNumberFormat="0" applyAlignment="0" applyProtection="0"/>
    <xf numFmtId="0" fontId="23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7" fontId="3" fillId="2" borderId="0"/>
    <xf numFmtId="166" fontId="3" fillId="2" borderId="0"/>
    <xf numFmtId="0" fontId="3" fillId="2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8" fontId="24" fillId="0" borderId="0" applyBorder="0" applyProtection="0"/>
    <xf numFmtId="168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3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25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1" fillId="0" borderId="0"/>
    <xf numFmtId="0" fontId="28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4" fillId="0" borderId="0"/>
    <xf numFmtId="0" fontId="4" fillId="0" borderId="0"/>
    <xf numFmtId="0" fontId="3" fillId="0" borderId="0"/>
    <xf numFmtId="0" fontId="4" fillId="0" borderId="0"/>
    <xf numFmtId="166" fontId="4" fillId="0" borderId="0"/>
    <xf numFmtId="167" fontId="4" fillId="0" borderId="0"/>
    <xf numFmtId="0" fontId="4" fillId="0" borderId="0"/>
    <xf numFmtId="0" fontId="3" fillId="0" borderId="0"/>
    <xf numFmtId="166" fontId="4" fillId="0" borderId="0"/>
    <xf numFmtId="166" fontId="4" fillId="0" borderId="0"/>
    <xf numFmtId="166" fontId="4" fillId="0" borderId="0"/>
    <xf numFmtId="0" fontId="3" fillId="0" borderId="0"/>
    <xf numFmtId="167" fontId="4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4" fillId="0" borderId="0"/>
    <xf numFmtId="167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/>
    <xf numFmtId="166" fontId="3" fillId="0" borderId="0"/>
    <xf numFmtId="0" fontId="1" fillId="0" borderId="0"/>
    <xf numFmtId="166" fontId="3" fillId="0" borderId="0"/>
    <xf numFmtId="16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28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29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29" fillId="0" borderId="0"/>
    <xf numFmtId="0" fontId="3" fillId="0" borderId="0"/>
    <xf numFmtId="0" fontId="3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Border="0" applyProtection="0"/>
    <xf numFmtId="166" fontId="30" fillId="0" borderId="0" applyNumberFormat="0" applyBorder="0" applyProtection="0"/>
    <xf numFmtId="166" fontId="30" fillId="0" borderId="0" applyNumberFormat="0" applyBorder="0" applyProtection="0"/>
    <xf numFmtId="0" fontId="30" fillId="0" borderId="0" applyNumberFormat="0" applyBorder="0" applyProtection="0"/>
    <xf numFmtId="166" fontId="30" fillId="0" borderId="0" applyBorder="0" applyProtection="0"/>
    <xf numFmtId="0" fontId="3" fillId="0" borderId="0"/>
    <xf numFmtId="0" fontId="40" fillId="0" borderId="0" applyNumberFormat="0" applyFill="0" applyBorder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44" fillId="31" borderId="0" applyNumberFormat="0" applyBorder="0" applyAlignment="0" applyProtection="0"/>
    <xf numFmtId="0" fontId="45" fillId="32" borderId="0" applyNumberFormat="0" applyBorder="0" applyAlignment="0" applyProtection="0"/>
    <xf numFmtId="0" fontId="46" fillId="33" borderId="0" applyNumberFormat="0" applyBorder="0" applyAlignment="0" applyProtection="0"/>
    <xf numFmtId="0" fontId="47" fillId="34" borderId="16" applyNumberFormat="0" applyAlignment="0" applyProtection="0"/>
    <xf numFmtId="0" fontId="48" fillId="35" borderId="17" applyNumberFormat="0" applyAlignment="0" applyProtection="0"/>
    <xf numFmtId="0" fontId="49" fillId="35" borderId="16" applyNumberFormat="0" applyAlignment="0" applyProtection="0"/>
    <xf numFmtId="0" fontId="50" fillId="0" borderId="18" applyNumberFormat="0" applyFill="0" applyAlignment="0" applyProtection="0"/>
    <xf numFmtId="0" fontId="51" fillId="36" borderId="19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5" fillId="41" borderId="0" applyNumberFormat="0" applyBorder="0" applyAlignment="0" applyProtection="0"/>
    <xf numFmtId="0" fontId="5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5" fillId="45" borderId="0" applyNumberFormat="0" applyBorder="0" applyAlignment="0" applyProtection="0"/>
    <xf numFmtId="0" fontId="5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5" fillId="49" borderId="0" applyNumberFormat="0" applyBorder="0" applyAlignment="0" applyProtection="0"/>
    <xf numFmtId="0" fontId="55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5" fillId="53" borderId="0" applyNumberFormat="0" applyBorder="0" applyAlignment="0" applyProtection="0"/>
    <xf numFmtId="0" fontId="55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5" fillId="57" borderId="0" applyNumberFormat="0" applyBorder="0" applyAlignment="0" applyProtection="0"/>
    <xf numFmtId="0" fontId="55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5" fillId="61" borderId="0" applyNumberFormat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9" fillId="0" borderId="0"/>
    <xf numFmtId="166" fontId="4" fillId="0" borderId="0"/>
    <xf numFmtId="166" fontId="3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7" borderId="20" applyNumberFormat="0" applyFont="0" applyAlignment="0" applyProtection="0"/>
    <xf numFmtId="0" fontId="56" fillId="0" borderId="0" applyNumberFormat="0" applyFill="0" applyBorder="0" applyAlignment="0" applyProtection="0"/>
    <xf numFmtId="167" fontId="1" fillId="0" borderId="0"/>
    <xf numFmtId="166" fontId="29" fillId="0" borderId="0"/>
    <xf numFmtId="0" fontId="3" fillId="0" borderId="0"/>
    <xf numFmtId="167" fontId="1" fillId="0" borderId="0"/>
    <xf numFmtId="0" fontId="2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2" borderId="0"/>
    <xf numFmtId="168" fontId="24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167" fontId="2" fillId="0" borderId="0"/>
    <xf numFmtId="0" fontId="2" fillId="0" borderId="0"/>
    <xf numFmtId="0" fontId="30" fillId="0" borderId="0" applyNumberFormat="0" applyBorder="0" applyProtection="0"/>
    <xf numFmtId="0" fontId="59" fillId="0" borderId="0"/>
    <xf numFmtId="0" fontId="59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/>
    <xf numFmtId="0" fontId="1" fillId="37" borderId="20" applyNumberFormat="0" applyFont="0" applyAlignment="0" applyProtection="0"/>
  </cellStyleXfs>
  <cellXfs count="143">
    <xf numFmtId="0" fontId="0" fillId="0" borderId="0" xfId="0"/>
    <xf numFmtId="0" fontId="32" fillId="0" borderId="0" xfId="500" applyFont="1" applyAlignment="1">
      <alignment vertical="center"/>
    </xf>
    <xf numFmtId="0" fontId="33" fillId="0" borderId="0" xfId="112" applyFont="1" applyAlignment="1">
      <alignment vertical="center" wrapText="1"/>
    </xf>
    <xf numFmtId="0" fontId="33" fillId="0" borderId="0" xfId="112" applyFont="1" applyAlignment="1">
      <alignment horizontal="center" vertical="center" wrapText="1"/>
    </xf>
    <xf numFmtId="0" fontId="0" fillId="25" borderId="0" xfId="0" applyFill="1"/>
    <xf numFmtId="0" fontId="33" fillId="25" borderId="10" xfId="13" applyFont="1" applyFill="1" applyBorder="1" applyAlignment="1">
      <alignment horizontal="left" vertical="center" wrapText="1"/>
    </xf>
    <xf numFmtId="171" fontId="39" fillId="25" borderId="10" xfId="0" applyNumberFormat="1" applyFont="1" applyFill="1" applyBorder="1" applyAlignment="1">
      <alignment vertical="center"/>
    </xf>
    <xf numFmtId="0" fontId="39" fillId="29" borderId="10" xfId="13" applyFont="1" applyFill="1" applyBorder="1" applyAlignment="1">
      <alignment horizontal="left" vertical="center" wrapText="1"/>
    </xf>
    <xf numFmtId="171" fontId="39" fillId="29" borderId="10" xfId="0" applyNumberFormat="1" applyFont="1" applyFill="1" applyBorder="1" applyAlignment="1">
      <alignment vertical="center"/>
    </xf>
    <xf numFmtId="0" fontId="39" fillId="30" borderId="10" xfId="13" applyFont="1" applyFill="1" applyBorder="1" applyAlignment="1">
      <alignment horizontal="left" vertical="center" wrapText="1"/>
    </xf>
    <xf numFmtId="171" fontId="39" fillId="30" borderId="10" xfId="0" applyNumberFormat="1" applyFont="1" applyFill="1" applyBorder="1" applyAlignment="1">
      <alignment vertical="center"/>
    </xf>
    <xf numFmtId="0" fontId="33" fillId="25" borderId="10" xfId="112" applyFont="1" applyFill="1" applyBorder="1" applyAlignment="1">
      <alignment horizontal="left" vertical="center" wrapText="1"/>
    </xf>
    <xf numFmtId="44" fontId="33" fillId="26" borderId="10" xfId="114" applyFont="1" applyFill="1" applyBorder="1" applyAlignment="1">
      <alignment horizontal="center" vertical="center" wrapText="1"/>
    </xf>
    <xf numFmtId="44" fontId="33" fillId="0" borderId="10" xfId="114" applyFont="1" applyFill="1" applyBorder="1" applyAlignment="1">
      <alignment horizontal="center" vertical="center" wrapText="1"/>
    </xf>
    <xf numFmtId="0" fontId="36" fillId="27" borderId="10" xfId="112" applyFont="1" applyFill="1" applyBorder="1" applyAlignment="1">
      <alignment horizontal="center" vertical="center"/>
    </xf>
    <xf numFmtId="44" fontId="36" fillId="27" borderId="10" xfId="114" applyFont="1" applyFill="1" applyBorder="1" applyAlignment="1">
      <alignment horizontal="center" vertical="center"/>
    </xf>
    <xf numFmtId="0" fontId="38" fillId="28" borderId="10" xfId="0" applyFont="1" applyFill="1" applyBorder="1" applyAlignment="1">
      <alignment horizontal="center" vertical="center" wrapText="1" readingOrder="1"/>
    </xf>
    <xf numFmtId="169" fontId="33" fillId="26" borderId="10" xfId="114" applyNumberFormat="1" applyFont="1" applyFill="1" applyBorder="1" applyAlignment="1">
      <alignment horizontal="center" vertical="center" wrapText="1"/>
    </xf>
    <xf numFmtId="170" fontId="35" fillId="0" borderId="10" xfId="112" applyNumberFormat="1" applyFont="1" applyBorder="1" applyAlignment="1">
      <alignment vertical="center"/>
    </xf>
    <xf numFmtId="0" fontId="36" fillId="27" borderId="10" xfId="0" applyFont="1" applyFill="1" applyBorder="1" applyAlignment="1">
      <alignment horizontal="center" vertical="center"/>
    </xf>
    <xf numFmtId="0" fontId="33" fillId="0" borderId="10" xfId="112" applyFont="1" applyBorder="1" applyAlignment="1">
      <alignment horizontal="left" vertical="center" wrapText="1"/>
    </xf>
    <xf numFmtId="0" fontId="33" fillId="0" borderId="10" xfId="13" applyFont="1" applyBorder="1" applyAlignment="1">
      <alignment horizontal="left" vertical="center" wrapText="1"/>
    </xf>
    <xf numFmtId="171" fontId="33" fillId="0" borderId="10" xfId="0" applyNumberFormat="1" applyFont="1" applyBorder="1" applyAlignment="1">
      <alignment vertical="center"/>
    </xf>
    <xf numFmtId="3" fontId="36" fillId="27" borderId="12" xfId="112" applyNumberFormat="1" applyFont="1" applyFill="1" applyBorder="1" applyAlignment="1">
      <alignment vertical="center"/>
    </xf>
    <xf numFmtId="3" fontId="36" fillId="27" borderId="11" xfId="112" applyNumberFormat="1" applyFont="1" applyFill="1" applyBorder="1" applyAlignment="1">
      <alignment horizontal="center" vertical="center"/>
    </xf>
    <xf numFmtId="44" fontId="33" fillId="0" borderId="0" xfId="114" applyFont="1" applyFill="1" applyBorder="1" applyAlignment="1">
      <alignment horizontal="center" vertical="center" wrapText="1"/>
    </xf>
    <xf numFmtId="3" fontId="33" fillId="25" borderId="10" xfId="112" applyNumberFormat="1" applyFont="1" applyFill="1" applyBorder="1" applyAlignment="1">
      <alignment horizontal="center" vertical="center" wrapText="1"/>
    </xf>
    <xf numFmtId="0" fontId="31" fillId="0" borderId="0" xfId="500" applyFont="1" applyAlignment="1">
      <alignment vertical="center"/>
    </xf>
    <xf numFmtId="0" fontId="57" fillId="0" borderId="0" xfId="500" applyFont="1" applyAlignment="1">
      <alignment vertical="center"/>
    </xf>
    <xf numFmtId="3" fontId="36" fillId="27" borderId="10" xfId="112" applyNumberFormat="1" applyFont="1" applyFill="1" applyBorder="1" applyAlignment="1">
      <alignment horizontal="center" vertical="center"/>
    </xf>
    <xf numFmtId="0" fontId="35" fillId="0" borderId="0" xfId="112" applyFont="1" applyAlignment="1">
      <alignment vertical="center"/>
    </xf>
    <xf numFmtId="0" fontId="58" fillId="0" borderId="0" xfId="0" applyFont="1" applyAlignment="1">
      <alignment vertical="center"/>
    </xf>
    <xf numFmtId="0" fontId="1" fillId="0" borderId="0" xfId="112" applyAlignment="1">
      <alignment vertical="center"/>
    </xf>
    <xf numFmtId="0" fontId="37" fillId="0" borderId="0" xfId="112" applyFont="1" applyAlignment="1">
      <alignment vertical="center"/>
    </xf>
    <xf numFmtId="0" fontId="34" fillId="62" borderId="10" xfId="0" applyFont="1" applyFill="1" applyBorder="1" applyAlignment="1">
      <alignment horizontal="center" vertical="center" wrapText="1"/>
    </xf>
    <xf numFmtId="0" fontId="39" fillId="0" borderId="0" xfId="13" applyFont="1" applyAlignment="1">
      <alignment horizontal="left" vertical="center" wrapText="1"/>
    </xf>
    <xf numFmtId="171" fontId="39" fillId="0" borderId="0" xfId="0" applyNumberFormat="1" applyFont="1" applyAlignment="1">
      <alignment vertical="center"/>
    </xf>
    <xf numFmtId="3" fontId="33" fillId="30" borderId="10" xfId="112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3" fontId="33" fillId="0" borderId="11" xfId="112" applyNumberFormat="1" applyFont="1" applyBorder="1" applyAlignment="1">
      <alignment horizontal="center" vertical="center"/>
    </xf>
    <xf numFmtId="0" fontId="34" fillId="62" borderId="11" xfId="0" applyFont="1" applyFill="1" applyBorder="1" applyAlignment="1">
      <alignment horizontal="center" vertical="center" wrapText="1"/>
    </xf>
    <xf numFmtId="165" fontId="60" fillId="0" borderId="0" xfId="112" applyNumberFormat="1" applyFont="1" applyAlignment="1">
      <alignment horizontal="left" vertical="center"/>
    </xf>
    <xf numFmtId="3" fontId="35" fillId="25" borderId="11" xfId="112" applyNumberFormat="1" applyFont="1" applyFill="1" applyBorder="1" applyAlignment="1">
      <alignment horizontal="center" vertical="center"/>
    </xf>
    <xf numFmtId="0" fontId="39" fillId="30" borderId="10" xfId="13" applyFont="1" applyFill="1" applyBorder="1" applyAlignment="1">
      <alignment horizontal="left" vertical="center"/>
    </xf>
    <xf numFmtId="0" fontId="33" fillId="25" borderId="22" xfId="112" applyFont="1" applyFill="1" applyBorder="1" applyAlignment="1">
      <alignment horizontal="center" vertical="center" wrapText="1"/>
    </xf>
    <xf numFmtId="0" fontId="34" fillId="62" borderId="10" xfId="0" applyFont="1" applyFill="1" applyBorder="1" applyAlignment="1">
      <alignment horizontal="left" vertical="center" wrapText="1"/>
    </xf>
    <xf numFmtId="0" fontId="62" fillId="62" borderId="0" xfId="0" applyFont="1" applyFill="1" applyAlignment="1">
      <alignment horizontal="center" vertical="center" wrapText="1"/>
    </xf>
    <xf numFmtId="171" fontId="39" fillId="0" borderId="10" xfId="0" applyNumberFormat="1" applyFont="1" applyBorder="1" applyAlignment="1">
      <alignment vertical="center"/>
    </xf>
    <xf numFmtId="0" fontId="33" fillId="25" borderId="11" xfId="112" applyFont="1" applyFill="1" applyBorder="1" applyAlignment="1">
      <alignment vertical="center" wrapText="1"/>
    </xf>
    <xf numFmtId="0" fontId="33" fillId="25" borderId="12" xfId="112" applyFont="1" applyFill="1" applyBorder="1" applyAlignment="1">
      <alignment vertical="center" wrapText="1"/>
    </xf>
    <xf numFmtId="169" fontId="33" fillId="30" borderId="10" xfId="114" applyNumberFormat="1" applyFont="1" applyFill="1" applyBorder="1" applyAlignment="1">
      <alignment horizontal="center" vertical="center" wrapText="1"/>
    </xf>
    <xf numFmtId="43" fontId="35" fillId="0" borderId="10" xfId="589" applyFont="1" applyFill="1" applyBorder="1" applyAlignment="1">
      <alignment horizontal="center" vertical="center"/>
    </xf>
    <xf numFmtId="43" fontId="36" fillId="27" borderId="10" xfId="589" applyFont="1" applyFill="1" applyBorder="1" applyAlignment="1">
      <alignment horizontal="center" vertical="center"/>
    </xf>
    <xf numFmtId="172" fontId="35" fillId="0" borderId="10" xfId="589" applyNumberFormat="1" applyFont="1" applyFill="1" applyBorder="1" applyAlignment="1">
      <alignment horizontal="center" vertical="center"/>
    </xf>
    <xf numFmtId="172" fontId="36" fillId="27" borderId="10" xfId="589" applyNumberFormat="1" applyFont="1" applyFill="1" applyBorder="1" applyAlignment="1">
      <alignment horizontal="center" vertical="center"/>
    </xf>
    <xf numFmtId="0" fontId="63" fillId="0" borderId="0" xfId="0" applyFont="1" applyAlignment="1">
      <alignment vertical="center" wrapText="1"/>
    </xf>
    <xf numFmtId="0" fontId="0" fillId="30" borderId="0" xfId="0" quotePrefix="1" applyFill="1" applyAlignment="1">
      <alignment horizontal="center"/>
    </xf>
    <xf numFmtId="0" fontId="68" fillId="30" borderId="10" xfId="114" applyNumberFormat="1" applyFont="1" applyFill="1" applyBorder="1" applyAlignment="1">
      <alignment horizontal="center" vertical="center" wrapText="1"/>
    </xf>
    <xf numFmtId="0" fontId="63" fillId="64" borderId="10" xfId="0" applyFont="1" applyFill="1" applyBorder="1" applyAlignment="1">
      <alignment vertical="center"/>
    </xf>
    <xf numFmtId="0" fontId="67" fillId="0" borderId="10" xfId="0" applyFont="1" applyBorder="1" applyAlignment="1">
      <alignment horizontal="left" vertical="center" wrapText="1"/>
    </xf>
    <xf numFmtId="0" fontId="63" fillId="0" borderId="10" xfId="0" applyFont="1" applyBorder="1" applyAlignment="1">
      <alignment vertical="center"/>
    </xf>
    <xf numFmtId="0" fontId="65" fillId="27" borderId="10" xfId="0" applyFont="1" applyFill="1" applyBorder="1" applyAlignment="1">
      <alignment vertical="center" wrapText="1"/>
    </xf>
    <xf numFmtId="0" fontId="64" fillId="29" borderId="29" xfId="0" applyFont="1" applyFill="1" applyBorder="1" applyAlignment="1">
      <alignment horizontal="center" vertical="center" wrapText="1"/>
    </xf>
    <xf numFmtId="44" fontId="65" fillId="27" borderId="10" xfId="0" applyNumberFormat="1" applyFont="1" applyFill="1" applyBorder="1" applyAlignment="1">
      <alignment vertical="center" wrapText="1"/>
    </xf>
    <xf numFmtId="0" fontId="35" fillId="30" borderId="0" xfId="0" quotePrefix="1" applyFont="1" applyFill="1" applyAlignment="1">
      <alignment horizontal="center" wrapText="1"/>
    </xf>
    <xf numFmtId="0" fontId="35" fillId="25" borderId="11" xfId="112" applyFont="1" applyFill="1" applyBorder="1" applyAlignment="1">
      <alignment horizontal="left" vertical="center" wrapText="1"/>
    </xf>
    <xf numFmtId="0" fontId="35" fillId="25" borderId="12" xfId="112" applyFont="1" applyFill="1" applyBorder="1" applyAlignment="1">
      <alignment horizontal="left" vertical="center" wrapText="1"/>
    </xf>
    <xf numFmtId="0" fontId="69" fillId="0" borderId="0" xfId="500" applyFont="1" applyAlignment="1">
      <alignment vertical="center"/>
    </xf>
    <xf numFmtId="0" fontId="33" fillId="0" borderId="22" xfId="112" applyFont="1" applyBorder="1" applyAlignment="1">
      <alignment horizontal="center" vertical="center" wrapText="1"/>
    </xf>
    <xf numFmtId="0" fontId="35" fillId="0" borderId="0" xfId="112" applyFont="1" applyAlignment="1">
      <alignment horizontal="left" vertical="center" wrapText="1"/>
    </xf>
    <xf numFmtId="3" fontId="35" fillId="0" borderId="11" xfId="112" applyNumberFormat="1" applyFont="1" applyBorder="1" applyAlignment="1">
      <alignment horizontal="center" vertical="center"/>
    </xf>
    <xf numFmtId="0" fontId="35" fillId="0" borderId="10" xfId="0" quotePrefix="1" applyFont="1" applyBorder="1" applyAlignment="1">
      <alignment horizontal="center" wrapText="1"/>
    </xf>
    <xf numFmtId="0" fontId="39" fillId="0" borderId="0" xfId="0" applyFont="1" applyAlignment="1">
      <alignment vertical="center"/>
    </xf>
    <xf numFmtId="0" fontId="54" fillId="0" borderId="0" xfId="0" applyFont="1"/>
    <xf numFmtId="0" fontId="37" fillId="0" borderId="0" xfId="0" applyFont="1"/>
    <xf numFmtId="44" fontId="33" fillId="26" borderId="11" xfId="114" applyFont="1" applyFill="1" applyBorder="1" applyAlignment="1">
      <alignment horizontal="center" vertical="center" wrapText="1"/>
    </xf>
    <xf numFmtId="44" fontId="33" fillId="26" borderId="33" xfId="114" applyFont="1" applyFill="1" applyBorder="1" applyAlignment="1">
      <alignment horizontal="center" vertical="center" wrapText="1"/>
    </xf>
    <xf numFmtId="0" fontId="63" fillId="0" borderId="10" xfId="0" applyFont="1" applyBorder="1" applyAlignment="1">
      <alignment vertical="center" wrapText="1"/>
    </xf>
    <xf numFmtId="3" fontId="35" fillId="0" borderId="10" xfId="112" applyNumberFormat="1" applyFont="1" applyBorder="1" applyAlignment="1">
      <alignment horizontal="center" vertical="center"/>
    </xf>
    <xf numFmtId="3" fontId="33" fillId="0" borderId="10" xfId="112" applyNumberFormat="1" applyFont="1" applyBorder="1" applyAlignment="1">
      <alignment horizontal="center" vertical="center"/>
    </xf>
    <xf numFmtId="0" fontId="35" fillId="0" borderId="10" xfId="0" quotePrefix="1" applyFont="1" applyBorder="1" applyAlignment="1">
      <alignment horizontal="center" vertical="center" wrapText="1"/>
    </xf>
    <xf numFmtId="0" fontId="71" fillId="0" borderId="0" xfId="0" applyFont="1"/>
    <xf numFmtId="0" fontId="72" fillId="0" borderId="0" xfId="0" applyFont="1" applyAlignment="1">
      <alignment horizontal="left" vertical="center"/>
    </xf>
    <xf numFmtId="0" fontId="73" fillId="0" borderId="0" xfId="0" applyFont="1" applyAlignment="1">
      <alignment horizontal="left" vertical="center" wrapText="1"/>
    </xf>
    <xf numFmtId="0" fontId="57" fillId="0" borderId="0" xfId="500" applyFont="1" applyAlignment="1">
      <alignment horizontal="left" vertical="center" wrapText="1"/>
    </xf>
    <xf numFmtId="0" fontId="35" fillId="26" borderId="0" xfId="31" applyFont="1" applyFill="1" applyAlignment="1">
      <alignment horizontal="left" vertical="center" wrapText="1"/>
    </xf>
    <xf numFmtId="0" fontId="34" fillId="62" borderId="11" xfId="0" applyFont="1" applyFill="1" applyBorder="1" applyAlignment="1">
      <alignment horizontal="left" vertical="center" wrapText="1"/>
    </xf>
    <xf numFmtId="0" fontId="34" fillId="62" borderId="12" xfId="0" applyFont="1" applyFill="1" applyBorder="1" applyAlignment="1">
      <alignment horizontal="left" vertical="center" wrapText="1"/>
    </xf>
    <xf numFmtId="0" fontId="33" fillId="25" borderId="22" xfId="112" applyFont="1" applyFill="1" applyBorder="1" applyAlignment="1">
      <alignment horizontal="left" vertical="center" wrapText="1"/>
    </xf>
    <xf numFmtId="0" fontId="33" fillId="25" borderId="29" xfId="112" applyFont="1" applyFill="1" applyBorder="1" applyAlignment="1">
      <alignment horizontal="left" vertical="center" wrapText="1"/>
    </xf>
    <xf numFmtId="0" fontId="33" fillId="25" borderId="23" xfId="112" applyFont="1" applyFill="1" applyBorder="1" applyAlignment="1">
      <alignment horizontal="left" vertical="center" wrapText="1"/>
    </xf>
    <xf numFmtId="0" fontId="34" fillId="62" borderId="25" xfId="0" applyFont="1" applyFill="1" applyBorder="1" applyAlignment="1">
      <alignment horizontal="center" vertical="center" wrapText="1"/>
    </xf>
    <xf numFmtId="0" fontId="34" fillId="62" borderId="26" xfId="0" applyFont="1" applyFill="1" applyBorder="1" applyAlignment="1">
      <alignment horizontal="center" vertical="center" wrapText="1"/>
    </xf>
    <xf numFmtId="0" fontId="34" fillId="62" borderId="27" xfId="0" applyFont="1" applyFill="1" applyBorder="1" applyAlignment="1">
      <alignment horizontal="center" vertical="center" wrapText="1"/>
    </xf>
    <xf numFmtId="0" fontId="34" fillId="62" borderId="28" xfId="0" applyFont="1" applyFill="1" applyBorder="1" applyAlignment="1">
      <alignment horizontal="center" vertical="center" wrapText="1"/>
    </xf>
    <xf numFmtId="0" fontId="35" fillId="0" borderId="22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3" fillId="0" borderId="22" xfId="112" applyFont="1" applyBorder="1" applyAlignment="1">
      <alignment vertical="center" wrapText="1"/>
    </xf>
    <xf numFmtId="0" fontId="33" fillId="0" borderId="29" xfId="112" applyFont="1" applyBorder="1" applyAlignment="1">
      <alignment vertical="center" wrapText="1"/>
    </xf>
    <xf numFmtId="0" fontId="33" fillId="0" borderId="23" xfId="112" applyFont="1" applyBorder="1" applyAlignment="1">
      <alignment vertical="center" wrapText="1"/>
    </xf>
    <xf numFmtId="0" fontId="35" fillId="0" borderId="10" xfId="0" applyFont="1" applyBorder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4" fillId="62" borderId="11" xfId="0" applyFont="1" applyFill="1" applyBorder="1" applyAlignment="1">
      <alignment horizontal="center" vertical="center" wrapText="1"/>
    </xf>
    <xf numFmtId="0" fontId="34" fillId="62" borderId="12" xfId="0" applyFont="1" applyFill="1" applyBorder="1" applyAlignment="1">
      <alignment horizontal="center" vertical="center" wrapText="1"/>
    </xf>
    <xf numFmtId="0" fontId="34" fillId="62" borderId="10" xfId="0" applyFont="1" applyFill="1" applyBorder="1" applyAlignment="1">
      <alignment horizontal="center" vertical="center" wrapText="1"/>
    </xf>
    <xf numFmtId="0" fontId="33" fillId="0" borderId="10" xfId="112" applyFont="1" applyBorder="1" applyAlignment="1">
      <alignment horizontal="left" vertical="center" wrapText="1"/>
    </xf>
    <xf numFmtId="0" fontId="33" fillId="25" borderId="29" xfId="112" applyFont="1" applyFill="1" applyBorder="1" applyAlignment="1">
      <alignment horizontal="center" vertical="center" wrapText="1"/>
    </xf>
    <xf numFmtId="0" fontId="33" fillId="25" borderId="23" xfId="112" applyFont="1" applyFill="1" applyBorder="1" applyAlignment="1">
      <alignment horizontal="center" vertical="center" wrapText="1"/>
    </xf>
    <xf numFmtId="0" fontId="33" fillId="0" borderId="11" xfId="13" applyFont="1" applyBorder="1" applyAlignment="1">
      <alignment horizontal="left" vertical="center" wrapText="1"/>
    </xf>
    <xf numFmtId="0" fontId="33" fillId="0" borderId="12" xfId="13" applyFont="1" applyBorder="1" applyAlignment="1">
      <alignment horizontal="left" vertical="center" wrapText="1"/>
    </xf>
    <xf numFmtId="0" fontId="39" fillId="30" borderId="11" xfId="13" applyFont="1" applyFill="1" applyBorder="1" applyAlignment="1">
      <alignment horizontal="left" vertical="center" wrapText="1"/>
    </xf>
    <xf numFmtId="0" fontId="39" fillId="30" borderId="12" xfId="13" applyFont="1" applyFill="1" applyBorder="1" applyAlignment="1">
      <alignment horizontal="left" vertical="center" wrapText="1"/>
    </xf>
    <xf numFmtId="0" fontId="35" fillId="0" borderId="11" xfId="112" applyFont="1" applyBorder="1" applyAlignment="1">
      <alignment horizontal="left" vertical="center" wrapText="1"/>
    </xf>
    <xf numFmtId="0" fontId="35" fillId="0" borderId="12" xfId="112" applyFont="1" applyBorder="1" applyAlignment="1">
      <alignment horizontal="left" vertical="center" wrapText="1"/>
    </xf>
    <xf numFmtId="0" fontId="35" fillId="0" borderId="0" xfId="112" applyFont="1" applyAlignment="1">
      <alignment horizontal="left" vertical="center" wrapText="1"/>
    </xf>
    <xf numFmtId="0" fontId="34" fillId="62" borderId="25" xfId="0" applyFont="1" applyFill="1" applyBorder="1" applyAlignment="1">
      <alignment horizontal="left" vertical="center" wrapText="1"/>
    </xf>
    <xf numFmtId="0" fontId="34" fillId="62" borderId="26" xfId="0" applyFont="1" applyFill="1" applyBorder="1" applyAlignment="1">
      <alignment horizontal="left" vertical="center" wrapText="1"/>
    </xf>
    <xf numFmtId="0" fontId="34" fillId="62" borderId="27" xfId="0" applyFont="1" applyFill="1" applyBorder="1" applyAlignment="1">
      <alignment horizontal="left" vertical="center" wrapText="1"/>
    </xf>
    <xf numFmtId="0" fontId="34" fillId="62" borderId="28" xfId="0" applyFont="1" applyFill="1" applyBorder="1" applyAlignment="1">
      <alignment horizontal="left" vertical="center" wrapText="1"/>
    </xf>
    <xf numFmtId="0" fontId="33" fillId="25" borderId="10" xfId="112" quotePrefix="1" applyFont="1" applyFill="1" applyBorder="1" applyAlignment="1">
      <alignment vertical="center" wrapText="1"/>
    </xf>
    <xf numFmtId="0" fontId="33" fillId="25" borderId="10" xfId="112" applyFont="1" applyFill="1" applyBorder="1" applyAlignment="1">
      <alignment vertical="center" wrapText="1"/>
    </xf>
    <xf numFmtId="0" fontId="33" fillId="25" borderId="11" xfId="112" applyFont="1" applyFill="1" applyBorder="1" applyAlignment="1">
      <alignment horizontal="left" vertical="center" wrapText="1"/>
    </xf>
    <xf numFmtId="0" fontId="33" fillId="25" borderId="12" xfId="112" applyFont="1" applyFill="1" applyBorder="1" applyAlignment="1">
      <alignment horizontal="left" vertical="center" wrapText="1"/>
    </xf>
    <xf numFmtId="0" fontId="35" fillId="63" borderId="0" xfId="31" applyFont="1" applyFill="1" applyAlignment="1">
      <alignment horizontal="left" vertical="center" wrapText="1"/>
    </xf>
    <xf numFmtId="0" fontId="64" fillId="65" borderId="32" xfId="0" applyFont="1" applyFill="1" applyBorder="1" applyAlignment="1">
      <alignment horizontal="center" vertical="center" wrapText="1"/>
    </xf>
    <xf numFmtId="0" fontId="64" fillId="65" borderId="0" xfId="0" applyFont="1" applyFill="1" applyAlignment="1">
      <alignment horizontal="center" vertical="center" wrapText="1"/>
    </xf>
    <xf numFmtId="0" fontId="64" fillId="65" borderId="24" xfId="0" applyFont="1" applyFill="1" applyBorder="1" applyAlignment="1">
      <alignment horizontal="center" vertical="center" wrapText="1"/>
    </xf>
    <xf numFmtId="0" fontId="65" fillId="27" borderId="10" xfId="0" applyFont="1" applyFill="1" applyBorder="1" applyAlignment="1">
      <alignment horizontal="left" vertical="center" wrapText="1"/>
    </xf>
    <xf numFmtId="0" fontId="34" fillId="62" borderId="22" xfId="0" applyFont="1" applyFill="1" applyBorder="1" applyAlignment="1">
      <alignment horizontal="center" vertical="center" wrapText="1"/>
    </xf>
    <xf numFmtId="0" fontId="34" fillId="62" borderId="23" xfId="0" applyFont="1" applyFill="1" applyBorder="1" applyAlignment="1">
      <alignment horizontal="center" vertical="center" wrapText="1"/>
    </xf>
    <xf numFmtId="0" fontId="66" fillId="66" borderId="10" xfId="0" applyFont="1" applyFill="1" applyBorder="1" applyAlignment="1">
      <alignment horizontal="center" vertical="center" wrapText="1"/>
    </xf>
    <xf numFmtId="0" fontId="33" fillId="0" borderId="11" xfId="112" applyFont="1" applyBorder="1" applyAlignment="1">
      <alignment horizontal="left" vertical="center" wrapText="1"/>
    </xf>
    <xf numFmtId="0" fontId="33" fillId="0" borderId="12" xfId="112" applyFont="1" applyBorder="1" applyAlignment="1">
      <alignment horizontal="left" vertical="center" wrapText="1"/>
    </xf>
    <xf numFmtId="0" fontId="35" fillId="25" borderId="11" xfId="112" applyFont="1" applyFill="1" applyBorder="1" applyAlignment="1">
      <alignment horizontal="left" vertical="center" wrapText="1"/>
    </xf>
    <xf numFmtId="0" fontId="35" fillId="25" borderId="12" xfId="112" applyFont="1" applyFill="1" applyBorder="1" applyAlignment="1">
      <alignment horizontal="left" vertical="center" wrapText="1"/>
    </xf>
    <xf numFmtId="169" fontId="33" fillId="26" borderId="11" xfId="114" applyNumberFormat="1" applyFont="1" applyFill="1" applyBorder="1" applyAlignment="1">
      <alignment horizontal="center" vertical="center" wrapText="1"/>
    </xf>
    <xf numFmtId="169" fontId="33" fillId="26" borderId="12" xfId="114" applyNumberFormat="1" applyFont="1" applyFill="1" applyBorder="1" applyAlignment="1">
      <alignment horizontal="center" vertical="center" wrapText="1"/>
    </xf>
    <xf numFmtId="0" fontId="62" fillId="62" borderId="30" xfId="0" applyFont="1" applyFill="1" applyBorder="1" applyAlignment="1">
      <alignment horizontal="left" vertical="center"/>
    </xf>
    <xf numFmtId="0" fontId="62" fillId="62" borderId="31" xfId="0" applyFont="1" applyFill="1" applyBorder="1" applyAlignment="1">
      <alignment horizontal="left" vertical="center"/>
    </xf>
    <xf numFmtId="44" fontId="33" fillId="26" borderId="11" xfId="114" applyFont="1" applyFill="1" applyBorder="1" applyAlignment="1">
      <alignment horizontal="center" vertical="center" wrapText="1"/>
    </xf>
    <xf numFmtId="44" fontId="33" fillId="26" borderId="33" xfId="114" applyFont="1" applyFill="1" applyBorder="1" applyAlignment="1">
      <alignment horizontal="center" vertical="center" wrapText="1"/>
    </xf>
    <xf numFmtId="0" fontId="61" fillId="30" borderId="11" xfId="112" applyFont="1" applyFill="1" applyBorder="1" applyAlignment="1">
      <alignment horizontal="left" vertical="center" wrapText="1"/>
    </xf>
    <xf numFmtId="0" fontId="61" fillId="30" borderId="12" xfId="112" applyFont="1" applyFill="1" applyBorder="1" applyAlignment="1">
      <alignment horizontal="left" vertical="center" wrapText="1"/>
    </xf>
  </cellXfs>
  <cellStyles count="594">
    <cellStyle name="%" xfId="8" xr:uid="{00000000-0005-0000-0000-000000000000}"/>
    <cellStyle name="% 2" xfId="9" xr:uid="{00000000-0005-0000-0000-000001000000}"/>
    <cellStyle name="% 2 2" xfId="116" xr:uid="{00000000-0005-0000-0000-000002000000}"/>
    <cellStyle name="% 2 2 2" xfId="117" xr:uid="{00000000-0005-0000-0000-000003000000}"/>
    <cellStyle name="% 2 3" xfId="118" xr:uid="{00000000-0005-0000-0000-000004000000}"/>
    <cellStyle name="% 2 3 2" xfId="119" xr:uid="{00000000-0005-0000-0000-000005000000}"/>
    <cellStyle name="% 2 4" xfId="120" xr:uid="{00000000-0005-0000-0000-000006000000}"/>
    <cellStyle name="% 2 4 2" xfId="121" xr:uid="{00000000-0005-0000-0000-000007000000}"/>
    <cellStyle name="% 3" xfId="122" xr:uid="{00000000-0005-0000-0000-000008000000}"/>
    <cellStyle name="% 3 2" xfId="123" xr:uid="{00000000-0005-0000-0000-000009000000}"/>
    <cellStyle name="% 4" xfId="124" xr:uid="{00000000-0005-0000-0000-00000A000000}"/>
    <cellStyle name="% 4 2" xfId="125" xr:uid="{00000000-0005-0000-0000-00000B000000}"/>
    <cellStyle name="% 5" xfId="126" xr:uid="{00000000-0005-0000-0000-00000C000000}"/>
    <cellStyle name="% 5 2" xfId="127" xr:uid="{00000000-0005-0000-0000-00000D000000}"/>
    <cellStyle name="% 6" xfId="128" xr:uid="{00000000-0005-0000-0000-00000E000000}"/>
    <cellStyle name="% 6 2" xfId="129" xr:uid="{00000000-0005-0000-0000-00000F000000}"/>
    <cellStyle name="% 7" xfId="130" xr:uid="{00000000-0005-0000-0000-000010000000}"/>
    <cellStyle name="20% - Énfasis1" xfId="518" builtinId="30" customBuiltin="1"/>
    <cellStyle name="20% - Énfasis1 2" xfId="36" xr:uid="{00000000-0005-0000-0000-000012000000}"/>
    <cellStyle name="20% - Énfasis2" xfId="522" builtinId="34" customBuiltin="1"/>
    <cellStyle name="20% - Énfasis2 2" xfId="37" xr:uid="{00000000-0005-0000-0000-000014000000}"/>
    <cellStyle name="20% - Énfasis3" xfId="526" builtinId="38" customBuiltin="1"/>
    <cellStyle name="20% - Énfasis3 2" xfId="38" xr:uid="{00000000-0005-0000-0000-000016000000}"/>
    <cellStyle name="20% - Énfasis4" xfId="530" builtinId="42" customBuiltin="1"/>
    <cellStyle name="20% - Énfasis4 2" xfId="39" xr:uid="{00000000-0005-0000-0000-000018000000}"/>
    <cellStyle name="20% - Énfasis5" xfId="534" builtinId="46" customBuiltin="1"/>
    <cellStyle name="20% - Énfasis5 2" xfId="40" xr:uid="{00000000-0005-0000-0000-00001A000000}"/>
    <cellStyle name="20% - Énfasis6" xfId="538" builtinId="50" customBuiltin="1"/>
    <cellStyle name="20% - Énfasis6 2" xfId="41" xr:uid="{00000000-0005-0000-0000-00001C000000}"/>
    <cellStyle name="40% - Énfasis1" xfId="519" builtinId="31" customBuiltin="1"/>
    <cellStyle name="40% - Énfasis1 2" xfId="42" xr:uid="{00000000-0005-0000-0000-00001E000000}"/>
    <cellStyle name="40% - Énfasis2" xfId="523" builtinId="35" customBuiltin="1"/>
    <cellStyle name="40% - Énfasis2 2" xfId="43" xr:uid="{00000000-0005-0000-0000-000020000000}"/>
    <cellStyle name="40% - Énfasis3" xfId="527" builtinId="39" customBuiltin="1"/>
    <cellStyle name="40% - Énfasis3 2" xfId="44" xr:uid="{00000000-0005-0000-0000-000022000000}"/>
    <cellStyle name="40% - Énfasis4" xfId="531" builtinId="43" customBuiltin="1"/>
    <cellStyle name="40% - Énfasis4 2" xfId="45" xr:uid="{00000000-0005-0000-0000-000024000000}"/>
    <cellStyle name="40% - Énfasis5" xfId="535" builtinId="47" customBuiltin="1"/>
    <cellStyle name="40% - Énfasis5 2" xfId="46" xr:uid="{00000000-0005-0000-0000-000026000000}"/>
    <cellStyle name="40% - Énfasis6" xfId="539" builtinId="51" customBuiltin="1"/>
    <cellStyle name="40% - Énfasis6 2" xfId="47" xr:uid="{00000000-0005-0000-0000-000028000000}"/>
    <cellStyle name="60% - Énfasis1" xfId="520" builtinId="32" customBuiltin="1"/>
    <cellStyle name="60% - Énfasis1 2" xfId="48" xr:uid="{00000000-0005-0000-0000-00002A000000}"/>
    <cellStyle name="60% - Énfasis2" xfId="524" builtinId="36" customBuiltin="1"/>
    <cellStyle name="60% - Énfasis2 2" xfId="49" xr:uid="{00000000-0005-0000-0000-00002C000000}"/>
    <cellStyle name="60% - Énfasis3" xfId="528" builtinId="40" customBuiltin="1"/>
    <cellStyle name="60% - Énfasis3 2" xfId="50" xr:uid="{00000000-0005-0000-0000-00002E000000}"/>
    <cellStyle name="60% - Énfasis4" xfId="532" builtinId="44" customBuiltin="1"/>
    <cellStyle name="60% - Énfasis4 2" xfId="51" xr:uid="{00000000-0005-0000-0000-000030000000}"/>
    <cellStyle name="60% - Énfasis5" xfId="536" builtinId="48" customBuiltin="1"/>
    <cellStyle name="60% - Énfasis5 2" xfId="52" xr:uid="{00000000-0005-0000-0000-000032000000}"/>
    <cellStyle name="60% - Énfasis6" xfId="540" builtinId="52" customBuiltin="1"/>
    <cellStyle name="60% - Énfasis6 2" xfId="53" xr:uid="{00000000-0005-0000-0000-000034000000}"/>
    <cellStyle name="Buena 2" xfId="54" xr:uid="{00000000-0005-0000-0000-000036000000}"/>
    <cellStyle name="Bueno" xfId="506" builtinId="26" customBuiltin="1"/>
    <cellStyle name="Cálculo" xfId="511" builtinId="22" customBuiltin="1"/>
    <cellStyle name="Cálculo 2" xfId="55" xr:uid="{00000000-0005-0000-0000-000038000000}"/>
    <cellStyle name="Cálculo 2 2" xfId="106" xr:uid="{00000000-0005-0000-0000-000039000000}"/>
    <cellStyle name="Celda de comprobación" xfId="513" builtinId="23" customBuiltin="1"/>
    <cellStyle name="Celda de comprobación 2" xfId="56" xr:uid="{00000000-0005-0000-0000-00003B000000}"/>
    <cellStyle name="Celda vinculada" xfId="512" builtinId="24" customBuiltin="1"/>
    <cellStyle name="Celda vinculada 2" xfId="57" xr:uid="{00000000-0005-0000-0000-00003D000000}"/>
    <cellStyle name="ColorCabeceraTexto" xfId="15" xr:uid="{00000000-0005-0000-0000-00003E000000}"/>
    <cellStyle name="ColorCabeceraTexto 2" xfId="131" xr:uid="{00000000-0005-0000-0000-00003F000000}"/>
    <cellStyle name="ColorCabeceraTexto 2 2" xfId="132" xr:uid="{00000000-0005-0000-0000-000040000000}"/>
    <cellStyle name="ColorCabeceraTexto 2 2 2" xfId="133" xr:uid="{00000000-0005-0000-0000-000041000000}"/>
    <cellStyle name="ColorCabeceraTexto 2 3" xfId="134" xr:uid="{00000000-0005-0000-0000-000042000000}"/>
    <cellStyle name="ColorCabeceraTexto 2 3 2" xfId="135" xr:uid="{00000000-0005-0000-0000-000043000000}"/>
    <cellStyle name="ColorCabeceraTexto 2 4" xfId="136" xr:uid="{00000000-0005-0000-0000-000044000000}"/>
    <cellStyle name="ColorCabeceraTexto 2 5" xfId="575" xr:uid="{00000000-0005-0000-0000-000045000000}"/>
    <cellStyle name="ColorCabeceraTexto 3" xfId="137" xr:uid="{00000000-0005-0000-0000-000046000000}"/>
    <cellStyle name="ColorCabeceraTexto 3 2" xfId="138" xr:uid="{00000000-0005-0000-0000-000047000000}"/>
    <cellStyle name="ColorCabeceraTexto 4" xfId="139" xr:uid="{00000000-0005-0000-0000-000048000000}"/>
    <cellStyle name="ColorCabeceraTexto 4 2" xfId="140" xr:uid="{00000000-0005-0000-0000-000049000000}"/>
    <cellStyle name="ColorCabeceraTexto 5" xfId="141" xr:uid="{00000000-0005-0000-0000-00004A000000}"/>
    <cellStyle name="ColorCabeceraTexto 5 2" xfId="142" xr:uid="{00000000-0005-0000-0000-00004B000000}"/>
    <cellStyle name="ColorCabeceraTexto 6" xfId="143" xr:uid="{00000000-0005-0000-0000-00004C000000}"/>
    <cellStyle name="ColorCabeceraTexto 6 2" xfId="144" xr:uid="{00000000-0005-0000-0000-00004D000000}"/>
    <cellStyle name="ColorCabeceraTexto 7" xfId="145" xr:uid="{00000000-0005-0000-0000-00004E000000}"/>
    <cellStyle name="Diseño" xfId="146" xr:uid="{00000000-0005-0000-0000-00004F000000}"/>
    <cellStyle name="Diseño 2" xfId="147" xr:uid="{00000000-0005-0000-0000-000050000000}"/>
    <cellStyle name="Encabezado 1" xfId="502" builtinId="16" customBuiltin="1"/>
    <cellStyle name="Encabezado 4" xfId="505" builtinId="19" customBuiltin="1"/>
    <cellStyle name="Encabezado 4 2" xfId="58" xr:uid="{00000000-0005-0000-0000-000052000000}"/>
    <cellStyle name="Énfasis1" xfId="517" builtinId="29" customBuiltin="1"/>
    <cellStyle name="Énfasis1 2" xfId="59" xr:uid="{00000000-0005-0000-0000-000054000000}"/>
    <cellStyle name="Énfasis2" xfId="521" builtinId="33" customBuiltin="1"/>
    <cellStyle name="Énfasis2 2" xfId="60" xr:uid="{00000000-0005-0000-0000-000056000000}"/>
    <cellStyle name="Énfasis3" xfId="525" builtinId="37" customBuiltin="1"/>
    <cellStyle name="Énfasis3 2" xfId="61" xr:uid="{00000000-0005-0000-0000-000058000000}"/>
    <cellStyle name="Énfasis4" xfId="529" builtinId="41" customBuiltin="1"/>
    <cellStyle name="Énfasis4 2" xfId="62" xr:uid="{00000000-0005-0000-0000-00005A000000}"/>
    <cellStyle name="Énfasis5" xfId="533" builtinId="45" customBuiltin="1"/>
    <cellStyle name="Énfasis5 2" xfId="63" xr:uid="{00000000-0005-0000-0000-00005C000000}"/>
    <cellStyle name="Énfasis6" xfId="537" builtinId="49" customBuiltin="1"/>
    <cellStyle name="Énfasis6 2" xfId="64" xr:uid="{00000000-0005-0000-0000-00005E000000}"/>
    <cellStyle name="Entrada" xfId="509" builtinId="20" customBuiltin="1"/>
    <cellStyle name="Entrada 2" xfId="65" xr:uid="{00000000-0005-0000-0000-000060000000}"/>
    <cellStyle name="Entrada 2 2" xfId="107" xr:uid="{00000000-0005-0000-0000-000061000000}"/>
    <cellStyle name="Estilo 1" xfId="10" xr:uid="{00000000-0005-0000-0000-000062000000}"/>
    <cellStyle name="Estilo 1 2" xfId="148" xr:uid="{00000000-0005-0000-0000-000063000000}"/>
    <cellStyle name="Euro" xfId="11" xr:uid="{00000000-0005-0000-0000-000064000000}"/>
    <cellStyle name="Euro 2" xfId="12" xr:uid="{00000000-0005-0000-0000-000065000000}"/>
    <cellStyle name="Euro 2 2" xfId="149" xr:uid="{00000000-0005-0000-0000-000066000000}"/>
    <cellStyle name="Euro 2 2 2" xfId="150" xr:uid="{00000000-0005-0000-0000-000067000000}"/>
    <cellStyle name="Euro 2 3" xfId="151" xr:uid="{00000000-0005-0000-0000-000068000000}"/>
    <cellStyle name="Euro 3" xfId="152" xr:uid="{00000000-0005-0000-0000-000069000000}"/>
    <cellStyle name="Euro 3 2" xfId="153" xr:uid="{00000000-0005-0000-0000-00006A000000}"/>
    <cellStyle name="Euro 4" xfId="154" xr:uid="{00000000-0005-0000-0000-00006B000000}"/>
    <cellStyle name="Euro 4 2" xfId="155" xr:uid="{00000000-0005-0000-0000-00006C000000}"/>
    <cellStyle name="Euro 5" xfId="156" xr:uid="{00000000-0005-0000-0000-00006D000000}"/>
    <cellStyle name="Euro 5 2" xfId="157" xr:uid="{00000000-0005-0000-0000-00006E000000}"/>
    <cellStyle name="Euro 6" xfId="158" xr:uid="{00000000-0005-0000-0000-00006F000000}"/>
    <cellStyle name="Euro 6 2" xfId="159" xr:uid="{00000000-0005-0000-0000-000070000000}"/>
    <cellStyle name="Excel Built-in Hyperlink" xfId="160" xr:uid="{00000000-0005-0000-0000-000071000000}"/>
    <cellStyle name="Excel Built-in Hyperlink 2" xfId="161" xr:uid="{00000000-0005-0000-0000-000072000000}"/>
    <cellStyle name="Excel Built-in Hyperlink 3" xfId="162" xr:uid="{00000000-0005-0000-0000-000073000000}"/>
    <cellStyle name="Excel Built-in Hyperlink 4" xfId="163" xr:uid="{00000000-0005-0000-0000-000074000000}"/>
    <cellStyle name="Excel Built-in Hyperlink 5" xfId="576" xr:uid="{00000000-0005-0000-0000-000075000000}"/>
    <cellStyle name="Excel Built-in Normal" xfId="164" xr:uid="{00000000-0005-0000-0000-000076000000}"/>
    <cellStyle name="Excel Built-in Normal 2" xfId="165" xr:uid="{00000000-0005-0000-0000-000077000000}"/>
    <cellStyle name="Excel Built-in Normal 3" xfId="166" xr:uid="{00000000-0005-0000-0000-000078000000}"/>
    <cellStyle name="Excel Built-in Normal 4" xfId="167" xr:uid="{00000000-0005-0000-0000-000079000000}"/>
    <cellStyle name="Excel Built-in Normal 5" xfId="577" xr:uid="{00000000-0005-0000-0000-00007A000000}"/>
    <cellStyle name="Heading" xfId="168" xr:uid="{00000000-0005-0000-0000-00007B000000}"/>
    <cellStyle name="Heading 2" xfId="169" xr:uid="{00000000-0005-0000-0000-00007C000000}"/>
    <cellStyle name="Heading 3" xfId="170" xr:uid="{00000000-0005-0000-0000-00007D000000}"/>
    <cellStyle name="Heading 4" xfId="171" xr:uid="{00000000-0005-0000-0000-00007E000000}"/>
    <cellStyle name="Heading 5" xfId="578" xr:uid="{00000000-0005-0000-0000-00007F000000}"/>
    <cellStyle name="Heading1" xfId="172" xr:uid="{00000000-0005-0000-0000-000080000000}"/>
    <cellStyle name="Heading1 2" xfId="173" xr:uid="{00000000-0005-0000-0000-000081000000}"/>
    <cellStyle name="Heading1 3" xfId="174" xr:uid="{00000000-0005-0000-0000-000082000000}"/>
    <cellStyle name="Heading1 4" xfId="175" xr:uid="{00000000-0005-0000-0000-000083000000}"/>
    <cellStyle name="Heading1 5" xfId="579" xr:uid="{00000000-0005-0000-0000-000084000000}"/>
    <cellStyle name="Hipervínculo 2" xfId="176" xr:uid="{00000000-0005-0000-0000-000085000000}"/>
    <cellStyle name="Hipervínculo 2 2" xfId="177" xr:uid="{00000000-0005-0000-0000-000086000000}"/>
    <cellStyle name="Hipervínculo 2 3" xfId="178" xr:uid="{00000000-0005-0000-0000-000087000000}"/>
    <cellStyle name="Hipervínculo 2 4" xfId="179" xr:uid="{00000000-0005-0000-0000-000088000000}"/>
    <cellStyle name="Hipervínculo 2 5" xfId="580" xr:uid="{00000000-0005-0000-0000-000089000000}"/>
    <cellStyle name="Incorrecto" xfId="507" builtinId="27" customBuiltin="1"/>
    <cellStyle name="Incorrecto 2" xfId="66" xr:uid="{00000000-0005-0000-0000-00008B000000}"/>
    <cellStyle name="Millares" xfId="589" builtinId="3"/>
    <cellStyle name="Millares 2" xfId="5" xr:uid="{00000000-0005-0000-0000-00008C000000}"/>
    <cellStyle name="Millares 2 2" xfId="30" xr:uid="{00000000-0005-0000-0000-00008D000000}"/>
    <cellStyle name="Millares 2 2 2" xfId="100" xr:uid="{00000000-0005-0000-0000-00008E000000}"/>
    <cellStyle name="Millares 2 2 2 2" xfId="543" xr:uid="{00000000-0005-0000-0000-00008F000000}"/>
    <cellStyle name="Millares 2 2 3" xfId="560" xr:uid="{00000000-0005-0000-0000-000090000000}"/>
    <cellStyle name="Millares 2 3" xfId="67" xr:uid="{00000000-0005-0000-0000-000091000000}"/>
    <cellStyle name="Millares 2 3 2" xfId="180" xr:uid="{00000000-0005-0000-0000-000092000000}"/>
    <cellStyle name="Millares 2 3 2 2" xfId="181" xr:uid="{00000000-0005-0000-0000-000093000000}"/>
    <cellStyle name="Millares 2 3 3" xfId="182" xr:uid="{00000000-0005-0000-0000-000094000000}"/>
    <cellStyle name="Millares 2 3 3 2" xfId="183" xr:uid="{00000000-0005-0000-0000-000095000000}"/>
    <cellStyle name="Millares 2 3 4" xfId="184" xr:uid="{00000000-0005-0000-0000-000096000000}"/>
    <cellStyle name="Millares 2 3 4 2" xfId="185" xr:uid="{00000000-0005-0000-0000-000097000000}"/>
    <cellStyle name="Millares 2 3 5" xfId="186" xr:uid="{00000000-0005-0000-0000-000098000000}"/>
    <cellStyle name="Millares 2 3 6" xfId="187" xr:uid="{00000000-0005-0000-0000-000099000000}"/>
    <cellStyle name="Millares 2 3 7" xfId="563" xr:uid="{00000000-0005-0000-0000-00009A000000}"/>
    <cellStyle name="Millares 2 4" xfId="188" xr:uid="{00000000-0005-0000-0000-00009B000000}"/>
    <cellStyle name="Millares 3" xfId="26" xr:uid="{00000000-0005-0000-0000-00009C000000}"/>
    <cellStyle name="Millares 4" xfId="111" xr:uid="{00000000-0005-0000-0000-00009D000000}"/>
    <cellStyle name="Moneda 2" xfId="4" xr:uid="{00000000-0005-0000-0000-00009E000000}"/>
    <cellStyle name="Moneda 2 2" xfId="29" xr:uid="{00000000-0005-0000-0000-00009F000000}"/>
    <cellStyle name="Moneda 2 2 2" xfId="99" xr:uid="{00000000-0005-0000-0000-0000A0000000}"/>
    <cellStyle name="Moneda 2 2 2 2" xfId="542" xr:uid="{00000000-0005-0000-0000-0000A1000000}"/>
    <cellStyle name="Moneda 2 2 3" xfId="559" xr:uid="{00000000-0005-0000-0000-0000A2000000}"/>
    <cellStyle name="Moneda 2 3" xfId="104" xr:uid="{00000000-0005-0000-0000-0000A3000000}"/>
    <cellStyle name="Moneda 2 3 2" xfId="189" xr:uid="{00000000-0005-0000-0000-0000A4000000}"/>
    <cellStyle name="Moneda 2 3 2 2" xfId="190" xr:uid="{00000000-0005-0000-0000-0000A5000000}"/>
    <cellStyle name="Moneda 2 3 3" xfId="191" xr:uid="{00000000-0005-0000-0000-0000A6000000}"/>
    <cellStyle name="Moneda 2 3 3 2" xfId="192" xr:uid="{00000000-0005-0000-0000-0000A7000000}"/>
    <cellStyle name="Moneda 2 3 4" xfId="193" xr:uid="{00000000-0005-0000-0000-0000A8000000}"/>
    <cellStyle name="Moneda 2 3 4 2" xfId="194" xr:uid="{00000000-0005-0000-0000-0000A9000000}"/>
    <cellStyle name="Moneda 2 3 5" xfId="195" xr:uid="{00000000-0005-0000-0000-0000AA000000}"/>
    <cellStyle name="Moneda 2 3 6" xfId="196" xr:uid="{00000000-0005-0000-0000-0000AB000000}"/>
    <cellStyle name="Moneda 2 3 7" xfId="572" xr:uid="{00000000-0005-0000-0000-0000AC000000}"/>
    <cellStyle name="Moneda 2 4" xfId="68" xr:uid="{00000000-0005-0000-0000-0000AD000000}"/>
    <cellStyle name="Moneda 2 4 2" xfId="550" xr:uid="{00000000-0005-0000-0000-0000AE000000}"/>
    <cellStyle name="Moneda 2 5" xfId="197" xr:uid="{00000000-0005-0000-0000-0000AF000000}"/>
    <cellStyle name="Moneda 3" xfId="14" xr:uid="{00000000-0005-0000-0000-0000B0000000}"/>
    <cellStyle name="Moneda 3 2" xfId="28" xr:uid="{00000000-0005-0000-0000-0000B1000000}"/>
    <cellStyle name="Moneda 3 3" xfId="69" xr:uid="{00000000-0005-0000-0000-0000B2000000}"/>
    <cellStyle name="Moneda 3 4" xfId="114" xr:uid="{00000000-0005-0000-0000-0000B3000000}"/>
    <cellStyle name="Moneda 4" xfId="27" xr:uid="{00000000-0005-0000-0000-0000B4000000}"/>
    <cellStyle name="Moneda 4 2" xfId="70" xr:uid="{00000000-0005-0000-0000-0000B5000000}"/>
    <cellStyle name="Moneda 5" xfId="103" xr:uid="{00000000-0005-0000-0000-0000B6000000}"/>
    <cellStyle name="Moneda 5 2" xfId="551" xr:uid="{00000000-0005-0000-0000-0000B7000000}"/>
    <cellStyle name="Moneda 6" xfId="35" xr:uid="{00000000-0005-0000-0000-0000B8000000}"/>
    <cellStyle name="Moneda 7" xfId="2" xr:uid="{00000000-0005-0000-0000-0000B9000000}"/>
    <cellStyle name="Neutral" xfId="508" builtinId="28" customBuiltin="1"/>
    <cellStyle name="Neutral 2" xfId="71" xr:uid="{00000000-0005-0000-0000-0000BB000000}"/>
    <cellStyle name="Neutro" xfId="16" xr:uid="{00000000-0005-0000-0000-0000BC000000}"/>
    <cellStyle name="Neutro 2" xfId="198" xr:uid="{00000000-0005-0000-0000-0000BD000000}"/>
    <cellStyle name="Neutro 2 2" xfId="199" xr:uid="{00000000-0005-0000-0000-0000BE000000}"/>
    <cellStyle name="Neutro 2 2 2" xfId="200" xr:uid="{00000000-0005-0000-0000-0000BF000000}"/>
    <cellStyle name="Neutro 2 3" xfId="201" xr:uid="{00000000-0005-0000-0000-0000C0000000}"/>
    <cellStyle name="Neutro 2 3 2" xfId="202" xr:uid="{00000000-0005-0000-0000-0000C1000000}"/>
    <cellStyle name="Neutro 2 4" xfId="203" xr:uid="{00000000-0005-0000-0000-0000C2000000}"/>
    <cellStyle name="Neutro 2 5" xfId="581" xr:uid="{00000000-0005-0000-0000-0000C3000000}"/>
    <cellStyle name="Neutro 3" xfId="204" xr:uid="{00000000-0005-0000-0000-0000C4000000}"/>
    <cellStyle name="Neutro 3 2" xfId="205" xr:uid="{00000000-0005-0000-0000-0000C5000000}"/>
    <cellStyle name="Neutro 4" xfId="206" xr:uid="{00000000-0005-0000-0000-0000C6000000}"/>
    <cellStyle name="Neutro 4 2" xfId="207" xr:uid="{00000000-0005-0000-0000-0000C7000000}"/>
    <cellStyle name="Neutro 5" xfId="208" xr:uid="{00000000-0005-0000-0000-0000C8000000}"/>
    <cellStyle name="Neutro 5 2" xfId="209" xr:uid="{00000000-0005-0000-0000-0000C9000000}"/>
    <cellStyle name="Neutro 6" xfId="210" xr:uid="{00000000-0005-0000-0000-0000CA000000}"/>
    <cellStyle name="Neutro 6 2" xfId="211" xr:uid="{00000000-0005-0000-0000-0000CB000000}"/>
    <cellStyle name="Neutro 7" xfId="212" xr:uid="{00000000-0005-0000-0000-0000CC000000}"/>
    <cellStyle name="Normal" xfId="0" builtinId="0"/>
    <cellStyle name="Normal 10" xfId="34" xr:uid="{00000000-0005-0000-0000-0000CE000000}"/>
    <cellStyle name="Normal 10 2" xfId="115" xr:uid="{00000000-0005-0000-0000-0000CF000000}"/>
    <cellStyle name="Normal 10 2 2" xfId="213" xr:uid="{00000000-0005-0000-0000-0000D0000000}"/>
    <cellStyle name="Normal 10 2 3" xfId="214" xr:uid="{00000000-0005-0000-0000-0000D1000000}"/>
    <cellStyle name="Normal 10 3" xfId="215" xr:uid="{00000000-0005-0000-0000-0000D2000000}"/>
    <cellStyle name="Normal 10 3 2" xfId="216" xr:uid="{00000000-0005-0000-0000-0000D3000000}"/>
    <cellStyle name="Normal 10 4" xfId="217" xr:uid="{00000000-0005-0000-0000-0000D4000000}"/>
    <cellStyle name="Normal 10 4 2" xfId="218" xr:uid="{00000000-0005-0000-0000-0000D5000000}"/>
    <cellStyle name="Normal 10 5" xfId="219" xr:uid="{00000000-0005-0000-0000-0000D6000000}"/>
    <cellStyle name="Normal 10 6" xfId="220" xr:uid="{00000000-0005-0000-0000-0000D7000000}"/>
    <cellStyle name="Normal 10 7" xfId="562" xr:uid="{00000000-0005-0000-0000-0000D8000000}"/>
    <cellStyle name="Normal 11" xfId="221" xr:uid="{00000000-0005-0000-0000-0000D9000000}"/>
    <cellStyle name="Normal 11 2" xfId="222" xr:uid="{00000000-0005-0000-0000-0000DA000000}"/>
    <cellStyle name="Normal 11 2 2" xfId="223" xr:uid="{00000000-0005-0000-0000-0000DB000000}"/>
    <cellStyle name="Normal 11 2 3" xfId="224" xr:uid="{00000000-0005-0000-0000-0000DC000000}"/>
    <cellStyle name="Normal 11 3" xfId="225" xr:uid="{00000000-0005-0000-0000-0000DD000000}"/>
    <cellStyle name="Normal 11 3 2" xfId="226" xr:uid="{00000000-0005-0000-0000-0000DE000000}"/>
    <cellStyle name="Normal 11 4" xfId="227" xr:uid="{00000000-0005-0000-0000-0000DF000000}"/>
    <cellStyle name="Normal 11 4 2" xfId="228" xr:uid="{00000000-0005-0000-0000-0000E0000000}"/>
    <cellStyle name="Normal 11 5" xfId="229" xr:uid="{00000000-0005-0000-0000-0000E1000000}"/>
    <cellStyle name="Normal 11 6" xfId="230" xr:uid="{00000000-0005-0000-0000-0000E2000000}"/>
    <cellStyle name="Normal 12" xfId="231" xr:uid="{00000000-0005-0000-0000-0000E3000000}"/>
    <cellStyle name="Normal 12 2" xfId="232" xr:uid="{00000000-0005-0000-0000-0000E4000000}"/>
    <cellStyle name="Normal 12 2 2" xfId="233" xr:uid="{00000000-0005-0000-0000-0000E5000000}"/>
    <cellStyle name="Normal 13" xfId="234" xr:uid="{00000000-0005-0000-0000-0000E6000000}"/>
    <cellStyle name="Normal 13 2" xfId="235" xr:uid="{00000000-0005-0000-0000-0000E7000000}"/>
    <cellStyle name="Normal 13 2 2" xfId="236" xr:uid="{00000000-0005-0000-0000-0000E8000000}"/>
    <cellStyle name="Normal 13 2 3" xfId="237" xr:uid="{00000000-0005-0000-0000-0000E9000000}"/>
    <cellStyle name="Normal 13 3" xfId="238" xr:uid="{00000000-0005-0000-0000-0000EA000000}"/>
    <cellStyle name="Normal 13 3 2" xfId="239" xr:uid="{00000000-0005-0000-0000-0000EB000000}"/>
    <cellStyle name="Normal 13 4" xfId="240" xr:uid="{00000000-0005-0000-0000-0000EC000000}"/>
    <cellStyle name="Normal 13 4 2" xfId="241" xr:uid="{00000000-0005-0000-0000-0000ED000000}"/>
    <cellStyle name="Normal 13 5" xfId="242" xr:uid="{00000000-0005-0000-0000-0000EE000000}"/>
    <cellStyle name="Normal 13 6" xfId="243" xr:uid="{00000000-0005-0000-0000-0000EF000000}"/>
    <cellStyle name="Normal 14" xfId="72" xr:uid="{00000000-0005-0000-0000-0000F0000000}"/>
    <cellStyle name="Normal 14 2" xfId="244" xr:uid="{00000000-0005-0000-0000-0000F1000000}"/>
    <cellStyle name="Normal 14 2 2" xfId="245" xr:uid="{00000000-0005-0000-0000-0000F2000000}"/>
    <cellStyle name="Normal 14 2 3" xfId="246" xr:uid="{00000000-0005-0000-0000-0000F3000000}"/>
    <cellStyle name="Normal 14 3" xfId="247" xr:uid="{00000000-0005-0000-0000-0000F4000000}"/>
    <cellStyle name="Normal 14 3 2" xfId="248" xr:uid="{00000000-0005-0000-0000-0000F5000000}"/>
    <cellStyle name="Normal 14 4" xfId="249" xr:uid="{00000000-0005-0000-0000-0000F6000000}"/>
    <cellStyle name="Normal 14 4 2" xfId="250" xr:uid="{00000000-0005-0000-0000-0000F7000000}"/>
    <cellStyle name="Normal 14 5" xfId="251" xr:uid="{00000000-0005-0000-0000-0000F8000000}"/>
    <cellStyle name="Normal 14 6" xfId="252" xr:uid="{00000000-0005-0000-0000-0000F9000000}"/>
    <cellStyle name="Normal 14 7" xfId="564" xr:uid="{00000000-0005-0000-0000-0000FA000000}"/>
    <cellStyle name="Normal 15" xfId="253" xr:uid="{00000000-0005-0000-0000-0000FB000000}"/>
    <cellStyle name="Normal 15 2" xfId="254" xr:uid="{00000000-0005-0000-0000-0000FC000000}"/>
    <cellStyle name="Normal 15 2 2" xfId="255" xr:uid="{00000000-0005-0000-0000-0000FD000000}"/>
    <cellStyle name="Normal 15 2 3" xfId="256" xr:uid="{00000000-0005-0000-0000-0000FE000000}"/>
    <cellStyle name="Normal 15 3" xfId="257" xr:uid="{00000000-0005-0000-0000-0000FF000000}"/>
    <cellStyle name="Normal 15 3 2" xfId="258" xr:uid="{00000000-0005-0000-0000-000000010000}"/>
    <cellStyle name="Normal 15 4" xfId="259" xr:uid="{00000000-0005-0000-0000-000001010000}"/>
    <cellStyle name="Normal 15 4 2" xfId="260" xr:uid="{00000000-0005-0000-0000-000002010000}"/>
    <cellStyle name="Normal 15 5" xfId="261" xr:uid="{00000000-0005-0000-0000-000003010000}"/>
    <cellStyle name="Normal 15 6" xfId="262" xr:uid="{00000000-0005-0000-0000-000004010000}"/>
    <cellStyle name="Normal 16" xfId="263" xr:uid="{00000000-0005-0000-0000-000005010000}"/>
    <cellStyle name="Normal 16 2" xfId="264" xr:uid="{00000000-0005-0000-0000-000006010000}"/>
    <cellStyle name="Normal 16 2 2" xfId="265" xr:uid="{00000000-0005-0000-0000-000007010000}"/>
    <cellStyle name="Normal 16 2 3" xfId="266" xr:uid="{00000000-0005-0000-0000-000008010000}"/>
    <cellStyle name="Normal 16 3" xfId="267" xr:uid="{00000000-0005-0000-0000-000009010000}"/>
    <cellStyle name="Normal 16 3 2" xfId="268" xr:uid="{00000000-0005-0000-0000-00000A010000}"/>
    <cellStyle name="Normal 16 4" xfId="269" xr:uid="{00000000-0005-0000-0000-00000B010000}"/>
    <cellStyle name="Normal 16 4 2" xfId="270" xr:uid="{00000000-0005-0000-0000-00000C010000}"/>
    <cellStyle name="Normal 16 5" xfId="271" xr:uid="{00000000-0005-0000-0000-00000D010000}"/>
    <cellStyle name="Normal 16 6" xfId="272" xr:uid="{00000000-0005-0000-0000-00000E010000}"/>
    <cellStyle name="Normal 17" xfId="273" xr:uid="{00000000-0005-0000-0000-00000F010000}"/>
    <cellStyle name="Normal 17 2" xfId="274" xr:uid="{00000000-0005-0000-0000-000010010000}"/>
    <cellStyle name="Normal 17 2 2" xfId="275" xr:uid="{00000000-0005-0000-0000-000011010000}"/>
    <cellStyle name="Normal 17 2 3" xfId="276" xr:uid="{00000000-0005-0000-0000-000012010000}"/>
    <cellStyle name="Normal 17 3" xfId="277" xr:uid="{00000000-0005-0000-0000-000013010000}"/>
    <cellStyle name="Normal 17 3 2" xfId="278" xr:uid="{00000000-0005-0000-0000-000014010000}"/>
    <cellStyle name="Normal 17 4" xfId="279" xr:uid="{00000000-0005-0000-0000-000015010000}"/>
    <cellStyle name="Normal 17 4 2" xfId="280" xr:uid="{00000000-0005-0000-0000-000016010000}"/>
    <cellStyle name="Normal 17 5" xfId="281" xr:uid="{00000000-0005-0000-0000-000017010000}"/>
    <cellStyle name="Normal 17 6" xfId="282" xr:uid="{00000000-0005-0000-0000-000018010000}"/>
    <cellStyle name="Normal 18" xfId="283" xr:uid="{00000000-0005-0000-0000-000019010000}"/>
    <cellStyle name="Normal 18 2" xfId="284" xr:uid="{00000000-0005-0000-0000-00001A010000}"/>
    <cellStyle name="Normal 18 2 2" xfId="285" xr:uid="{00000000-0005-0000-0000-00001B010000}"/>
    <cellStyle name="Normal 18 3" xfId="33" xr:uid="{00000000-0005-0000-0000-00001C010000}"/>
    <cellStyle name="Normal 18 3 2" xfId="286" xr:uid="{00000000-0005-0000-0000-00001D010000}"/>
    <cellStyle name="Normal 18 3 3" xfId="287" xr:uid="{00000000-0005-0000-0000-00001E010000}"/>
    <cellStyle name="Normal 18 4" xfId="288" xr:uid="{00000000-0005-0000-0000-00001F010000}"/>
    <cellStyle name="Normal 18 5" xfId="582" xr:uid="{00000000-0005-0000-0000-000020010000}"/>
    <cellStyle name="Normal 19" xfId="289" xr:uid="{00000000-0005-0000-0000-000021010000}"/>
    <cellStyle name="Normal 19 2" xfId="290" xr:uid="{00000000-0005-0000-0000-000022010000}"/>
    <cellStyle name="Normal 19 3" xfId="583" xr:uid="{00000000-0005-0000-0000-000023010000}"/>
    <cellStyle name="Normal 2" xfId="3" xr:uid="{00000000-0005-0000-0000-000024010000}"/>
    <cellStyle name="Normal 2 10" xfId="17" xr:uid="{00000000-0005-0000-0000-000025010000}"/>
    <cellStyle name="Normal 2 10 2" xfId="291" xr:uid="{00000000-0005-0000-0000-000026010000}"/>
    <cellStyle name="Normal 2 10 2 2" xfId="292" xr:uid="{00000000-0005-0000-0000-000027010000}"/>
    <cellStyle name="Normal 2 10 2 2 2" xfId="293" xr:uid="{00000000-0005-0000-0000-000028010000}"/>
    <cellStyle name="Normal 2 10 3" xfId="294" xr:uid="{00000000-0005-0000-0000-000029010000}"/>
    <cellStyle name="Normal 2 10 3 2" xfId="295" xr:uid="{00000000-0005-0000-0000-00002A010000}"/>
    <cellStyle name="Normal 2 10 4" xfId="296" xr:uid="{00000000-0005-0000-0000-00002B010000}"/>
    <cellStyle name="Normal 2 10 4 2" xfId="297" xr:uid="{00000000-0005-0000-0000-00002C010000}"/>
    <cellStyle name="Normal 2 10 5" xfId="298" xr:uid="{00000000-0005-0000-0000-00002D010000}"/>
    <cellStyle name="Normal 2 10 5 2" xfId="299" xr:uid="{00000000-0005-0000-0000-00002E010000}"/>
    <cellStyle name="Normal 2 10 6" xfId="300" xr:uid="{00000000-0005-0000-0000-00002F010000}"/>
    <cellStyle name="Normal 2 2" xfId="18" xr:uid="{00000000-0005-0000-0000-000030010000}"/>
    <cellStyle name="Normal 2 2 2" xfId="19" xr:uid="{00000000-0005-0000-0000-000031010000}"/>
    <cellStyle name="Normal 2 2 2 2" xfId="301" xr:uid="{00000000-0005-0000-0000-000032010000}"/>
    <cellStyle name="Normal 2 2 2 2 2" xfId="302" xr:uid="{00000000-0005-0000-0000-000033010000}"/>
    <cellStyle name="Normal 2 2 2 2 3" xfId="303" xr:uid="{00000000-0005-0000-0000-000034010000}"/>
    <cellStyle name="Normal 2 2 2 3" xfId="304" xr:uid="{00000000-0005-0000-0000-000035010000}"/>
    <cellStyle name="Normal 2 2 2 4" xfId="305" xr:uid="{00000000-0005-0000-0000-000036010000}"/>
    <cellStyle name="Normal 2 2 2 5" xfId="306" xr:uid="{00000000-0005-0000-0000-000037010000}"/>
    <cellStyle name="Normal 2 2 3" xfId="25" xr:uid="{00000000-0005-0000-0000-000038010000}"/>
    <cellStyle name="Normal 2 2 3 2" xfId="307" xr:uid="{00000000-0005-0000-0000-000039010000}"/>
    <cellStyle name="Normal 2 2 3 3" xfId="308" xr:uid="{00000000-0005-0000-0000-00003A010000}"/>
    <cellStyle name="Normal 2 2 3 4" xfId="309" xr:uid="{00000000-0005-0000-0000-00003B010000}"/>
    <cellStyle name="Normal 2 2 3 5" xfId="558" xr:uid="{00000000-0005-0000-0000-00003C010000}"/>
    <cellStyle name="Normal 2 2 4" xfId="74" xr:uid="{00000000-0005-0000-0000-00003D010000}"/>
    <cellStyle name="Normal 2 2 4 2" xfId="549" xr:uid="{00000000-0005-0000-0000-00003E010000}"/>
    <cellStyle name="Normal 2 2 5" xfId="310" xr:uid="{00000000-0005-0000-0000-00003F010000}"/>
    <cellStyle name="Normal 2 2 5 2" xfId="311" xr:uid="{00000000-0005-0000-0000-000040010000}"/>
    <cellStyle name="Normal 2 2 5 3" xfId="312" xr:uid="{00000000-0005-0000-0000-000041010000}"/>
    <cellStyle name="Normal 2 2 6" xfId="313" xr:uid="{00000000-0005-0000-0000-000042010000}"/>
    <cellStyle name="Normal 2 3" xfId="20" xr:uid="{00000000-0005-0000-0000-000043010000}"/>
    <cellStyle name="Normal 2 3 2" xfId="75" xr:uid="{00000000-0005-0000-0000-000044010000}"/>
    <cellStyle name="Normal 2 3 2 2" xfId="314" xr:uid="{00000000-0005-0000-0000-000045010000}"/>
    <cellStyle name="Normal 2 3 2 2 2" xfId="315" xr:uid="{00000000-0005-0000-0000-000046010000}"/>
    <cellStyle name="Normal 2 3 2 3" xfId="565" xr:uid="{00000000-0005-0000-0000-000047010000}"/>
    <cellStyle name="Normal 2 3 3" xfId="316" xr:uid="{00000000-0005-0000-0000-000048010000}"/>
    <cellStyle name="Normal 2 3 3 2" xfId="317" xr:uid="{00000000-0005-0000-0000-000049010000}"/>
    <cellStyle name="Normal 2 3 4" xfId="318" xr:uid="{00000000-0005-0000-0000-00004A010000}"/>
    <cellStyle name="Normal 2 3 4 2" xfId="319" xr:uid="{00000000-0005-0000-0000-00004B010000}"/>
    <cellStyle name="Normal 2 3 5" xfId="320" xr:uid="{00000000-0005-0000-0000-00004C010000}"/>
    <cellStyle name="Normal 2 3 5 2" xfId="321" xr:uid="{00000000-0005-0000-0000-00004D010000}"/>
    <cellStyle name="Normal 2 3 6" xfId="322" xr:uid="{00000000-0005-0000-0000-00004E010000}"/>
    <cellStyle name="Normal 2 4" xfId="76" xr:uid="{00000000-0005-0000-0000-00004F010000}"/>
    <cellStyle name="Normal 2 4 2" xfId="323" xr:uid="{00000000-0005-0000-0000-000050010000}"/>
    <cellStyle name="Normal 2 4 3" xfId="324" xr:uid="{00000000-0005-0000-0000-000051010000}"/>
    <cellStyle name="Normal 2 4 4" xfId="545" xr:uid="{00000000-0005-0000-0000-000052010000}"/>
    <cellStyle name="Normal 2 5" xfId="98" xr:uid="{00000000-0005-0000-0000-000053010000}"/>
    <cellStyle name="Normal 2 5 2" xfId="325" xr:uid="{00000000-0005-0000-0000-000054010000}"/>
    <cellStyle name="Normal 2 5 2 2" xfId="326" xr:uid="{00000000-0005-0000-0000-000055010000}"/>
    <cellStyle name="Normal 2 5 3" xfId="327" xr:uid="{00000000-0005-0000-0000-000056010000}"/>
    <cellStyle name="Normal 2 5 3 2" xfId="328" xr:uid="{00000000-0005-0000-0000-000057010000}"/>
    <cellStyle name="Normal 2 5 4" xfId="329" xr:uid="{00000000-0005-0000-0000-000058010000}"/>
    <cellStyle name="Normal 2 5 4 2" xfId="330" xr:uid="{00000000-0005-0000-0000-000059010000}"/>
    <cellStyle name="Normal 2 5 5" xfId="331" xr:uid="{00000000-0005-0000-0000-00005A010000}"/>
    <cellStyle name="Normal 2 5 6" xfId="332" xr:uid="{00000000-0005-0000-0000-00005B010000}"/>
    <cellStyle name="Normal 2 6" xfId="73" xr:uid="{00000000-0005-0000-0000-00005C010000}"/>
    <cellStyle name="Normal 2 6 2" xfId="548" xr:uid="{00000000-0005-0000-0000-00005D010000}"/>
    <cellStyle name="Normal 2 7" xfId="333" xr:uid="{00000000-0005-0000-0000-00005E010000}"/>
    <cellStyle name="Normal 2 8" xfId="334" xr:uid="{00000000-0005-0000-0000-00005F010000}"/>
    <cellStyle name="Normal 2 9" xfId="588" xr:uid="{00000000-0005-0000-0000-000060010000}"/>
    <cellStyle name="Normal 20" xfId="335" xr:uid="{00000000-0005-0000-0000-000061010000}"/>
    <cellStyle name="Normal 20 2" xfId="336" xr:uid="{00000000-0005-0000-0000-000062010000}"/>
    <cellStyle name="Normal 20 3" xfId="337" xr:uid="{00000000-0005-0000-0000-000063010000}"/>
    <cellStyle name="Normal 21" xfId="338" xr:uid="{00000000-0005-0000-0000-000064010000}"/>
    <cellStyle name="Normal 21 2" xfId="339" xr:uid="{00000000-0005-0000-0000-000065010000}"/>
    <cellStyle name="Normal 21 3" xfId="340" xr:uid="{00000000-0005-0000-0000-000066010000}"/>
    <cellStyle name="Normal 22" xfId="341" xr:uid="{00000000-0005-0000-0000-000067010000}"/>
    <cellStyle name="Normal 22 2" xfId="342" xr:uid="{00000000-0005-0000-0000-000068010000}"/>
    <cellStyle name="Normal 22 3" xfId="343" xr:uid="{00000000-0005-0000-0000-000069010000}"/>
    <cellStyle name="Normal 23" xfId="344" xr:uid="{00000000-0005-0000-0000-00006A010000}"/>
    <cellStyle name="Normal 23 2" xfId="345" xr:uid="{00000000-0005-0000-0000-00006B010000}"/>
    <cellStyle name="Normal 24" xfId="346" xr:uid="{00000000-0005-0000-0000-00006C010000}"/>
    <cellStyle name="Normal 24 2" xfId="347" xr:uid="{00000000-0005-0000-0000-00006D010000}"/>
    <cellStyle name="Normal 25" xfId="348" xr:uid="{00000000-0005-0000-0000-00006E010000}"/>
    <cellStyle name="Normal 26" xfId="349" xr:uid="{00000000-0005-0000-0000-00006F010000}"/>
    <cellStyle name="Normal 27" xfId="350" xr:uid="{00000000-0005-0000-0000-000070010000}"/>
    <cellStyle name="Normal 28" xfId="351" xr:uid="{00000000-0005-0000-0000-000071010000}"/>
    <cellStyle name="Normal 29" xfId="352" xr:uid="{00000000-0005-0000-0000-000072010000}"/>
    <cellStyle name="Normal 3" xfId="6" xr:uid="{00000000-0005-0000-0000-000073010000}"/>
    <cellStyle name="Normal 3 2" xfId="21" xr:uid="{00000000-0005-0000-0000-000074010000}"/>
    <cellStyle name="Normal 3 2 2" xfId="78" xr:uid="{00000000-0005-0000-0000-000075010000}"/>
    <cellStyle name="Normal 3 2 2 2" xfId="353" xr:uid="{00000000-0005-0000-0000-000076010000}"/>
    <cellStyle name="Normal 3 2 2 3" xfId="566" xr:uid="{00000000-0005-0000-0000-000077010000}"/>
    <cellStyle name="Normal 3 2 3" xfId="354" xr:uid="{00000000-0005-0000-0000-000078010000}"/>
    <cellStyle name="Normal 3 2 3 2" xfId="355" xr:uid="{00000000-0005-0000-0000-000079010000}"/>
    <cellStyle name="Normal 3 2 3 3" xfId="584" xr:uid="{00000000-0005-0000-0000-00007A010000}"/>
    <cellStyle name="Normal 3 2 4" xfId="356" xr:uid="{00000000-0005-0000-0000-00007B010000}"/>
    <cellStyle name="Normal 3 2 5" xfId="357" xr:uid="{00000000-0005-0000-0000-00007C010000}"/>
    <cellStyle name="Normal 3 3" xfId="31" xr:uid="{00000000-0005-0000-0000-00007D010000}"/>
    <cellStyle name="Normal 3 3 2" xfId="79" xr:uid="{00000000-0005-0000-0000-00007E010000}"/>
    <cellStyle name="Normal 3 3 2 2" xfId="358" xr:uid="{00000000-0005-0000-0000-00007F010000}"/>
    <cellStyle name="Normal 3 3 2 3" xfId="567" xr:uid="{00000000-0005-0000-0000-000080010000}"/>
    <cellStyle name="Normal 3 3 3" xfId="113" xr:uid="{00000000-0005-0000-0000-000081010000}"/>
    <cellStyle name="Normal 3 3 3 2" xfId="546" xr:uid="{00000000-0005-0000-0000-000082010000}"/>
    <cellStyle name="Normal 3 3 7" xfId="590" xr:uid="{540FE9E0-78C0-4324-9067-8B49466FFBDB}"/>
    <cellStyle name="Normal 3 3 8" xfId="591" xr:uid="{C58483EC-93CC-495C-B329-FEFFCC8FEF13}"/>
    <cellStyle name="Normal 3 4" xfId="77" xr:uid="{00000000-0005-0000-0000-000083010000}"/>
    <cellStyle name="Normal 3 4 2" xfId="359" xr:uid="{00000000-0005-0000-0000-000084010000}"/>
    <cellStyle name="Normal 3 4 2 2" xfId="360" xr:uid="{00000000-0005-0000-0000-000085010000}"/>
    <cellStyle name="Normal 3 4 3" xfId="361" xr:uid="{00000000-0005-0000-0000-000086010000}"/>
    <cellStyle name="Normal 3 4 3 2" xfId="362" xr:uid="{00000000-0005-0000-0000-000087010000}"/>
    <cellStyle name="Normal 3 4 4" xfId="363" xr:uid="{00000000-0005-0000-0000-000088010000}"/>
    <cellStyle name="Normal 3 4 4 2" xfId="364" xr:uid="{00000000-0005-0000-0000-000089010000}"/>
    <cellStyle name="Normal 3 4 5" xfId="365" xr:uid="{00000000-0005-0000-0000-00008A010000}"/>
    <cellStyle name="Normal 3 4 6" xfId="366" xr:uid="{00000000-0005-0000-0000-00008B010000}"/>
    <cellStyle name="Normal 3 5" xfId="367" xr:uid="{00000000-0005-0000-0000-00008C010000}"/>
    <cellStyle name="Normal 3 5 2" xfId="368" xr:uid="{00000000-0005-0000-0000-00008D010000}"/>
    <cellStyle name="Normal 3 6" xfId="369" xr:uid="{00000000-0005-0000-0000-00008E010000}"/>
    <cellStyle name="Normal 3 7" xfId="370" xr:uid="{00000000-0005-0000-0000-00008F010000}"/>
    <cellStyle name="Normal 3 7 2" xfId="371" xr:uid="{00000000-0005-0000-0000-000090010000}"/>
    <cellStyle name="Normal 3 8" xfId="372" xr:uid="{00000000-0005-0000-0000-000091010000}"/>
    <cellStyle name="Normal 3 8 2" xfId="373" xr:uid="{00000000-0005-0000-0000-000092010000}"/>
    <cellStyle name="Normal 3 9" xfId="374" xr:uid="{00000000-0005-0000-0000-000093010000}"/>
    <cellStyle name="Normal 30" xfId="375" xr:uid="{00000000-0005-0000-0000-000094010000}"/>
    <cellStyle name="Normal 31" xfId="376" xr:uid="{00000000-0005-0000-0000-000095010000}"/>
    <cellStyle name="Normal 32" xfId="377" xr:uid="{00000000-0005-0000-0000-000096010000}"/>
    <cellStyle name="Normal 33" xfId="378" xr:uid="{00000000-0005-0000-0000-000097010000}"/>
    <cellStyle name="Normal 33 2" xfId="379" xr:uid="{00000000-0005-0000-0000-000098010000}"/>
    <cellStyle name="Normal 33 2 2" xfId="380" xr:uid="{00000000-0005-0000-0000-000099010000}"/>
    <cellStyle name="Normal 33 3" xfId="381" xr:uid="{00000000-0005-0000-0000-00009A010000}"/>
    <cellStyle name="Normal 33 4" xfId="382" xr:uid="{00000000-0005-0000-0000-00009B010000}"/>
    <cellStyle name="Normal 34" xfId="383" xr:uid="{00000000-0005-0000-0000-00009C010000}"/>
    <cellStyle name="Normal 35" xfId="384" xr:uid="{00000000-0005-0000-0000-00009D010000}"/>
    <cellStyle name="Normal 36" xfId="385" xr:uid="{00000000-0005-0000-0000-00009E010000}"/>
    <cellStyle name="Normal 36 2" xfId="386" xr:uid="{00000000-0005-0000-0000-00009F010000}"/>
    <cellStyle name="Normal 36 2 2" xfId="387" xr:uid="{00000000-0005-0000-0000-0000A0010000}"/>
    <cellStyle name="Normal 36 3" xfId="388" xr:uid="{00000000-0005-0000-0000-0000A1010000}"/>
    <cellStyle name="Normal 36 4" xfId="389" xr:uid="{00000000-0005-0000-0000-0000A2010000}"/>
    <cellStyle name="Normal 37" xfId="390" xr:uid="{00000000-0005-0000-0000-0000A3010000}"/>
    <cellStyle name="Normal 38" xfId="1" xr:uid="{00000000-0005-0000-0000-0000A4010000}"/>
    <cellStyle name="Normal 4" xfId="13" xr:uid="{00000000-0005-0000-0000-0000A5010000}"/>
    <cellStyle name="Normal 4 2" xfId="80" xr:uid="{00000000-0005-0000-0000-0000A6010000}"/>
    <cellStyle name="Normal 4 2 2" xfId="391" xr:uid="{00000000-0005-0000-0000-0000A7010000}"/>
    <cellStyle name="Normal 4 2 2 2" xfId="392" xr:uid="{00000000-0005-0000-0000-0000A8010000}"/>
    <cellStyle name="Normal 4 2 2 2 2" xfId="393" xr:uid="{00000000-0005-0000-0000-0000A9010000}"/>
    <cellStyle name="Normal 4 2 3" xfId="394" xr:uid="{00000000-0005-0000-0000-0000AA010000}"/>
    <cellStyle name="Normal 4 2 3 2" xfId="395" xr:uid="{00000000-0005-0000-0000-0000AB010000}"/>
    <cellStyle name="Normal 4 2 4" xfId="396" xr:uid="{00000000-0005-0000-0000-0000AC010000}"/>
    <cellStyle name="Normal 4 2 4 2" xfId="397" xr:uid="{00000000-0005-0000-0000-0000AD010000}"/>
    <cellStyle name="Normal 4 2 5" xfId="568" xr:uid="{00000000-0005-0000-0000-0000AE010000}"/>
    <cellStyle name="Normal 4 3" xfId="112" xr:uid="{00000000-0005-0000-0000-0000AF010000}"/>
    <cellStyle name="Normal 4 3 2" xfId="398" xr:uid="{00000000-0005-0000-0000-0000B0010000}"/>
    <cellStyle name="Normal 4 3 3" xfId="574" xr:uid="{00000000-0005-0000-0000-0000B1010000}"/>
    <cellStyle name="Normal 4 4" xfId="399" xr:uid="{00000000-0005-0000-0000-0000B2010000}"/>
    <cellStyle name="Normal 4 4 2" xfId="400" xr:uid="{00000000-0005-0000-0000-0000B3010000}"/>
    <cellStyle name="Normal 4 5" xfId="401" xr:uid="{00000000-0005-0000-0000-0000B4010000}"/>
    <cellStyle name="Normal 4 5 2" xfId="402" xr:uid="{00000000-0005-0000-0000-0000B5010000}"/>
    <cellStyle name="Normal 4 5 2 2" xfId="403" xr:uid="{00000000-0005-0000-0000-0000B6010000}"/>
    <cellStyle name="Normal 4 5 3" xfId="404" xr:uid="{00000000-0005-0000-0000-0000B7010000}"/>
    <cellStyle name="Normal 4 5 3 2" xfId="405" xr:uid="{00000000-0005-0000-0000-0000B8010000}"/>
    <cellStyle name="Normal 4 5 4" xfId="406" xr:uid="{00000000-0005-0000-0000-0000B9010000}"/>
    <cellStyle name="Normal 4 5 4 2" xfId="407" xr:uid="{00000000-0005-0000-0000-0000BA010000}"/>
    <cellStyle name="Normal 4 5 5" xfId="408" xr:uid="{00000000-0005-0000-0000-0000BB010000}"/>
    <cellStyle name="Normal 4 5 6" xfId="409" xr:uid="{00000000-0005-0000-0000-0000BC010000}"/>
    <cellStyle name="Normal 4 6" xfId="410" xr:uid="{00000000-0005-0000-0000-0000BD010000}"/>
    <cellStyle name="Normal 4 6 2" xfId="411" xr:uid="{00000000-0005-0000-0000-0000BE010000}"/>
    <cellStyle name="Normal 4 7" xfId="412" xr:uid="{00000000-0005-0000-0000-0000BF010000}"/>
    <cellStyle name="Normal 4 7 2" xfId="413" xr:uid="{00000000-0005-0000-0000-0000C0010000}"/>
    <cellStyle name="Normal 4 8" xfId="414" xr:uid="{00000000-0005-0000-0000-0000C1010000}"/>
    <cellStyle name="Normal 4 9" xfId="587" xr:uid="{00000000-0005-0000-0000-0000C2010000}"/>
    <cellStyle name="Normal 5" xfId="22" xr:uid="{00000000-0005-0000-0000-0000C3010000}"/>
    <cellStyle name="Normal 5 2" xfId="23" xr:uid="{00000000-0005-0000-0000-0000C4010000}"/>
    <cellStyle name="Normal 5 2 2" xfId="415" xr:uid="{00000000-0005-0000-0000-0000C5010000}"/>
    <cellStyle name="Normal 5 2 2 2" xfId="416" xr:uid="{00000000-0005-0000-0000-0000C6010000}"/>
    <cellStyle name="Normal 5 2 2 3" xfId="417" xr:uid="{00000000-0005-0000-0000-0000C7010000}"/>
    <cellStyle name="Normal 5 2 2 4" xfId="585" xr:uid="{00000000-0005-0000-0000-0000C8010000}"/>
    <cellStyle name="Normal 5 2 3" xfId="418" xr:uid="{00000000-0005-0000-0000-0000C9010000}"/>
    <cellStyle name="Normal 5 2 3 2" xfId="556" xr:uid="{00000000-0005-0000-0000-0000CA010000}"/>
    <cellStyle name="Normal 5 2 4" xfId="419" xr:uid="{00000000-0005-0000-0000-0000CB010000}"/>
    <cellStyle name="Normal 5 3" xfId="81" xr:uid="{00000000-0005-0000-0000-0000CC010000}"/>
    <cellStyle name="Normal 5 3 2" xfId="420" xr:uid="{00000000-0005-0000-0000-0000CD010000}"/>
    <cellStyle name="Normal 5 3 2 2" xfId="421" xr:uid="{00000000-0005-0000-0000-0000CE010000}"/>
    <cellStyle name="Normal 5 3 3" xfId="569" xr:uid="{00000000-0005-0000-0000-0000CF010000}"/>
    <cellStyle name="Normal 5 4" xfId="422" xr:uid="{00000000-0005-0000-0000-0000D0010000}"/>
    <cellStyle name="Normal 5 4 2" xfId="423" xr:uid="{00000000-0005-0000-0000-0000D1010000}"/>
    <cellStyle name="Normal 5 5" xfId="424" xr:uid="{00000000-0005-0000-0000-0000D2010000}"/>
    <cellStyle name="Normal 5 6" xfId="425" xr:uid="{00000000-0005-0000-0000-0000D3010000}"/>
    <cellStyle name="Normal 5 6 2" xfId="426" xr:uid="{00000000-0005-0000-0000-0000D4010000}"/>
    <cellStyle name="Normal 5 7" xfId="427" xr:uid="{00000000-0005-0000-0000-0000D5010000}"/>
    <cellStyle name="Normal 5 7 2" xfId="428" xr:uid="{00000000-0005-0000-0000-0000D6010000}"/>
    <cellStyle name="Normal 5 8" xfId="429" xr:uid="{00000000-0005-0000-0000-0000D7010000}"/>
    <cellStyle name="Normal 6" xfId="24" xr:uid="{00000000-0005-0000-0000-0000D8010000}"/>
    <cellStyle name="Normal 6 2" xfId="82" xr:uid="{00000000-0005-0000-0000-0000D9010000}"/>
    <cellStyle name="Normal 6 2 2" xfId="430" xr:uid="{00000000-0005-0000-0000-0000DA010000}"/>
    <cellStyle name="Normal 6 2 2 2" xfId="431" xr:uid="{00000000-0005-0000-0000-0000DB010000}"/>
    <cellStyle name="Normal 6 2 2 2 2" xfId="432" xr:uid="{00000000-0005-0000-0000-0000DC010000}"/>
    <cellStyle name="Normal 6 2 2 3" xfId="433" xr:uid="{00000000-0005-0000-0000-0000DD010000}"/>
    <cellStyle name="Normal 6 2 2 4" xfId="434" xr:uid="{00000000-0005-0000-0000-0000DE010000}"/>
    <cellStyle name="Normal 6 2 3" xfId="544" xr:uid="{00000000-0005-0000-0000-0000DF010000}"/>
    <cellStyle name="Normal 6 3" xfId="435" xr:uid="{00000000-0005-0000-0000-0000E0010000}"/>
    <cellStyle name="Normal 6 3 2" xfId="555" xr:uid="{00000000-0005-0000-0000-0000E1010000}"/>
    <cellStyle name="Normal 6 4" xfId="436" xr:uid="{00000000-0005-0000-0000-0000E2010000}"/>
    <cellStyle name="Normal 6 4 2" xfId="557" xr:uid="{00000000-0005-0000-0000-0000E3010000}"/>
    <cellStyle name="Normal 6 5" xfId="437" xr:uid="{00000000-0005-0000-0000-0000E4010000}"/>
    <cellStyle name="Normal 6 6" xfId="438" xr:uid="{00000000-0005-0000-0000-0000E5010000}"/>
    <cellStyle name="Normal 6 7" xfId="439" xr:uid="{00000000-0005-0000-0000-0000E6010000}"/>
    <cellStyle name="Normal 6 8" xfId="554" xr:uid="{00000000-0005-0000-0000-0000E7010000}"/>
    <cellStyle name="Normal 7" xfId="83" xr:uid="{00000000-0005-0000-0000-0000E8010000}"/>
    <cellStyle name="Normal 7 2" xfId="440" xr:uid="{00000000-0005-0000-0000-0000E9010000}"/>
    <cellStyle name="Normal 7 2 2" xfId="441" xr:uid="{00000000-0005-0000-0000-0000EA010000}"/>
    <cellStyle name="Normal 7 3" xfId="442" xr:uid="{00000000-0005-0000-0000-0000EB010000}"/>
    <cellStyle name="Normal 7 3 2" xfId="443" xr:uid="{00000000-0005-0000-0000-0000EC010000}"/>
    <cellStyle name="Normal 7 3 2 2" xfId="444" xr:uid="{00000000-0005-0000-0000-0000ED010000}"/>
    <cellStyle name="Normal 7 3 3" xfId="445" xr:uid="{00000000-0005-0000-0000-0000EE010000}"/>
    <cellStyle name="Normal 7 3 4" xfId="446" xr:uid="{00000000-0005-0000-0000-0000EF010000}"/>
    <cellStyle name="Normal 7 3 5" xfId="447" xr:uid="{00000000-0005-0000-0000-0000F0010000}"/>
    <cellStyle name="Normal 7 4" xfId="448" xr:uid="{00000000-0005-0000-0000-0000F1010000}"/>
    <cellStyle name="Normal 7 4 2" xfId="449" xr:uid="{00000000-0005-0000-0000-0000F2010000}"/>
    <cellStyle name="Normal 7 5" xfId="450" xr:uid="{00000000-0005-0000-0000-0000F3010000}"/>
    <cellStyle name="Normal 7 5 2" xfId="451" xr:uid="{00000000-0005-0000-0000-0000F4010000}"/>
    <cellStyle name="Normal 7 6" xfId="452" xr:uid="{00000000-0005-0000-0000-0000F5010000}"/>
    <cellStyle name="Normal 7 7" xfId="453" xr:uid="{00000000-0005-0000-0000-0000F6010000}"/>
    <cellStyle name="Normal 8" xfId="84" xr:uid="{00000000-0005-0000-0000-0000F7010000}"/>
    <cellStyle name="Normal 8 13" xfId="592" xr:uid="{6B103BBA-2CA1-4679-AA4E-44A767110A13}"/>
    <cellStyle name="Normal 8 2" xfId="454" xr:uid="{00000000-0005-0000-0000-0000F8010000}"/>
    <cellStyle name="Normal 8 3" xfId="455" xr:uid="{00000000-0005-0000-0000-0000F9010000}"/>
    <cellStyle name="Normal 8 3 2" xfId="456" xr:uid="{00000000-0005-0000-0000-0000FA010000}"/>
    <cellStyle name="Normal 8 3 3" xfId="457" xr:uid="{00000000-0005-0000-0000-0000FB010000}"/>
    <cellStyle name="Normal 8 4" xfId="458" xr:uid="{00000000-0005-0000-0000-0000FC010000}"/>
    <cellStyle name="Normal 8 4 2" xfId="459" xr:uid="{00000000-0005-0000-0000-0000FD010000}"/>
    <cellStyle name="Normal 8 5" xfId="460" xr:uid="{00000000-0005-0000-0000-0000FE010000}"/>
    <cellStyle name="Normal 8 5 2" xfId="461" xr:uid="{00000000-0005-0000-0000-0000FF010000}"/>
    <cellStyle name="Normal 8 6" xfId="462" xr:uid="{00000000-0005-0000-0000-000000020000}"/>
    <cellStyle name="Normal 8 6 2" xfId="463" xr:uid="{00000000-0005-0000-0000-000001020000}"/>
    <cellStyle name="Normal 8 7" xfId="464" xr:uid="{00000000-0005-0000-0000-000002020000}"/>
    <cellStyle name="Normal 8 8" xfId="465" xr:uid="{00000000-0005-0000-0000-000003020000}"/>
    <cellStyle name="Normal 8 9" xfId="570" xr:uid="{00000000-0005-0000-0000-000004020000}"/>
    <cellStyle name="Normal 9" xfId="85" xr:uid="{00000000-0005-0000-0000-000005020000}"/>
    <cellStyle name="Normal 9 2" xfId="466" xr:uid="{00000000-0005-0000-0000-000006020000}"/>
    <cellStyle name="Normal 9 2 2" xfId="467" xr:uid="{00000000-0005-0000-0000-000007020000}"/>
    <cellStyle name="Normal 9 2 3" xfId="468" xr:uid="{00000000-0005-0000-0000-000008020000}"/>
    <cellStyle name="Normal 9 3" xfId="469" xr:uid="{00000000-0005-0000-0000-000009020000}"/>
    <cellStyle name="Normal 9 3 2" xfId="470" xr:uid="{00000000-0005-0000-0000-00000A020000}"/>
    <cellStyle name="Normal 9 4" xfId="471" xr:uid="{00000000-0005-0000-0000-00000B020000}"/>
    <cellStyle name="Normal 9 4 2" xfId="472" xr:uid="{00000000-0005-0000-0000-00000C020000}"/>
    <cellStyle name="Normal 9 5" xfId="473" xr:uid="{00000000-0005-0000-0000-00000D020000}"/>
    <cellStyle name="Normal 9 6" xfId="474" xr:uid="{00000000-0005-0000-0000-00000E020000}"/>
    <cellStyle name="Normal 9 7" xfId="571" xr:uid="{00000000-0005-0000-0000-00000F020000}"/>
    <cellStyle name="Normal_WAN PAISES-2" xfId="500" xr:uid="{00000000-0005-0000-0000-000010020000}"/>
    <cellStyle name="Notas" xfId="593" builtinId="10" customBuiltin="1"/>
    <cellStyle name="Notas 2" xfId="86" xr:uid="{00000000-0005-0000-0000-000011020000}"/>
    <cellStyle name="Notas 2 2" xfId="108" xr:uid="{00000000-0005-0000-0000-000012020000}"/>
    <cellStyle name="Notas 2 3" xfId="552" xr:uid="{00000000-0005-0000-0000-000013020000}"/>
    <cellStyle name="Porcentaje 2" xfId="7" xr:uid="{00000000-0005-0000-0000-000014020000}"/>
    <cellStyle name="Porcentaje 2 2" xfId="32" xr:uid="{00000000-0005-0000-0000-000015020000}"/>
    <cellStyle name="Porcentaje 2 2 2" xfId="101" xr:uid="{00000000-0005-0000-0000-000016020000}"/>
    <cellStyle name="Porcentaje 2 2 2 2" xfId="547" xr:uid="{00000000-0005-0000-0000-000017020000}"/>
    <cellStyle name="Porcentaje 2 2 3" xfId="475" xr:uid="{00000000-0005-0000-0000-000018020000}"/>
    <cellStyle name="Porcentaje 2 2 3 2" xfId="476" xr:uid="{00000000-0005-0000-0000-000019020000}"/>
    <cellStyle name="Porcentaje 2 2 4" xfId="477" xr:uid="{00000000-0005-0000-0000-00001A020000}"/>
    <cellStyle name="Porcentaje 2 2 4 2" xfId="478" xr:uid="{00000000-0005-0000-0000-00001B020000}"/>
    <cellStyle name="Porcentaje 2 2 5" xfId="561" xr:uid="{00000000-0005-0000-0000-00001C020000}"/>
    <cellStyle name="Porcentaje 2 3" xfId="105" xr:uid="{00000000-0005-0000-0000-00001D020000}"/>
    <cellStyle name="Porcentaje 2 3 2" xfId="479" xr:uid="{00000000-0005-0000-0000-00001E020000}"/>
    <cellStyle name="Porcentaje 2 3 2 2" xfId="480" xr:uid="{00000000-0005-0000-0000-00001F020000}"/>
    <cellStyle name="Porcentaje 2 3 3" xfId="481" xr:uid="{00000000-0005-0000-0000-000020020000}"/>
    <cellStyle name="Porcentaje 2 3 3 2" xfId="482" xr:uid="{00000000-0005-0000-0000-000021020000}"/>
    <cellStyle name="Porcentaje 2 3 4" xfId="483" xr:uid="{00000000-0005-0000-0000-000022020000}"/>
    <cellStyle name="Porcentaje 2 3 4 2" xfId="484" xr:uid="{00000000-0005-0000-0000-000023020000}"/>
    <cellStyle name="Porcentaje 2 3 5" xfId="485" xr:uid="{00000000-0005-0000-0000-000024020000}"/>
    <cellStyle name="Porcentaje 2 3 6" xfId="486" xr:uid="{00000000-0005-0000-0000-000025020000}"/>
    <cellStyle name="Porcentaje 2 3 7" xfId="573" xr:uid="{00000000-0005-0000-0000-000026020000}"/>
    <cellStyle name="Porcentaje 2 4" xfId="87" xr:uid="{00000000-0005-0000-0000-000027020000}"/>
    <cellStyle name="Porcentaje 2 4 2" xfId="541" xr:uid="{00000000-0005-0000-0000-000028020000}"/>
    <cellStyle name="Porcentaje 3" xfId="102" xr:uid="{00000000-0005-0000-0000-000029020000}"/>
    <cellStyle name="Porcentaje 3 2" xfId="487" xr:uid="{00000000-0005-0000-0000-00002A020000}"/>
    <cellStyle name="Porcentaje 3 3" xfId="488" xr:uid="{00000000-0005-0000-0000-00002B020000}"/>
    <cellStyle name="Porcentaje 4" xfId="489" xr:uid="{00000000-0005-0000-0000-00002C020000}"/>
    <cellStyle name="Porcentaje 4 2" xfId="490" xr:uid="{00000000-0005-0000-0000-00002D020000}"/>
    <cellStyle name="Porcentaje 5" xfId="491" xr:uid="{00000000-0005-0000-0000-00002E020000}"/>
    <cellStyle name="Porcentaje 5 2" xfId="492" xr:uid="{00000000-0005-0000-0000-00002F020000}"/>
    <cellStyle name="Porcentaje 6" xfId="493" xr:uid="{00000000-0005-0000-0000-000030020000}"/>
    <cellStyle name="Porcentaje 7" xfId="494" xr:uid="{00000000-0005-0000-0000-000031020000}"/>
    <cellStyle name="Porcentual 2" xfId="88" xr:uid="{00000000-0005-0000-0000-000032020000}"/>
    <cellStyle name="Porcentual 3" xfId="89" xr:uid="{00000000-0005-0000-0000-000033020000}"/>
    <cellStyle name="Result" xfId="495" xr:uid="{00000000-0005-0000-0000-000034020000}"/>
    <cellStyle name="Result 2" xfId="496" xr:uid="{00000000-0005-0000-0000-000035020000}"/>
    <cellStyle name="Result 3" xfId="497" xr:uid="{00000000-0005-0000-0000-000036020000}"/>
    <cellStyle name="Result 4" xfId="498" xr:uid="{00000000-0005-0000-0000-000037020000}"/>
    <cellStyle name="Result 5" xfId="586" xr:uid="{00000000-0005-0000-0000-000038020000}"/>
    <cellStyle name="Result2" xfId="499" xr:uid="{00000000-0005-0000-0000-000039020000}"/>
    <cellStyle name="Salida" xfId="510" builtinId="21" customBuiltin="1"/>
    <cellStyle name="Salida 2" xfId="90" xr:uid="{00000000-0005-0000-0000-00003B020000}"/>
    <cellStyle name="Salida 2 2" xfId="109" xr:uid="{00000000-0005-0000-0000-00003C020000}"/>
    <cellStyle name="Texto de advertencia" xfId="514" builtinId="11" customBuiltin="1"/>
    <cellStyle name="Texto de advertencia 2" xfId="91" xr:uid="{00000000-0005-0000-0000-00003E020000}"/>
    <cellStyle name="Texto explicativo" xfId="515" builtinId="53" customBuiltin="1"/>
    <cellStyle name="Texto explicativo 2" xfId="92" xr:uid="{00000000-0005-0000-0000-000040020000}"/>
    <cellStyle name="Título" xfId="501" builtinId="15" customBuiltin="1"/>
    <cellStyle name="Título 1 2" xfId="93" xr:uid="{00000000-0005-0000-0000-000043020000}"/>
    <cellStyle name="Título 2" xfId="503" builtinId="17" customBuiltin="1"/>
    <cellStyle name="Título 2 2" xfId="94" xr:uid="{00000000-0005-0000-0000-000045020000}"/>
    <cellStyle name="Título 3" xfId="504" builtinId="18" customBuiltin="1"/>
    <cellStyle name="Título 3 2" xfId="95" xr:uid="{00000000-0005-0000-0000-000047020000}"/>
    <cellStyle name="Título 4" xfId="96" xr:uid="{00000000-0005-0000-0000-000048020000}"/>
    <cellStyle name="Título 4 2" xfId="553" xr:uid="{00000000-0005-0000-0000-000049020000}"/>
    <cellStyle name="Total" xfId="516" builtinId="25" customBuiltin="1"/>
    <cellStyle name="Total 2" xfId="97" xr:uid="{00000000-0005-0000-0000-00004B020000}"/>
    <cellStyle name="Total 2 2" xfId="110" xr:uid="{00000000-0005-0000-0000-00004C020000}"/>
  </cellStyles>
  <dxfs count="53">
    <dxf>
      <fill>
        <patternFill patternType="solid">
          <fgColor theme="7" tint="0.59999389629810485"/>
          <bgColor theme="7" tint="0.59999389629810485"/>
        </patternFill>
      </fill>
    </dxf>
    <dxf>
      <fill>
        <patternFill patternType="solid">
          <fgColor theme="7" tint="0.59999389629810485"/>
          <bgColor theme="7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7"/>
        </top>
      </border>
    </dxf>
    <dxf>
      <font>
        <b/>
        <color theme="1"/>
      </font>
    </dxf>
    <dxf>
      <font>
        <color theme="1"/>
      </font>
      <fill>
        <patternFill patternType="solid">
          <fgColor theme="7" tint="0.79998168889431442"/>
          <bgColor theme="7" tint="0.79998168889431442"/>
        </patternFill>
      </fill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1"/>
      </font>
      <border>
        <bottom style="medium">
          <color theme="7"/>
        </bottom>
      </border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border>
        <left style="thin">
          <color theme="7"/>
        </left>
      </border>
    </dxf>
    <dxf>
      <border>
        <left style="thin">
          <color theme="7"/>
        </left>
      </border>
    </dxf>
    <dxf>
      <border>
        <top style="thin">
          <color theme="7"/>
        </top>
      </border>
    </dxf>
    <dxf>
      <border>
        <top style="thin">
          <color theme="7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ill>
        <patternFill patternType="solid">
          <fgColor theme="5" tint="0.59999389629810485"/>
          <bgColor theme="5" tint="0.59999389629810485"/>
        </patternFill>
      </fill>
    </dxf>
    <dxf>
      <fill>
        <patternFill patternType="solid">
          <fgColor theme="5" tint="0.59999389629810485"/>
          <bgColor theme="5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5"/>
        </top>
      </border>
    </dxf>
    <dxf>
      <font>
        <b/>
        <color theme="1"/>
      </font>
    </dxf>
    <dxf>
      <font>
        <color theme="1"/>
      </font>
      <fill>
        <patternFill patternType="solid">
          <fgColor theme="5" tint="0.79998168889431442"/>
          <bgColor theme="5" tint="0.79998168889431442"/>
        </patternFill>
      </fill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1"/>
      </font>
      <fill>
        <patternFill>
          <fgColor theme="5"/>
        </patternFill>
      </fill>
      <border>
        <bottom style="medium">
          <color theme="5"/>
        </bottom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7" defaultTableStyle="TableStyleMedium2" defaultPivotStyle="PivotStyleLight16">
    <tableStyle name="Bankinter Claro 10 2" pivot="0" count="9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secondRowStripe" dxfId="46"/>
      <tableStyleElement type="firstColumnStripe" dxfId="45"/>
      <tableStyleElement type="secondColumnStripe" dxfId="44"/>
    </tableStyle>
    <tableStyle name="Bankinter Claro 17 2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Bankinter Medio 24 2" pivot="0" count="7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Bankinter MedioMedium3 2" pivot="0" count="7" xr9:uid="{00000000-0011-0000-FFFF-FFFF03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BK Az claro12 2" pivot="0" count="9" xr9:uid="{00000000-0011-0000-FFFF-FFFF04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secondRowStripe" dxfId="16"/>
      <tableStyleElement type="firstColumnStripe" dxfId="15"/>
      <tableStyleElement type="secondColumnStripe" dxfId="14"/>
    </tableStyle>
    <tableStyle name="BK Az Light19 2" pivot="0" count="7" xr9:uid="{00000000-0011-0000-FFFF-FFFF05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BK AzMedium26 2" pivot="0" count="7" xr9:uid="{00000000-0011-0000-FFFF-FFFF06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J31"/>
  <sheetViews>
    <sheetView tabSelected="1" zoomScaleNormal="100" workbookViewId="0">
      <selection activeCell="B41" sqref="B41"/>
    </sheetView>
  </sheetViews>
  <sheetFormatPr baseColWidth="10" defaultRowHeight="14.4"/>
  <cols>
    <col min="1" max="1" width="1.44140625" customWidth="1"/>
    <col min="2" max="2" width="45" customWidth="1"/>
    <col min="3" max="3" width="13.44140625" customWidth="1"/>
    <col min="4" max="7" width="12.6640625" customWidth="1"/>
    <col min="8" max="8" width="16.6640625" customWidth="1"/>
    <col min="9" max="9" width="11.33203125" customWidth="1"/>
    <col min="11" max="11" width="2.5546875" customWidth="1"/>
  </cols>
  <sheetData>
    <row r="1" spans="2:88" ht="16.8">
      <c r="B1" s="41" t="s">
        <v>59</v>
      </c>
    </row>
    <row r="3" spans="2:88" ht="89.25" customHeight="1">
      <c r="B3" s="84" t="s">
        <v>41</v>
      </c>
      <c r="C3" s="84"/>
      <c r="D3" s="84"/>
      <c r="E3" s="84"/>
      <c r="F3" s="84"/>
      <c r="G3" s="84"/>
      <c r="H3" s="84"/>
      <c r="I3" s="84"/>
      <c r="J3" s="84"/>
    </row>
    <row r="4" spans="2:88">
      <c r="B4" s="30"/>
      <c r="C4" s="30"/>
      <c r="D4" s="30"/>
      <c r="E4" s="30"/>
      <c r="F4" s="30"/>
      <c r="G4" s="30"/>
      <c r="H4" s="30"/>
    </row>
    <row r="5" spans="2:88" ht="24">
      <c r="B5" s="34" t="s">
        <v>64</v>
      </c>
      <c r="C5" s="34" t="s">
        <v>13</v>
      </c>
      <c r="D5" s="34" t="s">
        <v>291</v>
      </c>
      <c r="E5" s="34" t="s">
        <v>290</v>
      </c>
      <c r="F5" s="34" t="s">
        <v>292</v>
      </c>
      <c r="G5" s="34" t="s">
        <v>293</v>
      </c>
      <c r="H5" s="34" t="s">
        <v>37</v>
      </c>
    </row>
    <row r="6" spans="2:88" s="4" customFormat="1">
      <c r="B6" s="5" t="s">
        <v>63</v>
      </c>
      <c r="C6" s="6">
        <f>'Serveis i sistemes de veu fixa'!D75</f>
        <v>0</v>
      </c>
      <c r="D6" s="6">
        <f>'Serveis i sistemes de veu fixa'!E75</f>
        <v>0</v>
      </c>
      <c r="E6" s="6">
        <f>+D6*(1+5%)</f>
        <v>0</v>
      </c>
      <c r="F6" s="6">
        <f t="shared" ref="F6:G6" si="0">+E6*(1+5%)</f>
        <v>0</v>
      </c>
      <c r="G6" s="6">
        <f t="shared" si="0"/>
        <v>0</v>
      </c>
      <c r="H6" s="6">
        <f>SUM(D6:G6)</f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</row>
    <row r="7" spans="2:88" s="4" customFormat="1">
      <c r="B7" s="5" t="s">
        <v>277</v>
      </c>
      <c r="C7" s="47">
        <f>+'Serveis Internet i Dades'!C94</f>
        <v>0</v>
      </c>
      <c r="D7" s="47">
        <f>+'Serveis Internet i Dades'!D94</f>
        <v>0</v>
      </c>
      <c r="E7" s="6">
        <f>+D7*(1+5%)</f>
        <v>0</v>
      </c>
      <c r="F7" s="6">
        <f t="shared" ref="F7:G7" si="1">+E7*(1+5%)</f>
        <v>0</v>
      </c>
      <c r="G7" s="6">
        <f t="shared" si="1"/>
        <v>0</v>
      </c>
      <c r="H7" s="6">
        <f>SUM(D7:G7)</f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</row>
    <row r="8" spans="2:88" s="4" customFormat="1">
      <c r="B8" s="7" t="s">
        <v>38</v>
      </c>
      <c r="C8" s="8">
        <f>SUM(C6:C7)</f>
        <v>0</v>
      </c>
      <c r="D8" s="8">
        <f>SUM(D6:D7)</f>
        <v>0</v>
      </c>
      <c r="E8" s="8">
        <f t="shared" ref="E8:H8" si="2">SUM(E6:E7)</f>
        <v>0</v>
      </c>
      <c r="F8" s="8">
        <f t="shared" si="2"/>
        <v>0</v>
      </c>
      <c r="G8" s="8">
        <f t="shared" si="2"/>
        <v>0</v>
      </c>
      <c r="H8" s="8">
        <f t="shared" si="2"/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</row>
    <row r="9" spans="2:88" s="4" customFormat="1">
      <c r="B9" s="9" t="s">
        <v>39</v>
      </c>
      <c r="C9" s="10">
        <f>C8*1.21</f>
        <v>0</v>
      </c>
      <c r="D9" s="10">
        <f>D8*1.21</f>
        <v>0</v>
      </c>
      <c r="E9" s="10">
        <f t="shared" ref="E9:H9" si="3">E8*1.21</f>
        <v>0</v>
      </c>
      <c r="F9" s="10">
        <f t="shared" si="3"/>
        <v>0</v>
      </c>
      <c r="G9" s="10">
        <f t="shared" si="3"/>
        <v>0</v>
      </c>
      <c r="H9" s="10">
        <f t="shared" si="3"/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</row>
    <row r="10" spans="2:88">
      <c r="B10" s="74" t="s">
        <v>294</v>
      </c>
    </row>
    <row r="12" spans="2:88" ht="24">
      <c r="B12" s="34" t="s">
        <v>65</v>
      </c>
      <c r="C12" s="34" t="s">
        <v>13</v>
      </c>
      <c r="D12" s="34" t="s">
        <v>291</v>
      </c>
      <c r="E12" s="34" t="s">
        <v>290</v>
      </c>
      <c r="F12" s="34" t="s">
        <v>292</v>
      </c>
      <c r="G12" s="34" t="s">
        <v>293</v>
      </c>
      <c r="H12" s="34" t="s">
        <v>37</v>
      </c>
    </row>
    <row r="13" spans="2:88" s="4" customFormat="1">
      <c r="B13" s="5" t="s">
        <v>63</v>
      </c>
      <c r="C13" s="6">
        <f>'Serveis i sistemes de veu fixa'!D81</f>
        <v>0</v>
      </c>
      <c r="D13" s="6">
        <f>'Serveis i sistemes de veu fixa'!E81</f>
        <v>0</v>
      </c>
      <c r="E13" s="6">
        <f t="shared" ref="E13:G14" si="4">+D13*(1+5%)</f>
        <v>0</v>
      </c>
      <c r="F13" s="6">
        <f t="shared" si="4"/>
        <v>0</v>
      </c>
      <c r="G13" s="6">
        <f t="shared" si="4"/>
        <v>0</v>
      </c>
      <c r="H13" s="6">
        <f>SUM(D13:G13)</f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</row>
    <row r="14" spans="2:88" s="4" customFormat="1">
      <c r="B14" s="5" t="s">
        <v>277</v>
      </c>
      <c r="C14" s="47">
        <f>+'Serveis Internet i Dades'!C101</f>
        <v>0</v>
      </c>
      <c r="D14" s="47">
        <f>+'Serveis Internet i Dades'!D101</f>
        <v>0</v>
      </c>
      <c r="E14" s="6">
        <f t="shared" si="4"/>
        <v>0</v>
      </c>
      <c r="F14" s="6">
        <f t="shared" si="4"/>
        <v>0</v>
      </c>
      <c r="G14" s="6">
        <f t="shared" si="4"/>
        <v>0</v>
      </c>
      <c r="H14" s="6">
        <f>SUM(D14:G14)</f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</row>
    <row r="15" spans="2:88" s="4" customFormat="1">
      <c r="B15" s="7" t="s">
        <v>38</v>
      </c>
      <c r="C15" s="8">
        <f>SUM(C13:C14)</f>
        <v>0</v>
      </c>
      <c r="D15" s="8">
        <f>SUM(D13:D14)</f>
        <v>0</v>
      </c>
      <c r="E15" s="8">
        <f t="shared" ref="E15:H15" si="5">SUM(E13:E14)</f>
        <v>0</v>
      </c>
      <c r="F15" s="8">
        <f t="shared" si="5"/>
        <v>0</v>
      </c>
      <c r="G15" s="8">
        <f t="shared" si="5"/>
        <v>0</v>
      </c>
      <c r="H15" s="8">
        <f t="shared" si="5"/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</row>
    <row r="16" spans="2:88" s="4" customFormat="1">
      <c r="B16" s="9" t="s">
        <v>39</v>
      </c>
      <c r="C16" s="10">
        <f>C15*1.21</f>
        <v>0</v>
      </c>
      <c r="D16" s="10">
        <f>D15*1.21</f>
        <v>0</v>
      </c>
      <c r="E16" s="10">
        <f t="shared" ref="E16:H16" si="6">E15*1.21</f>
        <v>0</v>
      </c>
      <c r="F16" s="10">
        <f t="shared" si="6"/>
        <v>0</v>
      </c>
      <c r="G16" s="10">
        <f t="shared" si="6"/>
        <v>0</v>
      </c>
      <c r="H16" s="10">
        <f t="shared" si="6"/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</row>
    <row r="17" spans="2:88">
      <c r="B17" s="74" t="s">
        <v>294</v>
      </c>
    </row>
    <row r="18" spans="2:88" ht="16.8">
      <c r="B18" s="27"/>
    </row>
    <row r="19" spans="2:88" ht="24">
      <c r="B19" s="34" t="s">
        <v>226</v>
      </c>
      <c r="C19" s="34" t="s">
        <v>13</v>
      </c>
      <c r="D19" s="34" t="s">
        <v>291</v>
      </c>
      <c r="E19" s="34" t="s">
        <v>290</v>
      </c>
      <c r="F19" s="34" t="s">
        <v>292</v>
      </c>
      <c r="G19" s="34" t="s">
        <v>293</v>
      </c>
      <c r="H19" s="34" t="s">
        <v>37</v>
      </c>
    </row>
    <row r="20" spans="2:88" s="4" customFormat="1">
      <c r="B20" s="5" t="s">
        <v>63</v>
      </c>
      <c r="C20" s="6">
        <f>+C6+C13</f>
        <v>0</v>
      </c>
      <c r="D20" s="6">
        <f>+D6+D13</f>
        <v>0</v>
      </c>
      <c r="E20" s="6">
        <f t="shared" ref="E20:G20" si="7">+E6+E13</f>
        <v>0</v>
      </c>
      <c r="F20" s="6">
        <f t="shared" si="7"/>
        <v>0</v>
      </c>
      <c r="G20" s="6">
        <f t="shared" si="7"/>
        <v>0</v>
      </c>
      <c r="H20" s="6">
        <f>SUM(D20:G20)</f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</row>
    <row r="21" spans="2:88" s="4" customFormat="1">
      <c r="B21" s="5" t="s">
        <v>277</v>
      </c>
      <c r="C21" s="47">
        <f>+C7+C14</f>
        <v>0</v>
      </c>
      <c r="D21" s="47">
        <f>+D7+D14</f>
        <v>0</v>
      </c>
      <c r="E21" s="47">
        <f t="shared" ref="E21:G21" si="8">+E7+E14</f>
        <v>0</v>
      </c>
      <c r="F21" s="47">
        <f t="shared" si="8"/>
        <v>0</v>
      </c>
      <c r="G21" s="47">
        <f t="shared" si="8"/>
        <v>0</v>
      </c>
      <c r="H21" s="6">
        <f>SUM(D21:G21)</f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</row>
    <row r="22" spans="2:88" s="4" customFormat="1">
      <c r="B22" s="7" t="s">
        <v>38</v>
      </c>
      <c r="C22" s="8">
        <f t="shared" ref="C22:H22" si="9">SUM(C20:C21)</f>
        <v>0</v>
      </c>
      <c r="D22" s="8">
        <f t="shared" si="9"/>
        <v>0</v>
      </c>
      <c r="E22" s="8">
        <f t="shared" si="9"/>
        <v>0</v>
      </c>
      <c r="F22" s="8">
        <f t="shared" si="9"/>
        <v>0</v>
      </c>
      <c r="G22" s="8">
        <f t="shared" si="9"/>
        <v>0</v>
      </c>
      <c r="H22" s="8">
        <f t="shared" si="9"/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</row>
    <row r="23" spans="2:88" s="4" customFormat="1">
      <c r="B23" s="9" t="s">
        <v>39</v>
      </c>
      <c r="C23" s="10">
        <f>C22*1.21</f>
        <v>0</v>
      </c>
      <c r="D23" s="10">
        <f>D22*1.21</f>
        <v>0</v>
      </c>
      <c r="E23" s="10">
        <f t="shared" ref="E23:H23" si="10">E22*1.21</f>
        <v>0</v>
      </c>
      <c r="F23" s="10">
        <f t="shared" si="10"/>
        <v>0</v>
      </c>
      <c r="G23" s="10">
        <f t="shared" si="10"/>
        <v>0</v>
      </c>
      <c r="H23" s="10">
        <f t="shared" si="10"/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</row>
    <row r="25" spans="2:88">
      <c r="B25" s="34" t="s">
        <v>298</v>
      </c>
      <c r="C25" s="34" t="s">
        <v>299</v>
      </c>
    </row>
    <row r="26" spans="2:88" ht="20.399999999999999">
      <c r="B26" s="5" t="s">
        <v>357</v>
      </c>
      <c r="C26" s="47">
        <v>60000</v>
      </c>
      <c r="D26" s="72"/>
    </row>
    <row r="27" spans="2:88" ht="40.799999999999997">
      <c r="B27" s="83" t="s">
        <v>356</v>
      </c>
    </row>
    <row r="29" spans="2:88">
      <c r="B29" s="31" t="s">
        <v>42</v>
      </c>
    </row>
    <row r="30" spans="2:88">
      <c r="B30" s="31" t="s">
        <v>43</v>
      </c>
    </row>
    <row r="31" spans="2:88">
      <c r="B31" s="31" t="s">
        <v>44</v>
      </c>
    </row>
  </sheetData>
  <mergeCells count="1">
    <mergeCell ref="B3:J3"/>
  </mergeCells>
  <pageMargins left="0.31496062992125984" right="0.27559055118110237" top="0.74803149606299213" bottom="0.74803149606299213" header="0.31496062992125984" footer="0.31496062992125984"/>
  <pageSetup paperSize="9" scale="90" orientation="landscape" r:id="rId1"/>
  <headerFooter>
    <oddHeader>&amp;LBSM&amp;C&amp;F&amp;R&amp;A</oddHeader>
    <oddFooter>&amp;RPàg.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9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7" sqref="D7"/>
    </sheetView>
  </sheetViews>
  <sheetFormatPr baseColWidth="10" defaultRowHeight="14.4"/>
  <cols>
    <col min="1" max="1" width="1.44140625" customWidth="1"/>
    <col min="2" max="2" width="17" customWidth="1"/>
    <col min="3" max="3" width="30.33203125" customWidth="1"/>
    <col min="4" max="4" width="12.109375" customWidth="1"/>
    <col min="5" max="5" width="16.44140625" customWidth="1"/>
    <col min="6" max="6" width="12.88671875" customWidth="1"/>
    <col min="7" max="7" width="19" customWidth="1"/>
  </cols>
  <sheetData>
    <row r="1" spans="2:8" ht="16.8">
      <c r="B1" s="41" t="s">
        <v>66</v>
      </c>
    </row>
    <row r="2" spans="2:8" ht="26.4" customHeight="1">
      <c r="B2" s="85" t="s">
        <v>60</v>
      </c>
      <c r="C2" s="85"/>
    </row>
    <row r="3" spans="2:8">
      <c r="B3" s="32"/>
      <c r="C3" s="32"/>
    </row>
    <row r="4" spans="2:8" ht="17.399999999999999">
      <c r="B4" s="27" t="s">
        <v>2</v>
      </c>
      <c r="C4" s="1"/>
      <c r="D4" s="32"/>
      <c r="E4" s="32"/>
      <c r="F4" s="32"/>
      <c r="G4" s="32"/>
    </row>
    <row r="5" spans="2:8" ht="7.5" customHeight="1">
      <c r="B5" s="2"/>
      <c r="C5" s="2"/>
      <c r="D5" s="2"/>
      <c r="E5" s="2"/>
      <c r="F5" s="3"/>
      <c r="G5" s="3"/>
    </row>
    <row r="6" spans="2:8" ht="24">
      <c r="B6" s="86" t="s">
        <v>68</v>
      </c>
      <c r="C6" s="87"/>
      <c r="D6" s="40" t="s">
        <v>17</v>
      </c>
      <c r="E6" s="34" t="s">
        <v>245</v>
      </c>
      <c r="F6" s="34" t="s">
        <v>13</v>
      </c>
      <c r="G6" s="32"/>
    </row>
    <row r="7" spans="2:8">
      <c r="B7" s="95" t="s">
        <v>70</v>
      </c>
      <c r="C7" s="20" t="s">
        <v>33</v>
      </c>
      <c r="D7" s="70">
        <v>160</v>
      </c>
      <c r="E7" s="12"/>
      <c r="F7" s="13">
        <f>D7*E7</f>
        <v>0</v>
      </c>
      <c r="G7" s="30"/>
    </row>
    <row r="8" spans="2:8" ht="20.399999999999999">
      <c r="B8" s="96"/>
      <c r="C8" s="20" t="s">
        <v>34</v>
      </c>
      <c r="D8" s="70">
        <v>1</v>
      </c>
      <c r="E8" s="12"/>
      <c r="F8" s="13">
        <f t="shared" ref="F8:F13" si="0">D8*E8</f>
        <v>0</v>
      </c>
      <c r="G8" s="30"/>
    </row>
    <row r="9" spans="2:8">
      <c r="B9" s="96"/>
      <c r="C9" s="20" t="s">
        <v>0</v>
      </c>
      <c r="D9" s="39">
        <v>330</v>
      </c>
      <c r="E9" s="12"/>
      <c r="F9" s="13">
        <f t="shared" si="0"/>
        <v>0</v>
      </c>
      <c r="G9" s="2"/>
    </row>
    <row r="10" spans="2:8">
      <c r="B10" s="96"/>
      <c r="C10" s="20" t="s">
        <v>19</v>
      </c>
      <c r="D10" s="39">
        <v>157</v>
      </c>
      <c r="E10" s="12"/>
      <c r="F10" s="13">
        <f t="shared" si="0"/>
        <v>0</v>
      </c>
      <c r="G10" s="2"/>
    </row>
    <row r="11" spans="2:8" ht="30.6">
      <c r="B11" s="97" t="s">
        <v>71</v>
      </c>
      <c r="C11" s="20" t="s">
        <v>77</v>
      </c>
      <c r="D11" s="39">
        <v>1</v>
      </c>
      <c r="E11" s="12"/>
      <c r="F11" s="13">
        <f t="shared" si="0"/>
        <v>0</v>
      </c>
      <c r="G11" s="2"/>
    </row>
    <row r="12" spans="2:8">
      <c r="B12" s="98"/>
      <c r="C12" s="20" t="s">
        <v>78</v>
      </c>
      <c r="D12" s="39">
        <v>1</v>
      </c>
      <c r="E12" s="12"/>
      <c r="F12" s="13">
        <f t="shared" si="0"/>
        <v>0</v>
      </c>
      <c r="G12" s="2"/>
    </row>
    <row r="13" spans="2:8" ht="30.6">
      <c r="B13" s="99"/>
      <c r="C13" s="20" t="s">
        <v>319</v>
      </c>
      <c r="D13" s="39">
        <v>1</v>
      </c>
      <c r="E13" s="12"/>
      <c r="F13" s="13">
        <f t="shared" si="0"/>
        <v>0</v>
      </c>
      <c r="G13" s="2"/>
    </row>
    <row r="14" spans="2:8">
      <c r="B14" s="14" t="s">
        <v>1</v>
      </c>
      <c r="C14" s="14"/>
      <c r="D14" s="24"/>
      <c r="E14" s="14"/>
      <c r="F14" s="15">
        <f>SUM(F7:F13)</f>
        <v>0</v>
      </c>
      <c r="G14" s="2"/>
    </row>
    <row r="15" spans="2:8" ht="6" customHeight="1">
      <c r="C15" s="32"/>
      <c r="D15" s="32"/>
      <c r="E15" s="32"/>
      <c r="F15" s="32"/>
      <c r="G15" s="32"/>
      <c r="H15" s="32"/>
    </row>
    <row r="16" spans="2:8" ht="6" customHeight="1">
      <c r="C16" s="32"/>
      <c r="D16" s="32"/>
      <c r="E16" s="32"/>
      <c r="F16" s="32"/>
      <c r="G16" s="32"/>
      <c r="H16" s="32"/>
    </row>
    <row r="17" spans="2:7" ht="24">
      <c r="B17" s="86" t="s">
        <v>69</v>
      </c>
      <c r="C17" s="87"/>
      <c r="D17" s="40" t="s">
        <v>17</v>
      </c>
      <c r="E17" s="34" t="s">
        <v>245</v>
      </c>
      <c r="F17" s="34" t="s">
        <v>13</v>
      </c>
      <c r="G17" s="32"/>
    </row>
    <row r="18" spans="2:7">
      <c r="B18" s="100" t="s">
        <v>70</v>
      </c>
      <c r="C18" s="20" t="s">
        <v>33</v>
      </c>
      <c r="D18" s="78">
        <v>30</v>
      </c>
      <c r="E18" s="12"/>
      <c r="F18" s="13">
        <f>D18*E18</f>
        <v>0</v>
      </c>
      <c r="G18" s="30"/>
    </row>
    <row r="19" spans="2:7" ht="20.399999999999999">
      <c r="B19" s="100"/>
      <c r="C19" s="20" t="s">
        <v>34</v>
      </c>
      <c r="D19" s="78">
        <v>1</v>
      </c>
      <c r="E19" s="12"/>
      <c r="F19" s="13">
        <f>D19*E19</f>
        <v>0</v>
      </c>
      <c r="G19" s="30"/>
    </row>
    <row r="20" spans="2:7">
      <c r="B20" s="100"/>
      <c r="C20" s="11" t="s">
        <v>0</v>
      </c>
      <c r="D20" s="79">
        <v>200</v>
      </c>
      <c r="E20" s="12"/>
      <c r="F20" s="13">
        <f t="shared" ref="F20:F26" si="1">D20*E20</f>
        <v>0</v>
      </c>
      <c r="G20" s="2"/>
    </row>
    <row r="21" spans="2:7">
      <c r="B21" s="100"/>
      <c r="C21" s="11" t="s">
        <v>19</v>
      </c>
      <c r="D21" s="79">
        <v>8</v>
      </c>
      <c r="E21" s="12"/>
      <c r="F21" s="13">
        <f>D21*E21</f>
        <v>0</v>
      </c>
      <c r="G21" s="2"/>
    </row>
    <row r="22" spans="2:7">
      <c r="B22" s="100"/>
      <c r="C22" s="11" t="s">
        <v>283</v>
      </c>
      <c r="D22" s="79">
        <v>1</v>
      </c>
      <c r="E22" s="12"/>
      <c r="F22" s="13">
        <f>D22*E22</f>
        <v>0</v>
      </c>
      <c r="G22" s="2"/>
    </row>
    <row r="23" spans="2:7">
      <c r="B23" s="100"/>
      <c r="C23" s="11" t="s">
        <v>284</v>
      </c>
      <c r="D23" s="79">
        <v>1</v>
      </c>
      <c r="E23" s="12"/>
      <c r="F23" s="13">
        <f t="shared" si="1"/>
        <v>0</v>
      </c>
      <c r="G23" s="2"/>
    </row>
    <row r="24" spans="2:7" ht="30.6">
      <c r="B24" s="105" t="s">
        <v>71</v>
      </c>
      <c r="C24" s="20" t="s">
        <v>77</v>
      </c>
      <c r="D24" s="79">
        <v>1</v>
      </c>
      <c r="E24" s="12"/>
      <c r="F24" s="13">
        <f t="shared" si="1"/>
        <v>0</v>
      </c>
      <c r="G24" s="2"/>
    </row>
    <row r="25" spans="2:7">
      <c r="B25" s="105"/>
      <c r="C25" s="20" t="s">
        <v>78</v>
      </c>
      <c r="D25" s="79">
        <v>1</v>
      </c>
      <c r="E25" s="12"/>
      <c r="F25" s="13">
        <f t="shared" si="1"/>
        <v>0</v>
      </c>
      <c r="G25" s="2"/>
    </row>
    <row r="26" spans="2:7" ht="20.399999999999999">
      <c r="B26" s="105"/>
      <c r="C26" s="20" t="s">
        <v>109</v>
      </c>
      <c r="D26" s="79">
        <v>1</v>
      </c>
      <c r="E26" s="12"/>
      <c r="F26" s="13">
        <f t="shared" si="1"/>
        <v>0</v>
      </c>
      <c r="G26" s="2"/>
    </row>
    <row r="27" spans="2:7">
      <c r="B27" s="14" t="s">
        <v>1</v>
      </c>
      <c r="C27" s="14"/>
      <c r="D27" s="24"/>
      <c r="E27" s="14"/>
      <c r="F27" s="15">
        <f>SUM(F18:F26)</f>
        <v>0</v>
      </c>
      <c r="G27" s="2"/>
    </row>
    <row r="28" spans="2:7" ht="6" customHeight="1">
      <c r="B28" s="32"/>
      <c r="C28" s="32"/>
      <c r="D28" s="32"/>
      <c r="E28" s="32"/>
      <c r="F28" s="32"/>
      <c r="G28" s="32"/>
    </row>
    <row r="29" spans="2:7" ht="29.25" customHeight="1">
      <c r="B29" s="101" t="s">
        <v>247</v>
      </c>
      <c r="C29" s="101"/>
      <c r="D29" s="101"/>
      <c r="E29" s="101"/>
      <c r="F29" s="101"/>
      <c r="G29" s="30"/>
    </row>
    <row r="30" spans="2:7">
      <c r="B30" s="101" t="s">
        <v>52</v>
      </c>
      <c r="C30" s="101"/>
      <c r="D30" s="101"/>
      <c r="E30" s="101"/>
      <c r="F30" s="101"/>
      <c r="G30" s="30"/>
    </row>
    <row r="31" spans="2:7" ht="17.399999999999999">
      <c r="B31" s="27" t="s">
        <v>3</v>
      </c>
      <c r="C31" s="1"/>
      <c r="D31" s="2"/>
      <c r="E31" s="2"/>
      <c r="F31" s="3"/>
      <c r="G31" s="3"/>
    </row>
    <row r="32" spans="2:7" ht="7.5" customHeight="1">
      <c r="B32" s="2"/>
      <c r="C32" s="2"/>
      <c r="D32" s="2"/>
      <c r="E32" s="2"/>
      <c r="F32" s="3"/>
      <c r="G32" s="3"/>
    </row>
    <row r="33" spans="2:8">
      <c r="B33" s="91" t="s">
        <v>67</v>
      </c>
      <c r="C33" s="92"/>
      <c r="D33" s="102" t="s">
        <v>17</v>
      </c>
      <c r="E33" s="103"/>
      <c r="F33" s="104" t="s">
        <v>11</v>
      </c>
      <c r="G33" s="104" t="s">
        <v>6</v>
      </c>
      <c r="H33" s="104" t="s">
        <v>13</v>
      </c>
    </row>
    <row r="34" spans="2:8">
      <c r="B34" s="93"/>
      <c r="C34" s="94"/>
      <c r="D34" s="16" t="s">
        <v>4</v>
      </c>
      <c r="E34" s="16" t="s">
        <v>5</v>
      </c>
      <c r="F34" s="104"/>
      <c r="G34" s="104"/>
      <c r="H34" s="104"/>
    </row>
    <row r="35" spans="2:8">
      <c r="B35" s="106"/>
      <c r="C35" s="49" t="s">
        <v>103</v>
      </c>
      <c r="D35" s="53">
        <v>2435</v>
      </c>
      <c r="E35" s="51">
        <v>6921.895833333343</v>
      </c>
      <c r="F35" s="17"/>
      <c r="G35" s="17"/>
      <c r="H35" s="18">
        <f>D35*F35+E35*G35</f>
        <v>0</v>
      </c>
    </row>
    <row r="36" spans="2:8">
      <c r="B36" s="106"/>
      <c r="C36" s="49" t="s">
        <v>22</v>
      </c>
      <c r="D36" s="53">
        <v>1</v>
      </c>
      <c r="E36" s="51">
        <v>9.1666666666666674E-2</v>
      </c>
      <c r="F36" s="17"/>
      <c r="G36" s="17"/>
      <c r="H36" s="18">
        <f t="shared" ref="H36:H52" si="2">D36*F36+E36*G36</f>
        <v>0</v>
      </c>
    </row>
    <row r="37" spans="2:8">
      <c r="B37" s="106"/>
      <c r="C37" s="49" t="s">
        <v>104</v>
      </c>
      <c r="D37" s="53">
        <v>4</v>
      </c>
      <c r="E37" s="51">
        <v>6.523611111111113</v>
      </c>
      <c r="F37" s="17"/>
      <c r="G37" s="17"/>
      <c r="H37" s="18">
        <f t="shared" si="2"/>
        <v>0</v>
      </c>
    </row>
    <row r="38" spans="2:8">
      <c r="B38" s="106"/>
      <c r="C38" s="49" t="s">
        <v>105</v>
      </c>
      <c r="D38" s="53">
        <v>57</v>
      </c>
      <c r="E38" s="51">
        <v>114.23055555555555</v>
      </c>
      <c r="F38" s="17"/>
      <c r="G38" s="17"/>
      <c r="H38" s="18">
        <f t="shared" si="2"/>
        <v>0</v>
      </c>
    </row>
    <row r="39" spans="2:8">
      <c r="B39" s="106"/>
      <c r="C39" s="49" t="s">
        <v>106</v>
      </c>
      <c r="D39" s="53">
        <v>1</v>
      </c>
      <c r="E39" s="51">
        <v>1.0930555555555561</v>
      </c>
      <c r="F39" s="17"/>
      <c r="G39" s="17"/>
      <c r="H39" s="18">
        <f t="shared" si="2"/>
        <v>0</v>
      </c>
    </row>
    <row r="40" spans="2:8">
      <c r="B40" s="106"/>
      <c r="C40" s="49" t="s">
        <v>107</v>
      </c>
      <c r="D40" s="53">
        <v>6</v>
      </c>
      <c r="E40" s="51">
        <v>11.784722222222221</v>
      </c>
      <c r="F40" s="17"/>
      <c r="G40" s="17"/>
      <c r="H40" s="18">
        <f t="shared" si="2"/>
        <v>0</v>
      </c>
    </row>
    <row r="41" spans="2:8">
      <c r="B41" s="106"/>
      <c r="C41" s="48" t="s">
        <v>49</v>
      </c>
      <c r="D41" s="53">
        <v>5</v>
      </c>
      <c r="E41" s="51">
        <v>7.3</v>
      </c>
      <c r="F41" s="17"/>
      <c r="G41" s="17"/>
      <c r="H41" s="18">
        <f t="shared" si="2"/>
        <v>0</v>
      </c>
    </row>
    <row r="42" spans="2:8">
      <c r="B42" s="107"/>
      <c r="C42" s="49" t="s">
        <v>108</v>
      </c>
      <c r="D42" s="53">
        <v>1</v>
      </c>
      <c r="E42" s="51">
        <v>0.15694444444444475</v>
      </c>
      <c r="F42" s="17"/>
      <c r="G42" s="17"/>
      <c r="H42" s="18">
        <f t="shared" si="2"/>
        <v>0</v>
      </c>
    </row>
    <row r="43" spans="2:8">
      <c r="B43" s="88" t="s">
        <v>100</v>
      </c>
      <c r="C43" s="48" t="s">
        <v>20</v>
      </c>
      <c r="D43" s="53">
        <v>1873</v>
      </c>
      <c r="E43" s="51">
        <v>3282.5333416666667</v>
      </c>
      <c r="F43" s="17"/>
      <c r="G43" s="17"/>
      <c r="H43" s="18">
        <f t="shared" si="2"/>
        <v>0</v>
      </c>
    </row>
    <row r="44" spans="2:8">
      <c r="B44" s="89"/>
      <c r="C44" s="48" t="s">
        <v>21</v>
      </c>
      <c r="D44" s="53">
        <v>84</v>
      </c>
      <c r="E44" s="51">
        <v>85.854161111111125</v>
      </c>
      <c r="F44" s="17"/>
      <c r="G44" s="17"/>
      <c r="H44" s="18">
        <f t="shared" si="2"/>
        <v>0</v>
      </c>
    </row>
    <row r="45" spans="2:8">
      <c r="B45" s="89"/>
      <c r="C45" s="48" t="s">
        <v>22</v>
      </c>
      <c r="D45" s="53">
        <v>775</v>
      </c>
      <c r="E45" s="51">
        <v>1117.6736111111106</v>
      </c>
      <c r="F45" s="17"/>
      <c r="G45" s="17"/>
      <c r="H45" s="18">
        <f t="shared" si="2"/>
        <v>0</v>
      </c>
    </row>
    <row r="46" spans="2:8">
      <c r="B46" s="89"/>
      <c r="C46" s="48" t="s">
        <v>45</v>
      </c>
      <c r="D46" s="53">
        <v>1</v>
      </c>
      <c r="E46" s="51">
        <v>4.6277777777777755</v>
      </c>
      <c r="F46" s="17"/>
      <c r="G46" s="17"/>
      <c r="H46" s="18">
        <f t="shared" si="2"/>
        <v>0</v>
      </c>
    </row>
    <row r="47" spans="2:8">
      <c r="B47" s="89"/>
      <c r="C47" s="48" t="s">
        <v>46</v>
      </c>
      <c r="D47" s="53">
        <v>1385</v>
      </c>
      <c r="E47" s="51">
        <v>269.99028888888893</v>
      </c>
      <c r="F47" s="17"/>
      <c r="G47" s="17"/>
      <c r="H47" s="18">
        <f t="shared" si="2"/>
        <v>0</v>
      </c>
    </row>
    <row r="48" spans="2:8" ht="15" customHeight="1">
      <c r="B48" s="89"/>
      <c r="C48" s="48" t="s">
        <v>48</v>
      </c>
      <c r="D48" s="53">
        <v>42</v>
      </c>
      <c r="E48" s="51">
        <v>26.065280555555557</v>
      </c>
      <c r="F48" s="17"/>
      <c r="G48" s="17"/>
      <c r="H48" s="18">
        <f t="shared" si="2"/>
        <v>0</v>
      </c>
    </row>
    <row r="49" spans="2:8" ht="15" customHeight="1">
      <c r="B49" s="89"/>
      <c r="C49" s="48" t="s">
        <v>102</v>
      </c>
      <c r="D49" s="53">
        <v>1</v>
      </c>
      <c r="E49" s="51">
        <v>1</v>
      </c>
      <c r="F49" s="17"/>
      <c r="G49" s="17"/>
      <c r="H49" s="18">
        <f t="shared" si="2"/>
        <v>0</v>
      </c>
    </row>
    <row r="50" spans="2:8" ht="15" customHeight="1">
      <c r="B50" s="89"/>
      <c r="C50" s="48" t="s">
        <v>49</v>
      </c>
      <c r="D50" s="53">
        <v>3</v>
      </c>
      <c r="E50" s="51">
        <v>3.1972222222222251</v>
      </c>
      <c r="F50" s="17"/>
      <c r="G50" s="17"/>
      <c r="H50" s="18">
        <f t="shared" si="2"/>
        <v>0</v>
      </c>
    </row>
    <row r="51" spans="2:8" ht="15" customHeight="1">
      <c r="B51" s="89"/>
      <c r="C51" s="48" t="s">
        <v>97</v>
      </c>
      <c r="D51" s="53">
        <v>7</v>
      </c>
      <c r="E51" s="51">
        <v>2.2583333333333346</v>
      </c>
      <c r="F51" s="17"/>
      <c r="G51" s="17"/>
      <c r="H51" s="18">
        <f t="shared" si="2"/>
        <v>0</v>
      </c>
    </row>
    <row r="52" spans="2:8" ht="15" customHeight="1">
      <c r="B52" s="90"/>
      <c r="C52" s="48" t="s">
        <v>98</v>
      </c>
      <c r="D52" s="53">
        <v>1</v>
      </c>
      <c r="E52" s="51">
        <v>1</v>
      </c>
      <c r="F52" s="17"/>
      <c r="G52" s="17"/>
      <c r="H52" s="18">
        <f t="shared" si="2"/>
        <v>0</v>
      </c>
    </row>
    <row r="53" spans="2:8">
      <c r="B53" s="19" t="s">
        <v>1</v>
      </c>
      <c r="C53" s="19"/>
      <c r="D53" s="29">
        <f>SUM(D35:D52)</f>
        <v>6682</v>
      </c>
      <c r="E53" s="29">
        <f>SUM(E35:E52)</f>
        <v>11857.276405555565</v>
      </c>
      <c r="F53" s="15"/>
      <c r="G53" s="15"/>
      <c r="H53" s="15">
        <f>SUM(H35:H52)</f>
        <v>0</v>
      </c>
    </row>
    <row r="54" spans="2:8">
      <c r="B54" s="32"/>
      <c r="C54" s="32"/>
      <c r="D54" s="32"/>
      <c r="E54" s="32"/>
      <c r="F54" s="32"/>
      <c r="G54" s="32"/>
    </row>
    <row r="55" spans="2:8">
      <c r="B55" s="91" t="s">
        <v>73</v>
      </c>
      <c r="C55" s="92"/>
      <c r="D55" s="102" t="s">
        <v>17</v>
      </c>
      <c r="E55" s="103"/>
      <c r="F55" s="104" t="s">
        <v>11</v>
      </c>
      <c r="G55" s="104" t="s">
        <v>6</v>
      </c>
      <c r="H55" s="104" t="s">
        <v>13</v>
      </c>
    </row>
    <row r="56" spans="2:8">
      <c r="B56" s="93"/>
      <c r="C56" s="94"/>
      <c r="D56" s="16" t="s">
        <v>4</v>
      </c>
      <c r="E56" s="16" t="s">
        <v>5</v>
      </c>
      <c r="F56" s="104"/>
      <c r="G56" s="104"/>
      <c r="H56" s="104"/>
    </row>
    <row r="57" spans="2:8">
      <c r="B57" s="88" t="s">
        <v>99</v>
      </c>
      <c r="C57" s="49" t="s">
        <v>20</v>
      </c>
      <c r="D57" s="53">
        <v>5920</v>
      </c>
      <c r="E57" s="51">
        <v>29118.523611111163</v>
      </c>
      <c r="F57" s="17"/>
      <c r="G57" s="17"/>
      <c r="H57" s="18">
        <f>D57*F57+E57*G57</f>
        <v>0</v>
      </c>
    </row>
    <row r="58" spans="2:8">
      <c r="B58" s="89"/>
      <c r="C58" s="49" t="s">
        <v>21</v>
      </c>
      <c r="D58" s="53">
        <v>37</v>
      </c>
      <c r="E58" s="51">
        <v>109.9777777777778</v>
      </c>
      <c r="F58" s="17"/>
      <c r="G58" s="17"/>
      <c r="H58" s="18">
        <f t="shared" ref="H58:H59" si="3">D58*F58+E58*G58</f>
        <v>0</v>
      </c>
    </row>
    <row r="59" spans="2:8">
      <c r="B59" s="89"/>
      <c r="C59" s="49" t="s">
        <v>22</v>
      </c>
      <c r="D59" s="53">
        <v>28</v>
      </c>
      <c r="E59" s="51">
        <v>42.48194444444443</v>
      </c>
      <c r="F59" s="17"/>
      <c r="G59" s="17"/>
      <c r="H59" s="18">
        <f t="shared" si="3"/>
        <v>0</v>
      </c>
    </row>
    <row r="60" spans="2:8">
      <c r="B60" s="89"/>
      <c r="C60" s="49" t="s">
        <v>46</v>
      </c>
      <c r="D60" s="53">
        <v>10</v>
      </c>
      <c r="E60" s="51">
        <v>31.588888888888889</v>
      </c>
      <c r="F60" s="17"/>
      <c r="G60" s="17"/>
      <c r="H60" s="18">
        <f>D60*F60+E60*G60</f>
        <v>0</v>
      </c>
    </row>
    <row r="61" spans="2:8">
      <c r="B61" s="89"/>
      <c r="C61" s="49" t="s">
        <v>47</v>
      </c>
      <c r="D61" s="53">
        <v>1</v>
      </c>
      <c r="E61" s="51">
        <v>0.90416666666666756</v>
      </c>
      <c r="F61" s="17"/>
      <c r="G61" s="17"/>
      <c r="H61" s="18">
        <f t="shared" ref="H61:H64" si="4">D61*F61+E61*G61</f>
        <v>0</v>
      </c>
    </row>
    <row r="62" spans="2:8">
      <c r="B62" s="89"/>
      <c r="C62" s="49" t="s">
        <v>48</v>
      </c>
      <c r="D62" s="53">
        <v>2</v>
      </c>
      <c r="E62" s="51">
        <v>4.9402777777777809</v>
      </c>
      <c r="F62" s="17"/>
      <c r="G62" s="17"/>
      <c r="H62" s="18">
        <f t="shared" si="4"/>
        <v>0</v>
      </c>
    </row>
    <row r="63" spans="2:8">
      <c r="B63" s="90"/>
      <c r="C63" s="49" t="s">
        <v>49</v>
      </c>
      <c r="D63" s="53">
        <v>2</v>
      </c>
      <c r="E63" s="51">
        <v>1.5791666666666664</v>
      </c>
      <c r="F63" s="17"/>
      <c r="G63" s="17"/>
      <c r="H63" s="18">
        <f t="shared" si="4"/>
        <v>0</v>
      </c>
    </row>
    <row r="64" spans="2:8">
      <c r="B64" s="88" t="s">
        <v>101</v>
      </c>
      <c r="C64" s="49" t="s">
        <v>93</v>
      </c>
      <c r="D64" s="53">
        <v>1</v>
      </c>
      <c r="E64" s="51">
        <v>3.854166666666675</v>
      </c>
      <c r="F64" s="17"/>
      <c r="G64" s="17"/>
      <c r="H64" s="18">
        <f t="shared" si="4"/>
        <v>0</v>
      </c>
    </row>
    <row r="65" spans="2:8">
      <c r="B65" s="89"/>
      <c r="C65" s="49" t="s">
        <v>94</v>
      </c>
      <c r="D65" s="53">
        <v>2</v>
      </c>
      <c r="E65" s="51">
        <v>10.652777777777777</v>
      </c>
      <c r="F65" s="17"/>
      <c r="G65" s="17"/>
      <c r="H65" s="18">
        <f>D65*F65+E65*G65</f>
        <v>0</v>
      </c>
    </row>
    <row r="66" spans="2:8">
      <c r="B66" s="89"/>
      <c r="C66" s="49" t="s">
        <v>95</v>
      </c>
      <c r="D66" s="53">
        <v>8</v>
      </c>
      <c r="E66" s="51">
        <v>29.281944444444434</v>
      </c>
      <c r="F66" s="50">
        <v>0</v>
      </c>
      <c r="G66" s="50">
        <v>0</v>
      </c>
      <c r="H66" s="18">
        <v>0</v>
      </c>
    </row>
    <row r="67" spans="2:8">
      <c r="B67" s="90"/>
      <c r="C67" s="49" t="s">
        <v>96</v>
      </c>
      <c r="D67" s="53">
        <v>17</v>
      </c>
      <c r="E67" s="51">
        <v>82.716666666666669</v>
      </c>
      <c r="F67" s="50">
        <v>0</v>
      </c>
      <c r="G67" s="50">
        <v>0</v>
      </c>
      <c r="H67" s="18">
        <v>0</v>
      </c>
    </row>
    <row r="68" spans="2:8">
      <c r="B68" s="19" t="s">
        <v>1</v>
      </c>
      <c r="C68" s="19"/>
      <c r="D68" s="54">
        <f>SUM(D57:D67)</f>
        <v>6028</v>
      </c>
      <c r="E68" s="52">
        <f>SUM(E57:E67)</f>
        <v>29436.501388888941</v>
      </c>
      <c r="F68" s="15"/>
      <c r="G68" s="15"/>
      <c r="H68" s="15">
        <f>SUM(H57:H67)</f>
        <v>0</v>
      </c>
    </row>
    <row r="69" spans="2:8">
      <c r="B69" s="32"/>
      <c r="C69" s="32"/>
      <c r="D69" s="32"/>
      <c r="E69" s="32"/>
      <c r="F69" s="32"/>
      <c r="G69" s="32"/>
    </row>
    <row r="70" spans="2:8" ht="16.8">
      <c r="B70" s="27" t="s">
        <v>74</v>
      </c>
      <c r="C70" s="30"/>
      <c r="D70" s="30"/>
      <c r="E70" s="30"/>
      <c r="F70" s="30"/>
      <c r="G70" s="30"/>
    </row>
    <row r="71" spans="2:8" ht="7.5" customHeight="1">
      <c r="B71" s="2"/>
      <c r="C71" s="2"/>
      <c r="D71" s="2"/>
      <c r="E71" s="2"/>
      <c r="F71" s="3"/>
      <c r="G71" s="3"/>
    </row>
    <row r="72" spans="2:8" ht="24">
      <c r="B72" s="86" t="s">
        <v>64</v>
      </c>
      <c r="C72" s="87"/>
      <c r="D72" s="34" t="s">
        <v>13</v>
      </c>
      <c r="E72" s="34" t="s">
        <v>14</v>
      </c>
      <c r="F72" s="30"/>
      <c r="G72" s="30"/>
      <c r="H72" s="30"/>
    </row>
    <row r="73" spans="2:8">
      <c r="B73" s="108" t="s">
        <v>2</v>
      </c>
      <c r="C73" s="109"/>
      <c r="D73" s="22">
        <f>F14</f>
        <v>0</v>
      </c>
      <c r="E73" s="22">
        <f>D73*12</f>
        <v>0</v>
      </c>
      <c r="F73" s="30"/>
      <c r="G73" s="30"/>
      <c r="H73" s="30"/>
    </row>
    <row r="74" spans="2:8">
      <c r="B74" s="108" t="s">
        <v>3</v>
      </c>
      <c r="C74" s="109"/>
      <c r="D74" s="22">
        <f>H53</f>
        <v>0</v>
      </c>
      <c r="E74" s="22">
        <f>D74*12</f>
        <v>0</v>
      </c>
      <c r="F74" s="30"/>
      <c r="G74" s="30"/>
      <c r="H74" s="30"/>
    </row>
    <row r="75" spans="2:8">
      <c r="B75" s="110" t="s">
        <v>15</v>
      </c>
      <c r="C75" s="111"/>
      <c r="D75" s="10">
        <f>SUM(D73:D74)</f>
        <v>0</v>
      </c>
      <c r="E75" s="10">
        <f>SUM(E73:E74)</f>
        <v>0</v>
      </c>
      <c r="F75" s="30"/>
      <c r="G75" s="30"/>
      <c r="H75" s="30"/>
    </row>
    <row r="76" spans="2:8">
      <c r="B76" s="110" t="s">
        <v>16</v>
      </c>
      <c r="C76" s="111"/>
      <c r="D76" s="10">
        <f>D75*1.21</f>
        <v>0</v>
      </c>
      <c r="E76" s="10">
        <f>E75*1.21</f>
        <v>0</v>
      </c>
      <c r="F76" s="30"/>
      <c r="G76" s="30"/>
      <c r="H76" s="30"/>
    </row>
    <row r="77" spans="2:8">
      <c r="B77" s="35"/>
      <c r="C77" s="35"/>
      <c r="D77" s="36"/>
      <c r="E77" s="36"/>
      <c r="F77" s="30"/>
      <c r="G77" s="30"/>
      <c r="H77" s="30"/>
    </row>
    <row r="78" spans="2:8" ht="24">
      <c r="B78" s="86" t="s">
        <v>65</v>
      </c>
      <c r="C78" s="87"/>
      <c r="D78" s="34" t="s">
        <v>13</v>
      </c>
      <c r="E78" s="34" t="s">
        <v>14</v>
      </c>
      <c r="F78" s="30"/>
      <c r="G78" s="30"/>
      <c r="H78" s="30"/>
    </row>
    <row r="79" spans="2:8">
      <c r="B79" s="108" t="s">
        <v>2</v>
      </c>
      <c r="C79" s="109"/>
      <c r="D79" s="22">
        <f>F27</f>
        <v>0</v>
      </c>
      <c r="E79" s="22">
        <f>D79*12</f>
        <v>0</v>
      </c>
      <c r="F79" s="30"/>
      <c r="G79" s="30"/>
      <c r="H79" s="30"/>
    </row>
    <row r="80" spans="2:8">
      <c r="B80" s="108" t="s">
        <v>3</v>
      </c>
      <c r="C80" s="109"/>
      <c r="D80" s="22">
        <f>H68</f>
        <v>0</v>
      </c>
      <c r="E80" s="22">
        <f>D80*12</f>
        <v>0</v>
      </c>
      <c r="F80" s="30"/>
      <c r="G80" s="30"/>
      <c r="H80" s="30"/>
    </row>
    <row r="81" spans="2:8">
      <c r="B81" s="110" t="s">
        <v>15</v>
      </c>
      <c r="C81" s="111"/>
      <c r="D81" s="10">
        <f>SUM(D79:D80)</f>
        <v>0</v>
      </c>
      <c r="E81" s="10">
        <f>SUM(E79:E80)</f>
        <v>0</v>
      </c>
      <c r="F81" s="30"/>
      <c r="G81" s="30"/>
      <c r="H81" s="30"/>
    </row>
    <row r="82" spans="2:8">
      <c r="B82" s="110" t="s">
        <v>16</v>
      </c>
      <c r="C82" s="111"/>
      <c r="D82" s="10">
        <f>D81*1.21</f>
        <v>0</v>
      </c>
      <c r="E82" s="10">
        <f>E81*1.21</f>
        <v>0</v>
      </c>
      <c r="F82" s="30"/>
      <c r="G82" s="30"/>
      <c r="H82" s="30"/>
    </row>
    <row r="83" spans="2:8">
      <c r="B83" s="35"/>
      <c r="C83" s="36"/>
      <c r="D83" s="36"/>
      <c r="E83" s="36"/>
      <c r="F83" s="30"/>
      <c r="G83" s="30"/>
    </row>
    <row r="86" spans="2:8" ht="17.399999999999999">
      <c r="B86" s="27" t="s">
        <v>7</v>
      </c>
      <c r="C86" s="1"/>
      <c r="D86" s="2"/>
      <c r="E86" s="2"/>
      <c r="F86" s="3"/>
      <c r="G86" s="3"/>
    </row>
    <row r="87" spans="2:8" ht="7.5" customHeight="1">
      <c r="B87" s="2"/>
      <c r="C87" s="2"/>
      <c r="D87" s="2"/>
      <c r="E87" s="2"/>
      <c r="F87" s="3"/>
      <c r="G87" s="3"/>
    </row>
    <row r="88" spans="2:8" ht="15" customHeight="1">
      <c r="B88" s="115" t="s">
        <v>23</v>
      </c>
      <c r="C88" s="116"/>
      <c r="D88" s="104" t="s">
        <v>11</v>
      </c>
      <c r="E88" s="104" t="s">
        <v>6</v>
      </c>
      <c r="F88" s="33"/>
      <c r="G88" s="33"/>
    </row>
    <row r="89" spans="2:8">
      <c r="B89" s="117"/>
      <c r="C89" s="118"/>
      <c r="D89" s="104"/>
      <c r="E89" s="104"/>
      <c r="F89" s="33"/>
      <c r="G89" s="33"/>
    </row>
    <row r="90" spans="2:8">
      <c r="B90" s="112" t="s">
        <v>8</v>
      </c>
      <c r="C90" s="113"/>
      <c r="D90" s="17"/>
      <c r="E90" s="17"/>
      <c r="F90" s="30"/>
      <c r="G90" s="30"/>
    </row>
    <row r="91" spans="2:8">
      <c r="B91" s="112" t="s">
        <v>36</v>
      </c>
      <c r="C91" s="113"/>
      <c r="D91" s="17"/>
      <c r="E91" s="17"/>
      <c r="F91" s="30"/>
      <c r="G91" s="30"/>
    </row>
    <row r="92" spans="2:8">
      <c r="B92" s="112" t="s">
        <v>9</v>
      </c>
      <c r="C92" s="113"/>
      <c r="D92" s="17"/>
      <c r="E92" s="17"/>
      <c r="F92" s="30"/>
      <c r="G92" s="30"/>
    </row>
    <row r="93" spans="2:8">
      <c r="B93" s="112" t="s">
        <v>10</v>
      </c>
      <c r="C93" s="113"/>
      <c r="D93" s="17"/>
      <c r="E93" s="17"/>
      <c r="F93" s="30"/>
      <c r="G93" s="30"/>
    </row>
    <row r="94" spans="2:8" ht="112.65" customHeight="1">
      <c r="B94" s="114" t="s">
        <v>32</v>
      </c>
      <c r="C94" s="114"/>
      <c r="D94" s="114"/>
      <c r="E94" s="114"/>
      <c r="F94" s="114"/>
      <c r="G94" s="114"/>
    </row>
    <row r="95" spans="2:8" ht="30" customHeight="1">
      <c r="B95" s="114" t="s">
        <v>12</v>
      </c>
      <c r="C95" s="114"/>
      <c r="D95" s="114"/>
      <c r="E95" s="114"/>
      <c r="F95" s="114"/>
      <c r="G95" s="114"/>
    </row>
    <row r="96" spans="2:8">
      <c r="B96" s="30"/>
      <c r="C96" s="30"/>
      <c r="D96" s="30"/>
      <c r="E96" s="30"/>
      <c r="F96" s="30"/>
      <c r="G96" s="30"/>
    </row>
    <row r="97" spans="2:7">
      <c r="B97" s="30"/>
      <c r="C97" s="30"/>
      <c r="D97" s="30"/>
      <c r="E97" s="30"/>
      <c r="F97" s="30"/>
      <c r="G97" s="30"/>
    </row>
  </sheetData>
  <mergeCells count="42">
    <mergeCell ref="B95:G95"/>
    <mergeCell ref="B88:C89"/>
    <mergeCell ref="D88:D89"/>
    <mergeCell ref="E88:E89"/>
    <mergeCell ref="B90:C90"/>
    <mergeCell ref="B91:C91"/>
    <mergeCell ref="B81:C81"/>
    <mergeCell ref="B82:C82"/>
    <mergeCell ref="B92:C92"/>
    <mergeCell ref="B93:C93"/>
    <mergeCell ref="B94:G94"/>
    <mergeCell ref="B80:C80"/>
    <mergeCell ref="B74:C74"/>
    <mergeCell ref="B75:C75"/>
    <mergeCell ref="B76:C76"/>
    <mergeCell ref="B72:C72"/>
    <mergeCell ref="B73:C73"/>
    <mergeCell ref="G55:G56"/>
    <mergeCell ref="H55:H56"/>
    <mergeCell ref="B57:B63"/>
    <mergeCell ref="B78:C78"/>
    <mergeCell ref="B79:C79"/>
    <mergeCell ref="G33:G34"/>
    <mergeCell ref="H33:H34"/>
    <mergeCell ref="B24:B26"/>
    <mergeCell ref="B35:B42"/>
    <mergeCell ref="B33:C34"/>
    <mergeCell ref="B2:C2"/>
    <mergeCell ref="B6:C6"/>
    <mergeCell ref="B43:B52"/>
    <mergeCell ref="B55:C56"/>
    <mergeCell ref="B64:B67"/>
    <mergeCell ref="B7:B10"/>
    <mergeCell ref="B11:B13"/>
    <mergeCell ref="B18:B23"/>
    <mergeCell ref="B29:F29"/>
    <mergeCell ref="B30:F30"/>
    <mergeCell ref="B17:C17"/>
    <mergeCell ref="D33:E33"/>
    <mergeCell ref="F33:F34"/>
    <mergeCell ref="D55:E55"/>
    <mergeCell ref="F55:F56"/>
  </mergeCells>
  <pageMargins left="0.35433070866141736" right="0.27559055118110237" top="0.6692913385826772" bottom="0.47244094488188981" header="0.31496062992125984" footer="0.31496062992125984"/>
  <pageSetup paperSize="9" fitToHeight="0" orientation="landscape" r:id="rId1"/>
  <headerFooter>
    <oddHeader>&amp;LBSM&amp;C&amp;F&amp;R&amp;A</oddHeader>
    <oddFooter>&amp;RPàg.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102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3" sqref="F33"/>
    </sheetView>
  </sheetViews>
  <sheetFormatPr baseColWidth="10" defaultRowHeight="14.4"/>
  <cols>
    <col min="1" max="1" width="1.44140625" customWidth="1"/>
    <col min="2" max="2" width="38.5546875" customWidth="1"/>
    <col min="3" max="3" width="17.5546875" customWidth="1"/>
    <col min="4" max="4" width="17" customWidth="1"/>
    <col min="5" max="5" width="15.33203125" customWidth="1"/>
    <col min="6" max="6" width="13.5546875" customWidth="1"/>
    <col min="7" max="7" width="14.33203125" customWidth="1"/>
    <col min="8" max="9" width="14.44140625" customWidth="1"/>
  </cols>
  <sheetData>
    <row r="1" spans="2:6" ht="16.8">
      <c r="B1" s="41" t="s">
        <v>233</v>
      </c>
    </row>
    <row r="2" spans="2:6" ht="26.25" customHeight="1">
      <c r="B2" s="85" t="s">
        <v>60</v>
      </c>
      <c r="C2" s="85"/>
      <c r="D2" s="123" t="s">
        <v>61</v>
      </c>
      <c r="E2" s="123"/>
      <c r="F2" s="123"/>
    </row>
    <row r="4" spans="2:6" ht="16.8">
      <c r="B4" s="27" t="s">
        <v>87</v>
      </c>
    </row>
    <row r="6" spans="2:6">
      <c r="B6" s="34" t="s">
        <v>198</v>
      </c>
      <c r="C6" s="34" t="s">
        <v>80</v>
      </c>
      <c r="D6" s="34" t="s">
        <v>13</v>
      </c>
    </row>
    <row r="7" spans="2:6" ht="20.399999999999999">
      <c r="B7" s="11" t="s">
        <v>199</v>
      </c>
      <c r="C7" s="57" t="s">
        <v>201</v>
      </c>
      <c r="D7" s="13">
        <f>+'Detall WAN primària BSM'!I86</f>
        <v>0</v>
      </c>
    </row>
    <row r="8" spans="2:6">
      <c r="B8" s="11" t="s">
        <v>200</v>
      </c>
      <c r="C8" s="56" t="s">
        <v>123</v>
      </c>
      <c r="D8" s="12"/>
    </row>
    <row r="9" spans="2:6">
      <c r="B9" s="14" t="s">
        <v>1</v>
      </c>
      <c r="C9" s="24"/>
      <c r="D9" s="15">
        <f>SUM(D7:D8)</f>
        <v>0</v>
      </c>
    </row>
    <row r="11" spans="2:6" ht="16.8">
      <c r="B11" s="27" t="s">
        <v>88</v>
      </c>
    </row>
    <row r="13" spans="2:6">
      <c r="B13" s="34" t="s">
        <v>198</v>
      </c>
      <c r="C13" s="34" t="s">
        <v>80</v>
      </c>
      <c r="D13" s="34" t="s">
        <v>13</v>
      </c>
    </row>
    <row r="14" spans="2:6" ht="20.399999999999999">
      <c r="B14" s="11" t="s">
        <v>232</v>
      </c>
      <c r="C14" s="57" t="s">
        <v>202</v>
      </c>
      <c r="D14" s="13">
        <f>+'Detall WAN primària CBSA'!I20</f>
        <v>0</v>
      </c>
    </row>
    <row r="15" spans="2:6">
      <c r="B15" s="11" t="s">
        <v>200</v>
      </c>
      <c r="C15" s="56" t="s">
        <v>123</v>
      </c>
      <c r="D15" s="12"/>
    </row>
    <row r="16" spans="2:6">
      <c r="B16" s="14" t="s">
        <v>1</v>
      </c>
      <c r="C16" s="24"/>
      <c r="D16" s="15">
        <f>SUM(D14:D15)</f>
        <v>0</v>
      </c>
    </row>
    <row r="19" spans="2:9" ht="16.5" customHeight="1">
      <c r="B19" s="27" t="s">
        <v>89</v>
      </c>
    </row>
    <row r="21" spans="2:9">
      <c r="B21" s="28" t="s">
        <v>25</v>
      </c>
    </row>
    <row r="22" spans="2:9" ht="7.5" customHeight="1">
      <c r="B22" s="2"/>
      <c r="C22" s="2"/>
      <c r="D22" s="2"/>
      <c r="E22" s="3"/>
      <c r="F22" s="3"/>
      <c r="G22" s="2"/>
      <c r="H22" s="2"/>
      <c r="I22" s="2"/>
    </row>
    <row r="23" spans="2:9" ht="36">
      <c r="B23" s="34" t="s">
        <v>24</v>
      </c>
      <c r="C23" s="34" t="s">
        <v>26</v>
      </c>
      <c r="D23" s="34" t="s">
        <v>30</v>
      </c>
      <c r="E23" s="34" t="s">
        <v>228</v>
      </c>
      <c r="F23" s="34" t="s">
        <v>27</v>
      </c>
      <c r="G23" s="34" t="s">
        <v>28</v>
      </c>
      <c r="H23" s="34" t="s">
        <v>237</v>
      </c>
    </row>
    <row r="24" spans="2:9" ht="21.6">
      <c r="B24" s="11" t="s">
        <v>76</v>
      </c>
      <c r="C24" s="64" t="s">
        <v>227</v>
      </c>
      <c r="D24" s="44" t="s">
        <v>289</v>
      </c>
      <c r="E24" s="68">
        <v>128</v>
      </c>
      <c r="F24" s="12"/>
      <c r="G24" s="12"/>
      <c r="H24" s="13">
        <f>F24+G24</f>
        <v>0</v>
      </c>
    </row>
    <row r="25" spans="2:9" ht="21.6">
      <c r="B25" s="11" t="s">
        <v>338</v>
      </c>
      <c r="C25" s="64" t="s">
        <v>227</v>
      </c>
      <c r="D25" s="44" t="s">
        <v>289</v>
      </c>
      <c r="E25" s="68">
        <v>128</v>
      </c>
      <c r="F25" s="12"/>
      <c r="G25" s="12"/>
      <c r="H25" s="13">
        <f>F25+G25</f>
        <v>0</v>
      </c>
    </row>
    <row r="26" spans="2:9">
      <c r="B26" s="14" t="s">
        <v>1</v>
      </c>
      <c r="C26" s="24"/>
      <c r="D26" s="23"/>
      <c r="E26" s="15"/>
      <c r="F26" s="24"/>
      <c r="G26" s="24"/>
      <c r="H26" s="15">
        <f>SUM(H24:H25)</f>
        <v>0</v>
      </c>
    </row>
    <row r="27" spans="2:9" ht="27" customHeight="1">
      <c r="B27" s="101" t="s">
        <v>243</v>
      </c>
      <c r="C27" s="101"/>
      <c r="D27" s="101"/>
      <c r="E27" s="101"/>
      <c r="F27" s="101"/>
    </row>
    <row r="28" spans="2:9">
      <c r="E28" s="25"/>
    </row>
    <row r="29" spans="2:9">
      <c r="E29" s="25"/>
    </row>
    <row r="30" spans="2:9">
      <c r="B30" s="28" t="s">
        <v>50</v>
      </c>
    </row>
    <row r="31" spans="2:9" ht="7.5" customHeight="1">
      <c r="B31" s="2"/>
      <c r="C31" s="2"/>
      <c r="D31" s="2"/>
      <c r="E31" s="3"/>
      <c r="F31" s="3"/>
      <c r="G31" s="2"/>
      <c r="H31" s="2"/>
      <c r="I31" s="2"/>
    </row>
    <row r="32" spans="2:9" ht="36">
      <c r="B32" s="102" t="s">
        <v>24</v>
      </c>
      <c r="C32" s="103"/>
      <c r="D32" s="34" t="s">
        <v>31</v>
      </c>
      <c r="E32" s="34" t="s">
        <v>29</v>
      </c>
      <c r="F32" s="34" t="s">
        <v>30</v>
      </c>
      <c r="G32" s="34" t="s">
        <v>320</v>
      </c>
      <c r="H32" s="34" t="s">
        <v>40</v>
      </c>
      <c r="I32" s="34" t="s">
        <v>237</v>
      </c>
    </row>
    <row r="33" spans="2:9">
      <c r="B33" s="120" t="s">
        <v>127</v>
      </c>
      <c r="C33" s="120"/>
      <c r="D33" s="71" t="s">
        <v>231</v>
      </c>
      <c r="E33" s="71" t="s">
        <v>230</v>
      </c>
      <c r="F33" s="71" t="s">
        <v>230</v>
      </c>
      <c r="G33" s="80" t="s">
        <v>123</v>
      </c>
      <c r="H33" s="12"/>
      <c r="I33" s="13">
        <f>+H33</f>
        <v>0</v>
      </c>
    </row>
    <row r="34" spans="2:9">
      <c r="B34" s="120" t="s">
        <v>248</v>
      </c>
      <c r="C34" s="120"/>
      <c r="D34" s="71" t="s">
        <v>276</v>
      </c>
      <c r="E34" s="71" t="s">
        <v>282</v>
      </c>
      <c r="F34" s="71"/>
      <c r="G34" s="80" t="s">
        <v>323</v>
      </c>
      <c r="H34" s="12"/>
      <c r="I34" s="13">
        <f t="shared" ref="I34:I59" si="0">+H34</f>
        <v>0</v>
      </c>
    </row>
    <row r="35" spans="2:9">
      <c r="B35" s="120" t="s">
        <v>249</v>
      </c>
      <c r="C35" s="120"/>
      <c r="D35" s="71" t="s">
        <v>276</v>
      </c>
      <c r="E35" s="71" t="s">
        <v>282</v>
      </c>
      <c r="F35" s="71"/>
      <c r="G35" s="80" t="s">
        <v>123</v>
      </c>
      <c r="H35" s="12"/>
      <c r="I35" s="13">
        <f t="shared" si="0"/>
        <v>0</v>
      </c>
    </row>
    <row r="36" spans="2:9">
      <c r="B36" s="120" t="s">
        <v>250</v>
      </c>
      <c r="C36" s="120"/>
      <c r="D36" s="71" t="s">
        <v>276</v>
      </c>
      <c r="E36" s="71" t="s">
        <v>282</v>
      </c>
      <c r="F36" s="71"/>
      <c r="G36" s="80" t="s">
        <v>123</v>
      </c>
      <c r="H36" s="12"/>
      <c r="I36" s="13">
        <f t="shared" si="0"/>
        <v>0</v>
      </c>
    </row>
    <row r="37" spans="2:9">
      <c r="B37" s="120" t="s">
        <v>251</v>
      </c>
      <c r="C37" s="120"/>
      <c r="D37" s="71" t="s">
        <v>276</v>
      </c>
      <c r="E37" s="71" t="s">
        <v>282</v>
      </c>
      <c r="F37" s="71"/>
      <c r="G37" s="80" t="s">
        <v>322</v>
      </c>
      <c r="H37" s="12"/>
      <c r="I37" s="13">
        <f t="shared" si="0"/>
        <v>0</v>
      </c>
    </row>
    <row r="38" spans="2:9">
      <c r="B38" s="120" t="s">
        <v>252</v>
      </c>
      <c r="C38" s="120"/>
      <c r="D38" s="71" t="s">
        <v>276</v>
      </c>
      <c r="E38" s="71" t="s">
        <v>282</v>
      </c>
      <c r="F38" s="71"/>
      <c r="G38" s="80" t="s">
        <v>123</v>
      </c>
      <c r="H38" s="12"/>
      <c r="I38" s="13">
        <f t="shared" si="0"/>
        <v>0</v>
      </c>
    </row>
    <row r="39" spans="2:9">
      <c r="B39" s="120" t="s">
        <v>253</v>
      </c>
      <c r="C39" s="120"/>
      <c r="D39" s="71" t="s">
        <v>276</v>
      </c>
      <c r="E39" s="71" t="s">
        <v>282</v>
      </c>
      <c r="F39" s="71"/>
      <c r="G39" s="80" t="s">
        <v>123</v>
      </c>
      <c r="H39" s="12"/>
      <c r="I39" s="13">
        <f t="shared" si="0"/>
        <v>0</v>
      </c>
    </row>
    <row r="40" spans="2:9">
      <c r="B40" s="120" t="s">
        <v>254</v>
      </c>
      <c r="C40" s="120"/>
      <c r="D40" s="71" t="s">
        <v>276</v>
      </c>
      <c r="E40" s="71" t="s">
        <v>282</v>
      </c>
      <c r="F40" s="71"/>
      <c r="G40" s="80" t="s">
        <v>123</v>
      </c>
      <c r="H40" s="12"/>
      <c r="I40" s="13">
        <f t="shared" si="0"/>
        <v>0</v>
      </c>
    </row>
    <row r="41" spans="2:9">
      <c r="B41" s="120" t="s">
        <v>255</v>
      </c>
      <c r="C41" s="120"/>
      <c r="D41" s="71" t="s">
        <v>276</v>
      </c>
      <c r="E41" s="71" t="s">
        <v>282</v>
      </c>
      <c r="F41" s="71"/>
      <c r="G41" s="80" t="s">
        <v>123</v>
      </c>
      <c r="H41" s="12"/>
      <c r="I41" s="13">
        <f t="shared" si="0"/>
        <v>0</v>
      </c>
    </row>
    <row r="42" spans="2:9">
      <c r="B42" s="120" t="s">
        <v>256</v>
      </c>
      <c r="C42" s="120"/>
      <c r="D42" s="71" t="s">
        <v>276</v>
      </c>
      <c r="E42" s="71" t="s">
        <v>282</v>
      </c>
      <c r="F42" s="71"/>
      <c r="G42" s="80" t="s">
        <v>123</v>
      </c>
      <c r="H42" s="12"/>
      <c r="I42" s="13">
        <f t="shared" si="0"/>
        <v>0</v>
      </c>
    </row>
    <row r="43" spans="2:9">
      <c r="B43" s="120" t="s">
        <v>256</v>
      </c>
      <c r="C43" s="120"/>
      <c r="D43" s="71" t="s">
        <v>276</v>
      </c>
      <c r="E43" s="71" t="s">
        <v>282</v>
      </c>
      <c r="F43" s="71"/>
      <c r="G43" s="80" t="s">
        <v>123</v>
      </c>
      <c r="H43" s="12"/>
      <c r="I43" s="13">
        <f t="shared" si="0"/>
        <v>0</v>
      </c>
    </row>
    <row r="44" spans="2:9">
      <c r="B44" s="120" t="s">
        <v>257</v>
      </c>
      <c r="C44" s="120"/>
      <c r="D44" s="71" t="s">
        <v>276</v>
      </c>
      <c r="E44" s="71" t="s">
        <v>282</v>
      </c>
      <c r="F44" s="71"/>
      <c r="G44" s="80" t="s">
        <v>123</v>
      </c>
      <c r="H44" s="12"/>
      <c r="I44" s="13">
        <f t="shared" si="0"/>
        <v>0</v>
      </c>
    </row>
    <row r="45" spans="2:9">
      <c r="B45" s="120" t="s">
        <v>258</v>
      </c>
      <c r="C45" s="120"/>
      <c r="D45" s="71" t="s">
        <v>276</v>
      </c>
      <c r="E45" s="71" t="s">
        <v>282</v>
      </c>
      <c r="F45" s="71"/>
      <c r="G45" s="80" t="s">
        <v>123</v>
      </c>
      <c r="H45" s="12"/>
      <c r="I45" s="13">
        <f t="shared" si="0"/>
        <v>0</v>
      </c>
    </row>
    <row r="46" spans="2:9">
      <c r="B46" s="120" t="s">
        <v>259</v>
      </c>
      <c r="C46" s="120"/>
      <c r="D46" s="71" t="s">
        <v>276</v>
      </c>
      <c r="E46" s="71" t="s">
        <v>282</v>
      </c>
      <c r="F46" s="71"/>
      <c r="G46" s="80" t="s">
        <v>123</v>
      </c>
      <c r="H46" s="12"/>
      <c r="I46" s="13">
        <f t="shared" si="0"/>
        <v>0</v>
      </c>
    </row>
    <row r="47" spans="2:9">
      <c r="B47" s="120" t="s">
        <v>260</v>
      </c>
      <c r="C47" s="120"/>
      <c r="D47" s="71" t="s">
        <v>276</v>
      </c>
      <c r="E47" s="71" t="s">
        <v>282</v>
      </c>
      <c r="F47" s="71"/>
      <c r="G47" s="80" t="s">
        <v>123</v>
      </c>
      <c r="H47" s="12"/>
      <c r="I47" s="13">
        <f t="shared" si="0"/>
        <v>0</v>
      </c>
    </row>
    <row r="48" spans="2:9">
      <c r="B48" s="120" t="s">
        <v>261</v>
      </c>
      <c r="C48" s="120"/>
      <c r="D48" s="71" t="s">
        <v>276</v>
      </c>
      <c r="E48" s="71" t="s">
        <v>282</v>
      </c>
      <c r="F48" s="71"/>
      <c r="G48" s="80" t="s">
        <v>123</v>
      </c>
      <c r="H48" s="12"/>
      <c r="I48" s="13">
        <f t="shared" si="0"/>
        <v>0</v>
      </c>
    </row>
    <row r="49" spans="2:9">
      <c r="B49" s="120" t="s">
        <v>248</v>
      </c>
      <c r="C49" s="120"/>
      <c r="D49" s="71" t="s">
        <v>276</v>
      </c>
      <c r="E49" s="71" t="s">
        <v>282</v>
      </c>
      <c r="F49" s="71"/>
      <c r="G49" s="80" t="s">
        <v>322</v>
      </c>
      <c r="H49" s="12"/>
      <c r="I49" s="13">
        <f t="shared" si="0"/>
        <v>0</v>
      </c>
    </row>
    <row r="50" spans="2:9">
      <c r="B50" s="120" t="s">
        <v>262</v>
      </c>
      <c r="C50" s="120"/>
      <c r="D50" s="71" t="s">
        <v>276</v>
      </c>
      <c r="E50" s="71" t="s">
        <v>282</v>
      </c>
      <c r="F50" s="71"/>
      <c r="G50" s="80" t="s">
        <v>123</v>
      </c>
      <c r="H50" s="12"/>
      <c r="I50" s="13">
        <f t="shared" si="0"/>
        <v>0</v>
      </c>
    </row>
    <row r="51" spans="2:9">
      <c r="B51" s="120" t="s">
        <v>263</v>
      </c>
      <c r="C51" s="120"/>
      <c r="D51" s="71" t="s">
        <v>276</v>
      </c>
      <c r="E51" s="71" t="s">
        <v>282</v>
      </c>
      <c r="F51" s="71"/>
      <c r="G51" s="80" t="s">
        <v>322</v>
      </c>
      <c r="H51" s="12"/>
      <c r="I51" s="13">
        <f t="shared" si="0"/>
        <v>0</v>
      </c>
    </row>
    <row r="52" spans="2:9">
      <c r="B52" s="120" t="s">
        <v>264</v>
      </c>
      <c r="C52" s="120"/>
      <c r="D52" s="71" t="s">
        <v>276</v>
      </c>
      <c r="E52" s="71" t="s">
        <v>282</v>
      </c>
      <c r="F52" s="71"/>
      <c r="G52" s="80" t="s">
        <v>123</v>
      </c>
      <c r="H52" s="12"/>
      <c r="I52" s="13">
        <f t="shared" si="0"/>
        <v>0</v>
      </c>
    </row>
    <row r="53" spans="2:9">
      <c r="B53" s="120" t="s">
        <v>265</v>
      </c>
      <c r="C53" s="120"/>
      <c r="D53" s="71" t="s">
        <v>276</v>
      </c>
      <c r="E53" s="71" t="s">
        <v>282</v>
      </c>
      <c r="F53" s="71"/>
      <c r="G53" s="80" t="s">
        <v>123</v>
      </c>
      <c r="H53" s="12"/>
      <c r="I53" s="13">
        <f t="shared" si="0"/>
        <v>0</v>
      </c>
    </row>
    <row r="54" spans="2:9">
      <c r="B54" s="120" t="s">
        <v>248</v>
      </c>
      <c r="C54" s="120"/>
      <c r="D54" s="71" t="s">
        <v>276</v>
      </c>
      <c r="E54" s="71" t="s">
        <v>282</v>
      </c>
      <c r="F54" s="71"/>
      <c r="G54" s="80" t="s">
        <v>322</v>
      </c>
      <c r="H54" s="12"/>
      <c r="I54" s="13">
        <f t="shared" si="0"/>
        <v>0</v>
      </c>
    </row>
    <row r="55" spans="2:9">
      <c r="B55" s="120" t="s">
        <v>266</v>
      </c>
      <c r="C55" s="120"/>
      <c r="D55" s="71" t="s">
        <v>276</v>
      </c>
      <c r="E55" s="71" t="s">
        <v>282</v>
      </c>
      <c r="F55" s="71"/>
      <c r="G55" s="80" t="s">
        <v>123</v>
      </c>
      <c r="H55" s="12"/>
      <c r="I55" s="13">
        <f t="shared" si="0"/>
        <v>0</v>
      </c>
    </row>
    <row r="56" spans="2:9">
      <c r="B56" s="120" t="s">
        <v>264</v>
      </c>
      <c r="C56" s="120"/>
      <c r="D56" s="71" t="s">
        <v>276</v>
      </c>
      <c r="E56" s="71" t="s">
        <v>282</v>
      </c>
      <c r="F56" s="71"/>
      <c r="G56" s="80" t="s">
        <v>322</v>
      </c>
      <c r="H56" s="12"/>
      <c r="I56" s="13">
        <f t="shared" si="0"/>
        <v>0</v>
      </c>
    </row>
    <row r="57" spans="2:9">
      <c r="B57" s="120" t="s">
        <v>248</v>
      </c>
      <c r="C57" s="120"/>
      <c r="D57" s="71" t="s">
        <v>276</v>
      </c>
      <c r="E57" s="71" t="s">
        <v>282</v>
      </c>
      <c r="F57" s="71"/>
      <c r="G57" s="80" t="s">
        <v>123</v>
      </c>
      <c r="H57" s="12"/>
      <c r="I57" s="13">
        <f t="shared" si="0"/>
        <v>0</v>
      </c>
    </row>
    <row r="58" spans="2:9">
      <c r="B58" s="120" t="s">
        <v>267</v>
      </c>
      <c r="C58" s="120"/>
      <c r="D58" s="71" t="s">
        <v>276</v>
      </c>
      <c r="E58" s="71" t="s">
        <v>282</v>
      </c>
      <c r="F58" s="71"/>
      <c r="G58" s="80" t="s">
        <v>322</v>
      </c>
      <c r="H58" s="12"/>
      <c r="I58" s="13">
        <f t="shared" si="0"/>
        <v>0</v>
      </c>
    </row>
    <row r="59" spans="2:9">
      <c r="B59" s="120" t="s">
        <v>252</v>
      </c>
      <c r="C59" s="120"/>
      <c r="D59" s="71" t="s">
        <v>276</v>
      </c>
      <c r="E59" s="71" t="s">
        <v>282</v>
      </c>
      <c r="F59" s="71"/>
      <c r="G59" s="80" t="s">
        <v>322</v>
      </c>
      <c r="H59" s="12"/>
      <c r="I59" s="13">
        <f t="shared" si="0"/>
        <v>0</v>
      </c>
    </row>
    <row r="60" spans="2:9">
      <c r="B60" s="14" t="s">
        <v>1</v>
      </c>
      <c r="C60" s="24"/>
      <c r="D60" s="24"/>
      <c r="E60" s="24"/>
      <c r="F60" s="24"/>
      <c r="G60" s="24"/>
      <c r="H60" s="24"/>
      <c r="I60" s="15">
        <f>SUM(I33:I59)</f>
        <v>0</v>
      </c>
    </row>
    <row r="61" spans="2:9" ht="30" customHeight="1">
      <c r="B61" s="101" t="s">
        <v>243</v>
      </c>
      <c r="C61" s="101"/>
      <c r="D61" s="101"/>
      <c r="E61" s="101"/>
      <c r="F61" s="101"/>
    </row>
    <row r="62" spans="2:9">
      <c r="B62" s="38"/>
      <c r="C62" s="38"/>
      <c r="D62" s="38"/>
      <c r="E62" s="38"/>
      <c r="F62" s="38"/>
    </row>
    <row r="63" spans="2:9" ht="16.8">
      <c r="B63" s="27" t="s">
        <v>90</v>
      </c>
    </row>
    <row r="65" spans="2:9">
      <c r="B65" s="28" t="s">
        <v>25</v>
      </c>
    </row>
    <row r="66" spans="2:9" ht="7.5" customHeight="1">
      <c r="B66" s="2"/>
      <c r="C66" s="2"/>
      <c r="D66" s="2"/>
      <c r="E66" s="3"/>
      <c r="F66" s="3"/>
      <c r="G66" s="2"/>
      <c r="H66" s="2"/>
      <c r="I66" s="2"/>
    </row>
    <row r="67" spans="2:9" ht="36">
      <c r="B67" s="34" t="s">
        <v>24</v>
      </c>
      <c r="C67" s="34" t="s">
        <v>26</v>
      </c>
      <c r="D67" s="34" t="s">
        <v>30</v>
      </c>
      <c r="E67" s="34" t="s">
        <v>228</v>
      </c>
      <c r="F67" s="34" t="s">
        <v>27</v>
      </c>
      <c r="G67" s="34" t="s">
        <v>28</v>
      </c>
      <c r="H67" s="34" t="s">
        <v>237</v>
      </c>
    </row>
    <row r="68" spans="2:9" ht="21.6">
      <c r="B68" s="11" t="s">
        <v>92</v>
      </c>
      <c r="C68" s="64" t="s">
        <v>227</v>
      </c>
      <c r="D68" s="44" t="s">
        <v>344</v>
      </c>
      <c r="E68" s="68" t="s">
        <v>229</v>
      </c>
      <c r="F68" s="12"/>
      <c r="G68" s="12"/>
      <c r="H68" s="13">
        <f>F68+G68</f>
        <v>0</v>
      </c>
    </row>
    <row r="69" spans="2:9">
      <c r="B69" s="14" t="s">
        <v>1</v>
      </c>
      <c r="C69" s="24"/>
      <c r="D69" s="23"/>
      <c r="E69" s="15"/>
      <c r="F69" s="24"/>
      <c r="G69" s="24"/>
      <c r="H69" s="15">
        <f>SUM(H68:H68)</f>
        <v>0</v>
      </c>
    </row>
    <row r="70" spans="2:9" ht="35.25" customHeight="1">
      <c r="B70" s="101" t="s">
        <v>244</v>
      </c>
      <c r="C70" s="101"/>
      <c r="D70" s="101"/>
      <c r="E70" s="101"/>
      <c r="F70" s="101"/>
    </row>
    <row r="71" spans="2:9">
      <c r="E71" s="25"/>
    </row>
    <row r="72" spans="2:9" ht="24">
      <c r="B72" s="102" t="s">
        <v>352</v>
      </c>
      <c r="C72" s="103"/>
      <c r="D72" s="34" t="s">
        <v>354</v>
      </c>
      <c r="E72" s="34" t="s">
        <v>353</v>
      </c>
    </row>
    <row r="73" spans="2:9" ht="21.6" customHeight="1">
      <c r="B73" s="121" t="s">
        <v>355</v>
      </c>
      <c r="C73" s="122"/>
      <c r="D73" s="12"/>
      <c r="E73" s="13">
        <f>D73</f>
        <v>0</v>
      </c>
    </row>
    <row r="74" spans="2:9">
      <c r="B74" s="14" t="s">
        <v>1</v>
      </c>
      <c r="C74" s="24"/>
      <c r="D74" s="24"/>
      <c r="E74" s="15">
        <f>SUM(E73:E73)</f>
        <v>0</v>
      </c>
    </row>
    <row r="75" spans="2:9">
      <c r="E75" s="25"/>
    </row>
    <row r="76" spans="2:9">
      <c r="E76" s="25"/>
    </row>
    <row r="77" spans="2:9">
      <c r="B77" s="28" t="s">
        <v>50</v>
      </c>
    </row>
    <row r="78" spans="2:9" ht="7.5" customHeight="1">
      <c r="B78" s="2"/>
      <c r="C78" s="2"/>
      <c r="D78" s="2"/>
      <c r="E78" s="3"/>
      <c r="F78" s="3"/>
      <c r="G78" s="2"/>
      <c r="H78" s="2"/>
      <c r="I78" s="2"/>
    </row>
    <row r="79" spans="2:9" ht="36">
      <c r="B79" s="102" t="s">
        <v>24</v>
      </c>
      <c r="C79" s="103"/>
      <c r="D79" s="34" t="s">
        <v>31</v>
      </c>
      <c r="E79" s="34" t="s">
        <v>29</v>
      </c>
      <c r="F79" s="34" t="s">
        <v>321</v>
      </c>
      <c r="G79" s="34" t="s">
        <v>40</v>
      </c>
      <c r="H79" s="34" t="s">
        <v>237</v>
      </c>
    </row>
    <row r="80" spans="2:9">
      <c r="B80" s="120" t="s">
        <v>268</v>
      </c>
      <c r="C80" s="120"/>
      <c r="D80" s="71" t="s">
        <v>276</v>
      </c>
      <c r="E80" s="71" t="s">
        <v>282</v>
      </c>
      <c r="F80" s="80" t="s">
        <v>123</v>
      </c>
      <c r="G80" s="12"/>
      <c r="H80" s="13">
        <f t="shared" ref="H80:H81" si="1">+G80</f>
        <v>0</v>
      </c>
    </row>
    <row r="81" spans="2:9">
      <c r="B81" s="120" t="s">
        <v>268</v>
      </c>
      <c r="C81" s="120"/>
      <c r="D81" s="71" t="s">
        <v>276</v>
      </c>
      <c r="E81" s="71" t="s">
        <v>282</v>
      </c>
      <c r="F81" s="80" t="s">
        <v>123</v>
      </c>
      <c r="G81" s="12"/>
      <c r="H81" s="13">
        <f t="shared" si="1"/>
        <v>0</v>
      </c>
    </row>
    <row r="82" spans="2:9">
      <c r="B82" s="119" t="s">
        <v>345</v>
      </c>
      <c r="C82" s="120"/>
      <c r="D82" s="71" t="s">
        <v>276</v>
      </c>
      <c r="E82" s="71" t="s">
        <v>282</v>
      </c>
      <c r="F82" s="80" t="s">
        <v>123</v>
      </c>
      <c r="G82" s="12"/>
      <c r="H82" s="13">
        <f t="shared" ref="H82:H83" si="2">+G82</f>
        <v>0</v>
      </c>
    </row>
    <row r="83" spans="2:9">
      <c r="B83" s="119" t="s">
        <v>345</v>
      </c>
      <c r="C83" s="120"/>
      <c r="D83" s="71" t="s">
        <v>276</v>
      </c>
      <c r="E83" s="71" t="s">
        <v>282</v>
      </c>
      <c r="F83" s="80" t="s">
        <v>123</v>
      </c>
      <c r="G83" s="12"/>
      <c r="H83" s="13">
        <f t="shared" si="2"/>
        <v>0</v>
      </c>
    </row>
    <row r="84" spans="2:9">
      <c r="B84" s="14" t="s">
        <v>1</v>
      </c>
      <c r="C84" s="24"/>
      <c r="D84" s="23"/>
      <c r="E84" s="15"/>
      <c r="F84" s="24"/>
      <c r="G84" s="24"/>
      <c r="H84" s="15">
        <f>SUM(H80:H83)</f>
        <v>0</v>
      </c>
    </row>
    <row r="86" spans="2:9">
      <c r="B86" s="82" t="s">
        <v>346</v>
      </c>
    </row>
    <row r="88" spans="2:9" ht="16.8">
      <c r="B88" s="27" t="s">
        <v>51</v>
      </c>
      <c r="C88" s="30"/>
      <c r="D88" s="30"/>
      <c r="E88" s="30"/>
    </row>
    <row r="89" spans="2:9" ht="7.5" customHeight="1">
      <c r="B89" s="2"/>
      <c r="C89" s="2"/>
      <c r="D89" s="2"/>
      <c r="E89" s="3"/>
      <c r="F89" s="3"/>
      <c r="G89" s="2"/>
      <c r="H89" s="2"/>
      <c r="I89" s="2"/>
    </row>
    <row r="90" spans="2:9" ht="24">
      <c r="B90" s="45" t="s">
        <v>64</v>
      </c>
      <c r="C90" s="34" t="s">
        <v>13</v>
      </c>
      <c r="D90" s="34" t="s">
        <v>14</v>
      </c>
      <c r="E90" s="34" t="s">
        <v>37</v>
      </c>
    </row>
    <row r="91" spans="2:9">
      <c r="B91" s="21" t="s">
        <v>75</v>
      </c>
      <c r="C91" s="22">
        <f>+D9</f>
        <v>0</v>
      </c>
      <c r="D91" s="22">
        <f>C91*12</f>
        <v>0</v>
      </c>
      <c r="E91" s="22">
        <f>D91*4</f>
        <v>0</v>
      </c>
    </row>
    <row r="92" spans="2:9">
      <c r="B92" s="21" t="s">
        <v>25</v>
      </c>
      <c r="C92" s="22">
        <f>H26</f>
        <v>0</v>
      </c>
      <c r="D92" s="22">
        <f>C92*12</f>
        <v>0</v>
      </c>
      <c r="E92" s="22">
        <f>D92*4</f>
        <v>0</v>
      </c>
    </row>
    <row r="93" spans="2:9">
      <c r="B93" s="21" t="s">
        <v>50</v>
      </c>
      <c r="C93" s="22">
        <f>I60</f>
        <v>0</v>
      </c>
      <c r="D93" s="22">
        <f>C93*12</f>
        <v>0</v>
      </c>
      <c r="E93" s="22">
        <f>D93*4</f>
        <v>0</v>
      </c>
    </row>
    <row r="94" spans="2:9">
      <c r="B94" s="9" t="s">
        <v>15</v>
      </c>
      <c r="C94" s="10">
        <f t="shared" ref="C94:D94" si="3">SUM(C91:C93)</f>
        <v>0</v>
      </c>
      <c r="D94" s="10">
        <f t="shared" si="3"/>
        <v>0</v>
      </c>
      <c r="E94" s="10">
        <f>SUM(E91:E93)</f>
        <v>0</v>
      </c>
    </row>
    <row r="95" spans="2:9">
      <c r="B95" s="43" t="s">
        <v>16</v>
      </c>
      <c r="C95" s="10">
        <f>C94*1.21</f>
        <v>0</v>
      </c>
      <c r="D95" s="10">
        <f>D94*1.21</f>
        <v>0</v>
      </c>
      <c r="E95" s="10">
        <f>E94*1.21</f>
        <v>0</v>
      </c>
    </row>
    <row r="97" spans="2:5" ht="24">
      <c r="B97" s="45" t="s">
        <v>65</v>
      </c>
      <c r="C97" s="34" t="s">
        <v>13</v>
      </c>
      <c r="D97" s="34" t="s">
        <v>14</v>
      </c>
      <c r="E97" s="34" t="s">
        <v>37</v>
      </c>
    </row>
    <row r="98" spans="2:5">
      <c r="B98" s="21" t="s">
        <v>75</v>
      </c>
      <c r="C98" s="22">
        <f>+D16</f>
        <v>0</v>
      </c>
      <c r="D98" s="22">
        <f>C98*12</f>
        <v>0</v>
      </c>
      <c r="E98" s="22">
        <f>D98*4</f>
        <v>0</v>
      </c>
    </row>
    <row r="99" spans="2:5">
      <c r="B99" s="21" t="s">
        <v>25</v>
      </c>
      <c r="C99" s="22">
        <f>+H69+E74</f>
        <v>0</v>
      </c>
      <c r="D99" s="22">
        <f>C99*12</f>
        <v>0</v>
      </c>
      <c r="E99" s="22">
        <f>D99*4</f>
        <v>0</v>
      </c>
    </row>
    <row r="100" spans="2:5">
      <c r="B100" s="21" t="s">
        <v>50</v>
      </c>
      <c r="C100" s="22">
        <f>H84</f>
        <v>0</v>
      </c>
      <c r="D100" s="22">
        <f>C100*12</f>
        <v>0</v>
      </c>
      <c r="E100" s="22">
        <f>D100*4</f>
        <v>0</v>
      </c>
    </row>
    <row r="101" spans="2:5">
      <c r="B101" s="9" t="s">
        <v>15</v>
      </c>
      <c r="C101" s="10">
        <f>SUM(C98:C100)</f>
        <v>0</v>
      </c>
      <c r="D101" s="10">
        <f>SUM(D98:D100)</f>
        <v>0</v>
      </c>
      <c r="E101" s="10">
        <f>SUM(E98:E100)</f>
        <v>0</v>
      </c>
    </row>
    <row r="102" spans="2:5">
      <c r="B102" s="43" t="s">
        <v>16</v>
      </c>
      <c r="C102" s="10">
        <f>C101*1.21</f>
        <v>0</v>
      </c>
      <c r="D102" s="10">
        <f>D101*1.21</f>
        <v>0</v>
      </c>
      <c r="E102" s="10">
        <f>E101*1.21</f>
        <v>0</v>
      </c>
    </row>
  </sheetData>
  <sortState xmlns:xlrd2="http://schemas.microsoft.com/office/spreadsheetml/2017/richdata2" ref="A32:F60">
    <sortCondition ref="B32:B60"/>
  </sortState>
  <mergeCells count="40">
    <mergeCell ref="B2:C2"/>
    <mergeCell ref="B61:F61"/>
    <mergeCell ref="B27:F27"/>
    <mergeCell ref="D2:F2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82:C82"/>
    <mergeCell ref="B83:C83"/>
    <mergeCell ref="B81:C81"/>
    <mergeCell ref="B58:C58"/>
    <mergeCell ref="B59:C59"/>
    <mergeCell ref="B79:C79"/>
    <mergeCell ref="B80:C80"/>
    <mergeCell ref="B70:F70"/>
    <mergeCell ref="B72:C72"/>
    <mergeCell ref="B73:C73"/>
  </mergeCells>
  <pageMargins left="0.23622047244094491" right="0.23622047244094491" top="0.59055118110236227" bottom="0.35433070866141736" header="0.31496062992125984" footer="0.15748031496062992"/>
  <pageSetup paperSize="9" fitToHeight="0" orientation="landscape" r:id="rId1"/>
  <headerFooter>
    <oddHeader>&amp;LBSM&amp;C&amp;F&amp;R&amp;A</oddHeader>
    <oddFooter>&amp;RPàg. &amp;P de &amp;N</oddFooter>
  </headerFooter>
  <rowBreaks count="1" manualBreakCount="1">
    <brk id="95" max="8" man="1"/>
  </rowBreaks>
  <ignoredErrors>
    <ignoredError sqref="D92:E9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AE09-05CD-4860-8573-ADB7F55D427B}">
  <dimension ref="B1:J90"/>
  <sheetViews>
    <sheetView zoomScale="110" zoomScaleNormal="110" workbookViewId="0">
      <selection activeCell="I91" sqref="I91"/>
    </sheetView>
  </sheetViews>
  <sheetFormatPr baseColWidth="10" defaultRowHeight="14.4"/>
  <cols>
    <col min="1" max="1" width="2" customWidth="1"/>
    <col min="2" max="2" width="21.109375" customWidth="1"/>
    <col min="3" max="3" width="31.5546875" customWidth="1"/>
    <col min="4" max="4" width="28.44140625" customWidth="1"/>
    <col min="6" max="6" width="24" customWidth="1"/>
    <col min="9" max="9" width="15" customWidth="1"/>
  </cols>
  <sheetData>
    <row r="1" spans="2:10" ht="16.8">
      <c r="B1" s="41" t="s">
        <v>111</v>
      </c>
    </row>
    <row r="2" spans="2:10" ht="36.75" customHeight="1">
      <c r="B2" s="85" t="s">
        <v>60</v>
      </c>
      <c r="C2" s="85"/>
    </row>
    <row r="4" spans="2:10">
      <c r="B4" s="128" t="s">
        <v>112</v>
      </c>
      <c r="C4" s="128" t="s">
        <v>113</v>
      </c>
      <c r="D4" s="130" t="s">
        <v>197</v>
      </c>
      <c r="E4" s="130"/>
      <c r="F4" s="130"/>
      <c r="G4" s="124" t="s">
        <v>212</v>
      </c>
      <c r="H4" s="125"/>
      <c r="I4" s="126"/>
    </row>
    <row r="5" spans="2:10" ht="24">
      <c r="B5" s="129"/>
      <c r="C5" s="129"/>
      <c r="D5" s="34" t="s">
        <v>114</v>
      </c>
      <c r="E5" s="34" t="s">
        <v>115</v>
      </c>
      <c r="F5" s="34" t="s">
        <v>116</v>
      </c>
      <c r="G5" s="62" t="s">
        <v>210</v>
      </c>
      <c r="H5" s="62" t="s">
        <v>211</v>
      </c>
      <c r="I5" s="62" t="s">
        <v>238</v>
      </c>
    </row>
    <row r="6" spans="2:10" ht="24">
      <c r="B6" s="58" t="s">
        <v>119</v>
      </c>
      <c r="C6" s="59" t="s">
        <v>118</v>
      </c>
      <c r="D6" s="77" t="s">
        <v>120</v>
      </c>
      <c r="E6" s="77" t="s">
        <v>311</v>
      </c>
      <c r="F6" s="77" t="s">
        <v>312</v>
      </c>
      <c r="G6" s="12"/>
      <c r="H6" s="12"/>
      <c r="I6" s="13">
        <f t="shared" ref="I6:I65" si="0">G6+H6</f>
        <v>0</v>
      </c>
    </row>
    <row r="7" spans="2:10">
      <c r="B7" s="58" t="s">
        <v>119</v>
      </c>
      <c r="C7" s="59" t="s">
        <v>118</v>
      </c>
      <c r="D7" s="77" t="s">
        <v>128</v>
      </c>
      <c r="E7" s="77" t="s">
        <v>318</v>
      </c>
      <c r="F7" s="77"/>
      <c r="G7" s="12"/>
      <c r="H7" s="12"/>
      <c r="I7" s="13">
        <f t="shared" ref="I7" si="1">G7+H7</f>
        <v>0</v>
      </c>
      <c r="J7" s="81" t="s">
        <v>324</v>
      </c>
    </row>
    <row r="8" spans="2:10" ht="24">
      <c r="B8" s="58" t="s">
        <v>117</v>
      </c>
      <c r="C8" s="59" t="s">
        <v>124</v>
      </c>
      <c r="D8" s="77" t="s">
        <v>120</v>
      </c>
      <c r="E8" s="77" t="s">
        <v>121</v>
      </c>
      <c r="F8" s="77" t="s">
        <v>313</v>
      </c>
      <c r="G8" s="12"/>
      <c r="H8" s="12"/>
      <c r="I8" s="13">
        <f t="shared" si="0"/>
        <v>0</v>
      </c>
    </row>
    <row r="9" spans="2:10" ht="24">
      <c r="B9" s="59" t="s">
        <v>126</v>
      </c>
      <c r="C9" s="59" t="s">
        <v>127</v>
      </c>
      <c r="D9" s="77" t="s">
        <v>125</v>
      </c>
      <c r="E9" s="77" t="s">
        <v>122</v>
      </c>
      <c r="F9" s="77" t="s">
        <v>314</v>
      </c>
      <c r="G9" s="12"/>
      <c r="H9" s="12"/>
      <c r="I9" s="13">
        <f t="shared" si="0"/>
        <v>0</v>
      </c>
    </row>
    <row r="10" spans="2:10" ht="24">
      <c r="B10" s="60" t="s">
        <v>129</v>
      </c>
      <c r="C10" s="59" t="s">
        <v>130</v>
      </c>
      <c r="D10" s="77" t="s">
        <v>125</v>
      </c>
      <c r="E10" s="77" t="s">
        <v>122</v>
      </c>
      <c r="F10" s="77" t="s">
        <v>314</v>
      </c>
      <c r="G10" s="12"/>
      <c r="H10" s="12"/>
      <c r="I10" s="13">
        <f t="shared" si="0"/>
        <v>0</v>
      </c>
    </row>
    <row r="11" spans="2:10" ht="24">
      <c r="B11" s="59" t="s">
        <v>126</v>
      </c>
      <c r="C11" s="59" t="s">
        <v>132</v>
      </c>
      <c r="D11" s="77" t="s">
        <v>125</v>
      </c>
      <c r="E11" s="77" t="s">
        <v>315</v>
      </c>
      <c r="F11" s="77" t="s">
        <v>314</v>
      </c>
      <c r="G11" s="12"/>
      <c r="H11" s="12"/>
      <c r="I11" s="13">
        <f t="shared" si="0"/>
        <v>0</v>
      </c>
    </row>
    <row r="12" spans="2:10" ht="24">
      <c r="B12" s="59" t="s">
        <v>133</v>
      </c>
      <c r="C12" s="59" t="s">
        <v>133</v>
      </c>
      <c r="D12" s="77" t="s">
        <v>125</v>
      </c>
      <c r="E12" s="77" t="s">
        <v>315</v>
      </c>
      <c r="F12" s="77" t="s">
        <v>314</v>
      </c>
      <c r="G12" s="12"/>
      <c r="H12" s="12"/>
      <c r="I12" s="13">
        <f t="shared" si="0"/>
        <v>0</v>
      </c>
    </row>
    <row r="13" spans="2:10" ht="24">
      <c r="B13" s="59" t="s">
        <v>134</v>
      </c>
      <c r="C13" s="59" t="s">
        <v>135</v>
      </c>
      <c r="D13" s="77" t="s">
        <v>125</v>
      </c>
      <c r="E13" s="77" t="s">
        <v>315</v>
      </c>
      <c r="F13" s="77" t="s">
        <v>314</v>
      </c>
      <c r="G13" s="12"/>
      <c r="H13" s="12"/>
      <c r="I13" s="13">
        <f t="shared" si="0"/>
        <v>0</v>
      </c>
    </row>
    <row r="14" spans="2:10" ht="24">
      <c r="B14" s="59" t="s">
        <v>136</v>
      </c>
      <c r="C14" s="59" t="s">
        <v>137</v>
      </c>
      <c r="D14" s="77" t="s">
        <v>125</v>
      </c>
      <c r="E14" s="77" t="s">
        <v>315</v>
      </c>
      <c r="F14" s="77" t="s">
        <v>314</v>
      </c>
      <c r="G14" s="12"/>
      <c r="H14" s="12"/>
      <c r="I14" s="13">
        <f t="shared" si="0"/>
        <v>0</v>
      </c>
    </row>
    <row r="15" spans="2:10" ht="24">
      <c r="B15" s="60" t="s">
        <v>138</v>
      </c>
      <c r="C15" s="59" t="s">
        <v>139</v>
      </c>
      <c r="D15" s="77" t="s">
        <v>125</v>
      </c>
      <c r="E15" s="77" t="s">
        <v>315</v>
      </c>
      <c r="F15" s="77" t="s">
        <v>314</v>
      </c>
      <c r="G15" s="12"/>
      <c r="H15" s="12"/>
      <c r="I15" s="13">
        <f t="shared" si="0"/>
        <v>0</v>
      </c>
    </row>
    <row r="16" spans="2:10" ht="24">
      <c r="B16" s="60" t="s">
        <v>142</v>
      </c>
      <c r="C16" s="59" t="s">
        <v>143</v>
      </c>
      <c r="D16" s="77" t="s">
        <v>128</v>
      </c>
      <c r="E16" s="77" t="s">
        <v>316</v>
      </c>
      <c r="F16" s="77" t="s">
        <v>314</v>
      </c>
      <c r="G16" s="12"/>
      <c r="H16" s="12"/>
      <c r="I16" s="13">
        <f>G16+H16</f>
        <v>0</v>
      </c>
    </row>
    <row r="17" spans="2:9" ht="24">
      <c r="B17" s="59" t="s">
        <v>140</v>
      </c>
      <c r="C17" s="59" t="s">
        <v>141</v>
      </c>
      <c r="D17" s="77" t="s">
        <v>128</v>
      </c>
      <c r="E17" s="77" t="s">
        <v>316</v>
      </c>
      <c r="F17" s="77" t="s">
        <v>314</v>
      </c>
      <c r="G17" s="12"/>
      <c r="H17" s="12"/>
      <c r="I17" s="13">
        <f t="shared" si="0"/>
        <v>0</v>
      </c>
    </row>
    <row r="18" spans="2:9" ht="24">
      <c r="B18" s="59" t="s">
        <v>140</v>
      </c>
      <c r="C18" s="59" t="s">
        <v>144</v>
      </c>
      <c r="D18" s="77" t="s">
        <v>128</v>
      </c>
      <c r="E18" s="77" t="s">
        <v>316</v>
      </c>
      <c r="F18" s="77" t="s">
        <v>314</v>
      </c>
      <c r="G18" s="12"/>
      <c r="H18" s="12"/>
      <c r="I18" s="13">
        <f t="shared" si="0"/>
        <v>0</v>
      </c>
    </row>
    <row r="19" spans="2:9" ht="24">
      <c r="B19" s="60" t="s">
        <v>145</v>
      </c>
      <c r="C19" s="59" t="s">
        <v>146</v>
      </c>
      <c r="D19" s="77" t="s">
        <v>128</v>
      </c>
      <c r="E19" s="77" t="s">
        <v>316</v>
      </c>
      <c r="F19" s="77" t="s">
        <v>314</v>
      </c>
      <c r="G19" s="12"/>
      <c r="H19" s="12"/>
      <c r="I19" s="13">
        <f t="shared" si="0"/>
        <v>0</v>
      </c>
    </row>
    <row r="20" spans="2:9" ht="24">
      <c r="B20" s="60" t="s">
        <v>142</v>
      </c>
      <c r="C20" s="59" t="s">
        <v>147</v>
      </c>
      <c r="D20" s="77" t="s">
        <v>128</v>
      </c>
      <c r="E20" s="77" t="s">
        <v>316</v>
      </c>
      <c r="F20" s="77" t="s">
        <v>314</v>
      </c>
      <c r="G20" s="12"/>
      <c r="H20" s="12"/>
      <c r="I20" s="13">
        <f t="shared" si="0"/>
        <v>0</v>
      </c>
    </row>
    <row r="21" spans="2:9" ht="24">
      <c r="B21" s="60" t="s">
        <v>145</v>
      </c>
      <c r="C21" s="59" t="s">
        <v>148</v>
      </c>
      <c r="D21" s="77" t="s">
        <v>128</v>
      </c>
      <c r="E21" s="77" t="s">
        <v>316</v>
      </c>
      <c r="F21" s="77" t="s">
        <v>314</v>
      </c>
      <c r="G21" s="12"/>
      <c r="H21" s="12"/>
      <c r="I21" s="13">
        <f t="shared" si="0"/>
        <v>0</v>
      </c>
    </row>
    <row r="22" spans="2:9" ht="24">
      <c r="B22" s="59" t="s">
        <v>134</v>
      </c>
      <c r="C22" s="59" t="s">
        <v>149</v>
      </c>
      <c r="D22" s="77" t="s">
        <v>128</v>
      </c>
      <c r="E22" s="77" t="s">
        <v>316</v>
      </c>
      <c r="F22" s="77" t="s">
        <v>314</v>
      </c>
      <c r="G22" s="12"/>
      <c r="H22" s="12"/>
      <c r="I22" s="13">
        <f t="shared" si="0"/>
        <v>0</v>
      </c>
    </row>
    <row r="23" spans="2:9" ht="24">
      <c r="B23" s="59" t="s">
        <v>140</v>
      </c>
      <c r="C23" s="59" t="s">
        <v>150</v>
      </c>
      <c r="D23" s="77" t="s">
        <v>128</v>
      </c>
      <c r="E23" s="77" t="s">
        <v>316</v>
      </c>
      <c r="F23" s="77" t="s">
        <v>314</v>
      </c>
      <c r="G23" s="12"/>
      <c r="H23" s="12"/>
      <c r="I23" s="13">
        <f t="shared" si="0"/>
        <v>0</v>
      </c>
    </row>
    <row r="24" spans="2:9" ht="24">
      <c r="B24" s="59" t="s">
        <v>140</v>
      </c>
      <c r="C24" s="59" t="s">
        <v>151</v>
      </c>
      <c r="D24" s="77" t="s">
        <v>128</v>
      </c>
      <c r="E24" s="77" t="s">
        <v>316</v>
      </c>
      <c r="F24" s="77" t="s">
        <v>314</v>
      </c>
      <c r="G24" s="12"/>
      <c r="H24" s="12"/>
      <c r="I24" s="13">
        <f t="shared" si="0"/>
        <v>0</v>
      </c>
    </row>
    <row r="25" spans="2:9" ht="24">
      <c r="B25" s="59" t="s">
        <v>140</v>
      </c>
      <c r="C25" s="59" t="s">
        <v>152</v>
      </c>
      <c r="D25" s="77" t="s">
        <v>128</v>
      </c>
      <c r="E25" s="77" t="s">
        <v>316</v>
      </c>
      <c r="F25" s="77" t="s">
        <v>314</v>
      </c>
      <c r="G25" s="12"/>
      <c r="H25" s="12"/>
      <c r="I25" s="13">
        <f t="shared" si="0"/>
        <v>0</v>
      </c>
    </row>
    <row r="26" spans="2:9" ht="24">
      <c r="B26" s="59" t="s">
        <v>140</v>
      </c>
      <c r="C26" s="59" t="s">
        <v>153</v>
      </c>
      <c r="D26" s="77" t="s">
        <v>128</v>
      </c>
      <c r="E26" s="77" t="s">
        <v>316</v>
      </c>
      <c r="F26" s="77" t="s">
        <v>314</v>
      </c>
      <c r="G26" s="12"/>
      <c r="H26" s="12"/>
      <c r="I26" s="13">
        <f t="shared" si="0"/>
        <v>0</v>
      </c>
    </row>
    <row r="27" spans="2:9" ht="24">
      <c r="B27" s="59" t="s">
        <v>140</v>
      </c>
      <c r="C27" s="59" t="s">
        <v>154</v>
      </c>
      <c r="D27" s="77" t="s">
        <v>128</v>
      </c>
      <c r="E27" s="77" t="s">
        <v>316</v>
      </c>
      <c r="F27" s="77" t="s">
        <v>314</v>
      </c>
      <c r="G27" s="12"/>
      <c r="H27" s="12"/>
      <c r="I27" s="13">
        <f t="shared" si="0"/>
        <v>0</v>
      </c>
    </row>
    <row r="28" spans="2:9" ht="24">
      <c r="B28" s="59" t="s">
        <v>140</v>
      </c>
      <c r="C28" s="59" t="s">
        <v>155</v>
      </c>
      <c r="D28" s="77" t="s">
        <v>128</v>
      </c>
      <c r="E28" s="77" t="s">
        <v>316</v>
      </c>
      <c r="F28" s="77" t="s">
        <v>314</v>
      </c>
      <c r="G28" s="12"/>
      <c r="H28" s="12"/>
      <c r="I28" s="13">
        <f t="shared" si="0"/>
        <v>0</v>
      </c>
    </row>
    <row r="29" spans="2:9" ht="24">
      <c r="B29" s="59" t="s">
        <v>140</v>
      </c>
      <c r="C29" s="59" t="s">
        <v>156</v>
      </c>
      <c r="D29" s="77" t="s">
        <v>128</v>
      </c>
      <c r="E29" s="77" t="s">
        <v>316</v>
      </c>
      <c r="F29" s="77" t="s">
        <v>314</v>
      </c>
      <c r="G29" s="12"/>
      <c r="H29" s="12"/>
      <c r="I29" s="13">
        <f t="shared" si="0"/>
        <v>0</v>
      </c>
    </row>
    <row r="30" spans="2:9" ht="24">
      <c r="B30" s="59" t="s">
        <v>140</v>
      </c>
      <c r="C30" s="59" t="s">
        <v>157</v>
      </c>
      <c r="D30" s="77" t="s">
        <v>128</v>
      </c>
      <c r="E30" s="77" t="s">
        <v>316</v>
      </c>
      <c r="F30" s="77" t="s">
        <v>314</v>
      </c>
      <c r="G30" s="12"/>
      <c r="H30" s="12"/>
      <c r="I30" s="13">
        <f t="shared" si="0"/>
        <v>0</v>
      </c>
    </row>
    <row r="31" spans="2:9" ht="24">
      <c r="B31" s="59" t="s">
        <v>140</v>
      </c>
      <c r="C31" s="59" t="s">
        <v>158</v>
      </c>
      <c r="D31" s="77" t="s">
        <v>128</v>
      </c>
      <c r="E31" s="77" t="s">
        <v>316</v>
      </c>
      <c r="F31" s="77" t="s">
        <v>314</v>
      </c>
      <c r="G31" s="12"/>
      <c r="H31" s="12"/>
      <c r="I31" s="13">
        <f t="shared" si="0"/>
        <v>0</v>
      </c>
    </row>
    <row r="32" spans="2:9" ht="24">
      <c r="B32" s="59" t="s">
        <v>140</v>
      </c>
      <c r="C32" s="59" t="s">
        <v>159</v>
      </c>
      <c r="D32" s="77" t="s">
        <v>128</v>
      </c>
      <c r="E32" s="77" t="s">
        <v>316</v>
      </c>
      <c r="F32" s="77" t="s">
        <v>314</v>
      </c>
      <c r="G32" s="12"/>
      <c r="H32" s="12"/>
      <c r="I32" s="13">
        <f t="shared" si="0"/>
        <v>0</v>
      </c>
    </row>
    <row r="33" spans="2:9" ht="24">
      <c r="B33" s="59" t="s">
        <v>140</v>
      </c>
      <c r="C33" s="59" t="s">
        <v>160</v>
      </c>
      <c r="D33" s="77" t="s">
        <v>128</v>
      </c>
      <c r="E33" s="77" t="s">
        <v>316</v>
      </c>
      <c r="F33" s="77" t="s">
        <v>314</v>
      </c>
      <c r="G33" s="12"/>
      <c r="H33" s="12"/>
      <c r="I33" s="13">
        <f t="shared" si="0"/>
        <v>0</v>
      </c>
    </row>
    <row r="34" spans="2:9" ht="24">
      <c r="B34" s="59" t="s">
        <v>140</v>
      </c>
      <c r="C34" s="59" t="s">
        <v>161</v>
      </c>
      <c r="D34" s="77" t="s">
        <v>128</v>
      </c>
      <c r="E34" s="77" t="s">
        <v>316</v>
      </c>
      <c r="F34" s="77" t="s">
        <v>314</v>
      </c>
      <c r="G34" s="12"/>
      <c r="H34" s="12"/>
      <c r="I34" s="13">
        <f t="shared" si="0"/>
        <v>0</v>
      </c>
    </row>
    <row r="35" spans="2:9" ht="24">
      <c r="B35" s="59" t="s">
        <v>140</v>
      </c>
      <c r="C35" s="59" t="s">
        <v>162</v>
      </c>
      <c r="D35" s="77" t="s">
        <v>128</v>
      </c>
      <c r="E35" s="77" t="s">
        <v>316</v>
      </c>
      <c r="F35" s="77" t="s">
        <v>314</v>
      </c>
      <c r="G35" s="12"/>
      <c r="H35" s="12"/>
      <c r="I35" s="13">
        <f t="shared" si="0"/>
        <v>0</v>
      </c>
    </row>
    <row r="36" spans="2:9" ht="24">
      <c r="B36" s="60" t="s">
        <v>145</v>
      </c>
      <c r="C36" s="59" t="s">
        <v>163</v>
      </c>
      <c r="D36" s="77" t="s">
        <v>128</v>
      </c>
      <c r="E36" s="77" t="s">
        <v>316</v>
      </c>
      <c r="F36" s="77" t="s">
        <v>314</v>
      </c>
      <c r="G36" s="12"/>
      <c r="H36" s="12"/>
      <c r="I36" s="13">
        <f t="shared" si="0"/>
        <v>0</v>
      </c>
    </row>
    <row r="37" spans="2:9" ht="24">
      <c r="B37" s="59" t="s">
        <v>140</v>
      </c>
      <c r="C37" s="59" t="s">
        <v>164</v>
      </c>
      <c r="D37" s="77" t="s">
        <v>128</v>
      </c>
      <c r="E37" s="77" t="s">
        <v>316</v>
      </c>
      <c r="F37" s="77" t="s">
        <v>314</v>
      </c>
      <c r="G37" s="12"/>
      <c r="H37" s="12"/>
      <c r="I37" s="13">
        <f t="shared" si="0"/>
        <v>0</v>
      </c>
    </row>
    <row r="38" spans="2:9" ht="24">
      <c r="B38" s="59" t="s">
        <v>140</v>
      </c>
      <c r="C38" s="59" t="s">
        <v>165</v>
      </c>
      <c r="D38" s="77" t="s">
        <v>128</v>
      </c>
      <c r="E38" s="77" t="s">
        <v>316</v>
      </c>
      <c r="F38" s="77" t="s">
        <v>314</v>
      </c>
      <c r="G38" s="12"/>
      <c r="H38" s="12"/>
      <c r="I38" s="13">
        <f t="shared" si="0"/>
        <v>0</v>
      </c>
    </row>
    <row r="39" spans="2:9" ht="24">
      <c r="B39" s="59" t="s">
        <v>140</v>
      </c>
      <c r="C39" s="59" t="s">
        <v>166</v>
      </c>
      <c r="D39" s="77" t="s">
        <v>128</v>
      </c>
      <c r="E39" s="77" t="s">
        <v>316</v>
      </c>
      <c r="F39" s="77" t="s">
        <v>314</v>
      </c>
      <c r="G39" s="12"/>
      <c r="H39" s="12"/>
      <c r="I39" s="13">
        <f t="shared" si="0"/>
        <v>0</v>
      </c>
    </row>
    <row r="40" spans="2:9" ht="24">
      <c r="B40" s="59" t="s">
        <v>140</v>
      </c>
      <c r="C40" s="59" t="s">
        <v>167</v>
      </c>
      <c r="D40" s="77" t="s">
        <v>128</v>
      </c>
      <c r="E40" s="77" t="s">
        <v>316</v>
      </c>
      <c r="F40" s="77" t="s">
        <v>314</v>
      </c>
      <c r="G40" s="12"/>
      <c r="H40" s="12"/>
      <c r="I40" s="13">
        <f t="shared" si="0"/>
        <v>0</v>
      </c>
    </row>
    <row r="41" spans="2:9" ht="24">
      <c r="B41" s="59" t="s">
        <v>140</v>
      </c>
      <c r="C41" s="59" t="s">
        <v>168</v>
      </c>
      <c r="D41" s="77" t="s">
        <v>128</v>
      </c>
      <c r="E41" s="77" t="s">
        <v>316</v>
      </c>
      <c r="F41" s="77" t="s">
        <v>314</v>
      </c>
      <c r="G41" s="12"/>
      <c r="H41" s="12"/>
      <c r="I41" s="13">
        <f t="shared" si="0"/>
        <v>0</v>
      </c>
    </row>
    <row r="42" spans="2:9" ht="24">
      <c r="B42" s="59" t="s">
        <v>140</v>
      </c>
      <c r="C42" s="59" t="s">
        <v>169</v>
      </c>
      <c r="D42" s="77" t="s">
        <v>128</v>
      </c>
      <c r="E42" s="77" t="s">
        <v>316</v>
      </c>
      <c r="F42" s="77" t="s">
        <v>314</v>
      </c>
      <c r="G42" s="12"/>
      <c r="H42" s="12"/>
      <c r="I42" s="13">
        <f t="shared" si="0"/>
        <v>0</v>
      </c>
    </row>
    <row r="43" spans="2:9" ht="24">
      <c r="B43" s="59" t="s">
        <v>140</v>
      </c>
      <c r="C43" s="59" t="s">
        <v>170</v>
      </c>
      <c r="D43" s="77" t="s">
        <v>128</v>
      </c>
      <c r="E43" s="77" t="s">
        <v>316</v>
      </c>
      <c r="F43" s="77" t="s">
        <v>314</v>
      </c>
      <c r="G43" s="12"/>
      <c r="H43" s="12"/>
      <c r="I43" s="13">
        <f t="shared" si="0"/>
        <v>0</v>
      </c>
    </row>
    <row r="44" spans="2:9" ht="24">
      <c r="B44" s="59" t="s">
        <v>140</v>
      </c>
      <c r="C44" s="59" t="s">
        <v>171</v>
      </c>
      <c r="D44" s="77" t="s">
        <v>128</v>
      </c>
      <c r="E44" s="77" t="s">
        <v>316</v>
      </c>
      <c r="F44" s="77" t="s">
        <v>314</v>
      </c>
      <c r="G44" s="12"/>
      <c r="H44" s="12"/>
      <c r="I44" s="13">
        <f t="shared" si="0"/>
        <v>0</v>
      </c>
    </row>
    <row r="45" spans="2:9" ht="24">
      <c r="B45" s="59" t="s">
        <v>140</v>
      </c>
      <c r="C45" s="59" t="s">
        <v>172</v>
      </c>
      <c r="D45" s="77" t="s">
        <v>128</v>
      </c>
      <c r="E45" s="77" t="s">
        <v>316</v>
      </c>
      <c r="F45" s="77" t="s">
        <v>314</v>
      </c>
      <c r="G45" s="12"/>
      <c r="H45" s="12"/>
      <c r="I45" s="13">
        <f t="shared" si="0"/>
        <v>0</v>
      </c>
    </row>
    <row r="46" spans="2:9" ht="24">
      <c r="B46" s="59" t="s">
        <v>140</v>
      </c>
      <c r="C46" s="59" t="s">
        <v>173</v>
      </c>
      <c r="D46" s="77" t="s">
        <v>128</v>
      </c>
      <c r="E46" s="77" t="s">
        <v>316</v>
      </c>
      <c r="F46" s="77" t="s">
        <v>314</v>
      </c>
      <c r="G46" s="12"/>
      <c r="H46" s="12"/>
      <c r="I46" s="13">
        <f>G46+H46</f>
        <v>0</v>
      </c>
    </row>
    <row r="47" spans="2:9" ht="24">
      <c r="B47" s="59" t="s">
        <v>140</v>
      </c>
      <c r="C47" s="59" t="s">
        <v>174</v>
      </c>
      <c r="D47" s="77" t="s">
        <v>128</v>
      </c>
      <c r="E47" s="77" t="s">
        <v>316</v>
      </c>
      <c r="F47" s="77" t="s">
        <v>314</v>
      </c>
      <c r="G47" s="12"/>
      <c r="H47" s="12"/>
      <c r="I47" s="13">
        <f t="shared" si="0"/>
        <v>0</v>
      </c>
    </row>
    <row r="48" spans="2:9" ht="24">
      <c r="B48" s="59" t="s">
        <v>140</v>
      </c>
      <c r="C48" s="59" t="s">
        <v>175</v>
      </c>
      <c r="D48" s="77" t="s">
        <v>128</v>
      </c>
      <c r="E48" s="77" t="s">
        <v>316</v>
      </c>
      <c r="F48" s="77" t="s">
        <v>314</v>
      </c>
      <c r="G48" s="12"/>
      <c r="H48" s="12"/>
      <c r="I48" s="13">
        <f t="shared" si="0"/>
        <v>0</v>
      </c>
    </row>
    <row r="49" spans="2:9" ht="24">
      <c r="B49" s="59" t="s">
        <v>140</v>
      </c>
      <c r="C49" s="59" t="s">
        <v>176</v>
      </c>
      <c r="D49" s="77" t="s">
        <v>128</v>
      </c>
      <c r="E49" s="77" t="s">
        <v>316</v>
      </c>
      <c r="F49" s="77" t="s">
        <v>314</v>
      </c>
      <c r="G49" s="12"/>
      <c r="H49" s="12"/>
      <c r="I49" s="13">
        <f t="shared" si="0"/>
        <v>0</v>
      </c>
    </row>
    <row r="50" spans="2:9" ht="24">
      <c r="B50" s="59" t="s">
        <v>140</v>
      </c>
      <c r="C50" s="59" t="s">
        <v>177</v>
      </c>
      <c r="D50" s="77" t="s">
        <v>128</v>
      </c>
      <c r="E50" s="77" t="s">
        <v>316</v>
      </c>
      <c r="F50" s="77" t="s">
        <v>314</v>
      </c>
      <c r="G50" s="12"/>
      <c r="H50" s="12"/>
      <c r="I50" s="13">
        <f t="shared" si="0"/>
        <v>0</v>
      </c>
    </row>
    <row r="51" spans="2:9" ht="24">
      <c r="B51" s="59" t="s">
        <v>140</v>
      </c>
      <c r="C51" s="59" t="s">
        <v>178</v>
      </c>
      <c r="D51" s="77" t="s">
        <v>128</v>
      </c>
      <c r="E51" s="77" t="s">
        <v>316</v>
      </c>
      <c r="F51" s="77" t="s">
        <v>314</v>
      </c>
      <c r="G51" s="12"/>
      <c r="H51" s="12"/>
      <c r="I51" s="13">
        <f t="shared" si="0"/>
        <v>0</v>
      </c>
    </row>
    <row r="52" spans="2:9" ht="24">
      <c r="B52" s="59" t="s">
        <v>140</v>
      </c>
      <c r="C52" s="59" t="s">
        <v>179</v>
      </c>
      <c r="D52" s="77" t="s">
        <v>128</v>
      </c>
      <c r="E52" s="77" t="s">
        <v>316</v>
      </c>
      <c r="F52" s="77" t="s">
        <v>314</v>
      </c>
      <c r="G52" s="12"/>
      <c r="H52" s="12"/>
      <c r="I52" s="13">
        <f t="shared" si="0"/>
        <v>0</v>
      </c>
    </row>
    <row r="53" spans="2:9" ht="24">
      <c r="B53" s="59" t="s">
        <v>140</v>
      </c>
      <c r="C53" s="59" t="s">
        <v>180</v>
      </c>
      <c r="D53" s="77" t="s">
        <v>128</v>
      </c>
      <c r="E53" s="77" t="s">
        <v>316</v>
      </c>
      <c r="F53" s="77" t="s">
        <v>314</v>
      </c>
      <c r="G53" s="12"/>
      <c r="H53" s="12"/>
      <c r="I53" s="13">
        <f t="shared" si="0"/>
        <v>0</v>
      </c>
    </row>
    <row r="54" spans="2:9" ht="24">
      <c r="B54" s="59" t="s">
        <v>140</v>
      </c>
      <c r="C54" s="59" t="s">
        <v>181</v>
      </c>
      <c r="D54" s="77" t="s">
        <v>128</v>
      </c>
      <c r="E54" s="77" t="s">
        <v>316</v>
      </c>
      <c r="F54" s="77" t="s">
        <v>314</v>
      </c>
      <c r="G54" s="12"/>
      <c r="H54" s="12"/>
      <c r="I54" s="13">
        <f t="shared" si="0"/>
        <v>0</v>
      </c>
    </row>
    <row r="55" spans="2:9" ht="24">
      <c r="B55" s="59" t="s">
        <v>140</v>
      </c>
      <c r="C55" s="59" t="s">
        <v>182</v>
      </c>
      <c r="D55" s="77" t="s">
        <v>128</v>
      </c>
      <c r="E55" s="77" t="s">
        <v>316</v>
      </c>
      <c r="F55" s="77" t="s">
        <v>314</v>
      </c>
      <c r="G55" s="12"/>
      <c r="H55" s="12"/>
      <c r="I55" s="13">
        <f t="shared" si="0"/>
        <v>0</v>
      </c>
    </row>
    <row r="56" spans="2:9" ht="24">
      <c r="B56" s="59" t="s">
        <v>140</v>
      </c>
      <c r="C56" s="59" t="s">
        <v>183</v>
      </c>
      <c r="D56" s="77" t="s">
        <v>128</v>
      </c>
      <c r="E56" s="77" t="s">
        <v>316</v>
      </c>
      <c r="F56" s="77" t="s">
        <v>314</v>
      </c>
      <c r="G56" s="12"/>
      <c r="H56" s="12"/>
      <c r="I56" s="13">
        <f t="shared" si="0"/>
        <v>0</v>
      </c>
    </row>
    <row r="57" spans="2:9" ht="24">
      <c r="B57" s="59" t="s">
        <v>140</v>
      </c>
      <c r="C57" s="59" t="s">
        <v>184</v>
      </c>
      <c r="D57" s="77" t="s">
        <v>128</v>
      </c>
      <c r="E57" s="77" t="s">
        <v>316</v>
      </c>
      <c r="F57" s="77" t="s">
        <v>314</v>
      </c>
      <c r="G57" s="12"/>
      <c r="H57" s="12"/>
      <c r="I57" s="13">
        <f t="shared" si="0"/>
        <v>0</v>
      </c>
    </row>
    <row r="58" spans="2:9" ht="24">
      <c r="B58" s="59" t="s">
        <v>140</v>
      </c>
      <c r="C58" s="59" t="s">
        <v>185</v>
      </c>
      <c r="D58" s="77" t="s">
        <v>128</v>
      </c>
      <c r="E58" s="77" t="s">
        <v>316</v>
      </c>
      <c r="F58" s="77" t="s">
        <v>314</v>
      </c>
      <c r="G58" s="12"/>
      <c r="H58" s="12"/>
      <c r="I58" s="13">
        <f t="shared" si="0"/>
        <v>0</v>
      </c>
    </row>
    <row r="59" spans="2:9" ht="24">
      <c r="B59" s="59" t="s">
        <v>140</v>
      </c>
      <c r="C59" s="59" t="s">
        <v>186</v>
      </c>
      <c r="D59" s="77" t="s">
        <v>128</v>
      </c>
      <c r="E59" s="77" t="s">
        <v>316</v>
      </c>
      <c r="F59" s="77" t="s">
        <v>314</v>
      </c>
      <c r="G59" s="12"/>
      <c r="H59" s="12"/>
      <c r="I59" s="13">
        <f t="shared" si="0"/>
        <v>0</v>
      </c>
    </row>
    <row r="60" spans="2:9" ht="24">
      <c r="B60" s="59" t="s">
        <v>140</v>
      </c>
      <c r="C60" s="59" t="s">
        <v>187</v>
      </c>
      <c r="D60" s="77" t="s">
        <v>128</v>
      </c>
      <c r="E60" s="77" t="s">
        <v>316</v>
      </c>
      <c r="F60" s="77" t="s">
        <v>314</v>
      </c>
      <c r="G60" s="12"/>
      <c r="H60" s="12"/>
      <c r="I60" s="13">
        <f t="shared" si="0"/>
        <v>0</v>
      </c>
    </row>
    <row r="61" spans="2:9" ht="24">
      <c r="B61" s="59" t="s">
        <v>140</v>
      </c>
      <c r="C61" s="59" t="s">
        <v>188</v>
      </c>
      <c r="D61" s="77" t="s">
        <v>128</v>
      </c>
      <c r="E61" s="77" t="s">
        <v>316</v>
      </c>
      <c r="F61" s="77" t="s">
        <v>314</v>
      </c>
      <c r="G61" s="12"/>
      <c r="H61" s="12"/>
      <c r="I61" s="13">
        <f t="shared" si="0"/>
        <v>0</v>
      </c>
    </row>
    <row r="62" spans="2:9" ht="24">
      <c r="B62" s="59" t="s">
        <v>140</v>
      </c>
      <c r="C62" s="59" t="s">
        <v>189</v>
      </c>
      <c r="D62" s="77" t="s">
        <v>128</v>
      </c>
      <c r="E62" s="77" t="s">
        <v>316</v>
      </c>
      <c r="F62" s="77" t="s">
        <v>314</v>
      </c>
      <c r="G62" s="12"/>
      <c r="H62" s="12"/>
      <c r="I62" s="13">
        <f t="shared" si="0"/>
        <v>0</v>
      </c>
    </row>
    <row r="63" spans="2:9" ht="24">
      <c r="B63" s="59" t="s">
        <v>140</v>
      </c>
      <c r="C63" s="59" t="s">
        <v>190</v>
      </c>
      <c r="D63" s="77" t="s">
        <v>128</v>
      </c>
      <c r="E63" s="77" t="s">
        <v>316</v>
      </c>
      <c r="F63" s="77" t="s">
        <v>314</v>
      </c>
      <c r="G63" s="12"/>
      <c r="H63" s="12"/>
      <c r="I63" s="13">
        <f t="shared" si="0"/>
        <v>0</v>
      </c>
    </row>
    <row r="64" spans="2:9" ht="24">
      <c r="B64" s="59" t="s">
        <v>140</v>
      </c>
      <c r="C64" s="59" t="s">
        <v>191</v>
      </c>
      <c r="D64" s="77" t="s">
        <v>128</v>
      </c>
      <c r="E64" s="77" t="s">
        <v>316</v>
      </c>
      <c r="F64" s="77" t="s">
        <v>314</v>
      </c>
      <c r="G64" s="12"/>
      <c r="H64" s="12"/>
      <c r="I64" s="13">
        <f t="shared" si="0"/>
        <v>0</v>
      </c>
    </row>
    <row r="65" spans="2:9" ht="24">
      <c r="B65" s="60" t="s">
        <v>145</v>
      </c>
      <c r="C65" s="59" t="s">
        <v>192</v>
      </c>
      <c r="D65" s="77" t="s">
        <v>128</v>
      </c>
      <c r="E65" s="77" t="s">
        <v>316</v>
      </c>
      <c r="F65" s="77" t="s">
        <v>314</v>
      </c>
      <c r="G65" s="12"/>
      <c r="H65" s="12"/>
      <c r="I65" s="13">
        <f t="shared" si="0"/>
        <v>0</v>
      </c>
    </row>
    <row r="66" spans="2:9" ht="24">
      <c r="B66" s="59" t="s">
        <v>140</v>
      </c>
      <c r="C66" s="59" t="s">
        <v>193</v>
      </c>
      <c r="D66" s="77" t="s">
        <v>128</v>
      </c>
      <c r="E66" s="77" t="s">
        <v>316</v>
      </c>
      <c r="F66" s="77" t="s">
        <v>314</v>
      </c>
      <c r="G66" s="12"/>
      <c r="H66" s="12"/>
      <c r="I66" s="13">
        <f t="shared" ref="I66:I69" si="2">G66+H66</f>
        <v>0</v>
      </c>
    </row>
    <row r="67" spans="2:9" ht="24">
      <c r="B67" s="59" t="s">
        <v>140</v>
      </c>
      <c r="C67" s="59" t="s">
        <v>194</v>
      </c>
      <c r="D67" s="77" t="s">
        <v>128</v>
      </c>
      <c r="E67" s="77" t="s">
        <v>316</v>
      </c>
      <c r="F67" s="77" t="s">
        <v>314</v>
      </c>
      <c r="G67" s="12"/>
      <c r="H67" s="12"/>
      <c r="I67" s="13">
        <f t="shared" si="2"/>
        <v>0</v>
      </c>
    </row>
    <row r="68" spans="2:9" ht="24">
      <c r="B68" s="59" t="s">
        <v>195</v>
      </c>
      <c r="C68" s="59" t="s">
        <v>91</v>
      </c>
      <c r="D68" s="77" t="s">
        <v>125</v>
      </c>
      <c r="E68" s="77" t="s">
        <v>315</v>
      </c>
      <c r="F68" s="77" t="s">
        <v>314</v>
      </c>
      <c r="G68" s="12"/>
      <c r="H68" s="12"/>
      <c r="I68" s="13">
        <f t="shared" si="2"/>
        <v>0</v>
      </c>
    </row>
    <row r="69" spans="2:9" ht="24">
      <c r="B69" s="59" t="s">
        <v>195</v>
      </c>
      <c r="C69" s="59" t="s">
        <v>196</v>
      </c>
      <c r="D69" s="77" t="s">
        <v>128</v>
      </c>
      <c r="E69" s="77" t="s">
        <v>316</v>
      </c>
      <c r="F69" s="77" t="s">
        <v>314</v>
      </c>
      <c r="G69" s="12"/>
      <c r="H69" s="12"/>
      <c r="I69" s="13">
        <f t="shared" si="2"/>
        <v>0</v>
      </c>
    </row>
    <row r="70" spans="2:9">
      <c r="B70" s="59" t="s">
        <v>195</v>
      </c>
      <c r="C70" s="59" t="s">
        <v>271</v>
      </c>
      <c r="D70" s="77" t="s">
        <v>125</v>
      </c>
      <c r="E70" s="77" t="s">
        <v>315</v>
      </c>
      <c r="F70" s="77" t="s">
        <v>239</v>
      </c>
      <c r="G70" s="12"/>
      <c r="H70" s="12"/>
      <c r="I70" s="13">
        <f t="shared" ref="I70:I82" si="3">G70+H70</f>
        <v>0</v>
      </c>
    </row>
    <row r="71" spans="2:9">
      <c r="B71" s="59" t="s">
        <v>195</v>
      </c>
      <c r="C71" s="59" t="s">
        <v>272</v>
      </c>
      <c r="D71" s="77" t="s">
        <v>128</v>
      </c>
      <c r="E71" s="77" t="s">
        <v>316</v>
      </c>
      <c r="F71" s="77" t="s">
        <v>239</v>
      </c>
      <c r="G71" s="12"/>
      <c r="H71" s="12"/>
      <c r="I71" s="13">
        <f t="shared" si="3"/>
        <v>0</v>
      </c>
    </row>
    <row r="72" spans="2:9" ht="24">
      <c r="B72" s="59" t="s">
        <v>195</v>
      </c>
      <c r="C72" s="59" t="s">
        <v>133</v>
      </c>
      <c r="D72" s="77" t="s">
        <v>128</v>
      </c>
      <c r="E72" s="77" t="s">
        <v>316</v>
      </c>
      <c r="F72" s="77" t="s">
        <v>314</v>
      </c>
      <c r="G72" s="12"/>
      <c r="H72" s="12"/>
      <c r="I72" s="13">
        <f t="shared" si="3"/>
        <v>0</v>
      </c>
    </row>
    <row r="73" spans="2:9" ht="24">
      <c r="B73" s="59" t="s">
        <v>195</v>
      </c>
      <c r="C73" s="59" t="s">
        <v>310</v>
      </c>
      <c r="D73" s="77" t="s">
        <v>128</v>
      </c>
      <c r="E73" s="77" t="s">
        <v>316</v>
      </c>
      <c r="F73" s="77" t="s">
        <v>314</v>
      </c>
      <c r="G73" s="12"/>
      <c r="H73" s="12"/>
      <c r="I73" s="13">
        <f t="shared" si="3"/>
        <v>0</v>
      </c>
    </row>
    <row r="74" spans="2:9" ht="24">
      <c r="B74" s="59" t="s">
        <v>195</v>
      </c>
      <c r="C74" s="59" t="s">
        <v>325</v>
      </c>
      <c r="D74" s="77" t="s">
        <v>128</v>
      </c>
      <c r="E74" s="77" t="s">
        <v>316</v>
      </c>
      <c r="F74" s="77" t="s">
        <v>314</v>
      </c>
      <c r="G74" s="12"/>
      <c r="H74" s="12"/>
      <c r="I74" s="13">
        <f t="shared" si="3"/>
        <v>0</v>
      </c>
    </row>
    <row r="75" spans="2:9" ht="24">
      <c r="B75" s="59" t="s">
        <v>195</v>
      </c>
      <c r="C75" s="59" t="s">
        <v>326</v>
      </c>
      <c r="D75" s="77" t="s">
        <v>128</v>
      </c>
      <c r="E75" s="77" t="s">
        <v>316</v>
      </c>
      <c r="F75" s="77" t="s">
        <v>314</v>
      </c>
      <c r="G75" s="12"/>
      <c r="H75" s="12"/>
      <c r="I75" s="13">
        <f t="shared" si="3"/>
        <v>0</v>
      </c>
    </row>
    <row r="76" spans="2:9" ht="24">
      <c r="B76" s="59" t="s">
        <v>195</v>
      </c>
      <c r="C76" s="59" t="s">
        <v>327</v>
      </c>
      <c r="D76" s="77" t="s">
        <v>128</v>
      </c>
      <c r="E76" s="77" t="s">
        <v>316</v>
      </c>
      <c r="F76" s="77" t="s">
        <v>314</v>
      </c>
      <c r="G76" s="12"/>
      <c r="H76" s="12"/>
      <c r="I76" s="13">
        <f t="shared" si="3"/>
        <v>0</v>
      </c>
    </row>
    <row r="77" spans="2:9" ht="24">
      <c r="B77" s="59" t="s">
        <v>195</v>
      </c>
      <c r="C77" s="59" t="s">
        <v>328</v>
      </c>
      <c r="D77" s="77" t="s">
        <v>128</v>
      </c>
      <c r="E77" s="77" t="s">
        <v>316</v>
      </c>
      <c r="F77" s="77" t="s">
        <v>314</v>
      </c>
      <c r="G77" s="12"/>
      <c r="H77" s="12"/>
      <c r="I77" s="13">
        <f t="shared" si="3"/>
        <v>0</v>
      </c>
    </row>
    <row r="78" spans="2:9" ht="24">
      <c r="B78" s="59" t="s">
        <v>195</v>
      </c>
      <c r="C78" s="59" t="s">
        <v>329</v>
      </c>
      <c r="D78" s="77" t="s">
        <v>128</v>
      </c>
      <c r="E78" s="77" t="s">
        <v>316</v>
      </c>
      <c r="F78" s="77" t="s">
        <v>314</v>
      </c>
      <c r="G78" s="12"/>
      <c r="H78" s="12"/>
      <c r="I78" s="13">
        <f t="shared" si="3"/>
        <v>0</v>
      </c>
    </row>
    <row r="79" spans="2:9" ht="24">
      <c r="B79" s="59" t="s">
        <v>195</v>
      </c>
      <c r="C79" s="59" t="s">
        <v>330</v>
      </c>
      <c r="D79" s="77" t="s">
        <v>128</v>
      </c>
      <c r="E79" s="77" t="s">
        <v>316</v>
      </c>
      <c r="F79" s="77" t="s">
        <v>314</v>
      </c>
      <c r="G79" s="12"/>
      <c r="H79" s="12"/>
      <c r="I79" s="13">
        <f t="shared" si="3"/>
        <v>0</v>
      </c>
    </row>
    <row r="80" spans="2:9" ht="24">
      <c r="B80" s="59" t="s">
        <v>195</v>
      </c>
      <c r="C80" s="59" t="s">
        <v>331</v>
      </c>
      <c r="D80" s="77" t="s">
        <v>128</v>
      </c>
      <c r="E80" s="77" t="s">
        <v>316</v>
      </c>
      <c r="F80" s="77" t="s">
        <v>314</v>
      </c>
      <c r="G80" s="12"/>
      <c r="H80" s="12"/>
      <c r="I80" s="13">
        <f t="shared" si="3"/>
        <v>0</v>
      </c>
    </row>
    <row r="81" spans="2:9" ht="24">
      <c r="B81" s="59" t="s">
        <v>195</v>
      </c>
      <c r="C81" s="59" t="s">
        <v>332</v>
      </c>
      <c r="D81" s="77" t="s">
        <v>128</v>
      </c>
      <c r="E81" s="77" t="s">
        <v>316</v>
      </c>
      <c r="F81" s="77" t="s">
        <v>314</v>
      </c>
      <c r="G81" s="12"/>
      <c r="H81" s="12"/>
      <c r="I81" s="13">
        <f t="shared" si="3"/>
        <v>0</v>
      </c>
    </row>
    <row r="82" spans="2:9" ht="24">
      <c r="B82" s="59" t="s">
        <v>195</v>
      </c>
      <c r="C82" s="59" t="s">
        <v>333</v>
      </c>
      <c r="D82" s="77" t="s">
        <v>128</v>
      </c>
      <c r="E82" s="77" t="s">
        <v>316</v>
      </c>
      <c r="F82" s="77" t="s">
        <v>314</v>
      </c>
      <c r="G82" s="12"/>
      <c r="H82" s="12"/>
      <c r="I82" s="13">
        <f t="shared" si="3"/>
        <v>0</v>
      </c>
    </row>
    <row r="83" spans="2:9">
      <c r="B83" s="59" t="s">
        <v>285</v>
      </c>
      <c r="C83" s="59" t="s">
        <v>295</v>
      </c>
      <c r="D83" s="77" t="s">
        <v>286</v>
      </c>
      <c r="E83" s="77" t="s">
        <v>131</v>
      </c>
      <c r="F83" s="77"/>
      <c r="G83" s="12"/>
      <c r="H83" s="12"/>
      <c r="I83" s="13">
        <f t="shared" ref="I83:I85" si="4">G83+H83</f>
        <v>0</v>
      </c>
    </row>
    <row r="84" spans="2:9">
      <c r="B84" s="59" t="s">
        <v>285</v>
      </c>
      <c r="C84" s="59" t="s">
        <v>296</v>
      </c>
      <c r="D84" s="77" t="s">
        <v>286</v>
      </c>
      <c r="E84" s="77" t="s">
        <v>131</v>
      </c>
      <c r="F84" s="77"/>
      <c r="G84" s="12"/>
      <c r="H84" s="12"/>
      <c r="I84" s="13">
        <f t="shared" si="4"/>
        <v>0</v>
      </c>
    </row>
    <row r="85" spans="2:9">
      <c r="B85" s="59" t="s">
        <v>285</v>
      </c>
      <c r="C85" s="59" t="s">
        <v>297</v>
      </c>
      <c r="D85" s="77" t="s">
        <v>286</v>
      </c>
      <c r="E85" s="77" t="s">
        <v>287</v>
      </c>
      <c r="F85" s="77"/>
      <c r="G85" s="12"/>
      <c r="H85" s="12"/>
      <c r="I85" s="13">
        <f t="shared" si="4"/>
        <v>0</v>
      </c>
    </row>
    <row r="86" spans="2:9">
      <c r="B86" s="127" t="s">
        <v>209</v>
      </c>
      <c r="C86" s="127"/>
      <c r="D86" s="61"/>
      <c r="E86" s="61"/>
      <c r="F86" s="61"/>
      <c r="G86" s="61"/>
      <c r="H86" s="61"/>
      <c r="I86" s="63">
        <f>SUM(I6:I85)</f>
        <v>0</v>
      </c>
    </row>
    <row r="87" spans="2:9">
      <c r="B87" s="55"/>
      <c r="C87" s="55"/>
      <c r="D87" s="55"/>
      <c r="E87" s="55"/>
      <c r="F87" s="55"/>
    </row>
    <row r="88" spans="2:9" ht="24" customHeight="1">
      <c r="B88" s="101" t="s">
        <v>336</v>
      </c>
      <c r="C88" s="101"/>
      <c r="D88" s="101"/>
      <c r="E88" s="101"/>
      <c r="F88" s="101"/>
      <c r="G88" s="101"/>
    </row>
    <row r="89" spans="2:9" ht="24" customHeight="1">
      <c r="B89" s="101" t="s">
        <v>334</v>
      </c>
      <c r="C89" s="101"/>
      <c r="D89" s="101"/>
      <c r="E89" s="101"/>
      <c r="F89" s="101"/>
      <c r="G89" s="101"/>
    </row>
    <row r="90" spans="2:9" ht="24" customHeight="1">
      <c r="B90" s="101" t="s">
        <v>335</v>
      </c>
      <c r="C90" s="101"/>
      <c r="D90" s="101"/>
      <c r="E90" s="101"/>
      <c r="F90" s="101"/>
      <c r="G90" s="101"/>
    </row>
  </sheetData>
  <mergeCells count="9">
    <mergeCell ref="B89:G89"/>
    <mergeCell ref="B90:G90"/>
    <mergeCell ref="G4:I4"/>
    <mergeCell ref="B86:C86"/>
    <mergeCell ref="B2:C2"/>
    <mergeCell ref="B4:B5"/>
    <mergeCell ref="C4:C5"/>
    <mergeCell ref="D4:F4"/>
    <mergeCell ref="B88:G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907D-5CB8-4F58-A61A-F5C1CBCAD19F}">
  <dimension ref="B1:I24"/>
  <sheetViews>
    <sheetView workbookViewId="0">
      <selection activeCell="C47" sqref="C47"/>
    </sheetView>
  </sheetViews>
  <sheetFormatPr baseColWidth="10" defaultRowHeight="14.4"/>
  <cols>
    <col min="1" max="1" width="1.44140625" customWidth="1"/>
    <col min="2" max="2" width="14.33203125" customWidth="1"/>
    <col min="3" max="3" width="35.88671875" customWidth="1"/>
    <col min="4" max="4" width="28.33203125" customWidth="1"/>
    <col min="6" max="6" width="25.44140625" customWidth="1"/>
    <col min="9" max="9" width="13.109375" customWidth="1"/>
  </cols>
  <sheetData>
    <row r="1" spans="2:9" ht="16.8">
      <c r="B1" s="41" t="s">
        <v>213</v>
      </c>
    </row>
    <row r="2" spans="2:9" ht="26.25" customHeight="1">
      <c r="B2" s="85" t="s">
        <v>60</v>
      </c>
      <c r="C2" s="85"/>
    </row>
    <row r="4" spans="2:9" ht="19.5" customHeight="1">
      <c r="B4" s="128" t="s">
        <v>112</v>
      </c>
      <c r="C4" s="128" t="s">
        <v>113</v>
      </c>
      <c r="D4" s="130" t="s">
        <v>197</v>
      </c>
      <c r="E4" s="130"/>
      <c r="F4" s="130"/>
      <c r="G4" s="124" t="s">
        <v>212</v>
      </c>
      <c r="H4" s="125"/>
      <c r="I4" s="126"/>
    </row>
    <row r="5" spans="2:9" ht="24">
      <c r="B5" s="129"/>
      <c r="C5" s="129"/>
      <c r="D5" s="34" t="s">
        <v>114</v>
      </c>
      <c r="E5" s="34" t="s">
        <v>115</v>
      </c>
      <c r="F5" s="34" t="s">
        <v>116</v>
      </c>
      <c r="G5" s="62" t="s">
        <v>210</v>
      </c>
      <c r="H5" s="62" t="s">
        <v>211</v>
      </c>
      <c r="I5" s="62" t="s">
        <v>349</v>
      </c>
    </row>
    <row r="6" spans="2:9" ht="24">
      <c r="B6" s="58" t="s">
        <v>225</v>
      </c>
      <c r="C6" s="59" t="s">
        <v>214</v>
      </c>
      <c r="D6" s="77" t="s">
        <v>125</v>
      </c>
      <c r="E6" s="77" t="s">
        <v>122</v>
      </c>
      <c r="F6" s="77" t="s">
        <v>314</v>
      </c>
      <c r="G6" s="12"/>
      <c r="H6" s="12"/>
      <c r="I6" s="13">
        <f t="shared" ref="I6:I17" si="0">G6+H6</f>
        <v>0</v>
      </c>
    </row>
    <row r="7" spans="2:9" ht="24">
      <c r="B7" s="58" t="s">
        <v>225</v>
      </c>
      <c r="C7" s="59" t="s">
        <v>214</v>
      </c>
      <c r="D7" s="77" t="s">
        <v>350</v>
      </c>
      <c r="E7" s="77" t="s">
        <v>351</v>
      </c>
      <c r="F7" s="77" t="s">
        <v>314</v>
      </c>
      <c r="G7" s="12"/>
      <c r="H7" s="12"/>
      <c r="I7" s="13">
        <f t="shared" ref="I7" si="1">G7+H7</f>
        <v>0</v>
      </c>
    </row>
    <row r="8" spans="2:9" ht="24">
      <c r="B8" s="58" t="s">
        <v>224</v>
      </c>
      <c r="C8" s="59" t="s">
        <v>215</v>
      </c>
      <c r="D8" s="77" t="s">
        <v>350</v>
      </c>
      <c r="E8" s="77" t="s">
        <v>337</v>
      </c>
      <c r="F8" s="77" t="s">
        <v>314</v>
      </c>
      <c r="G8" s="12"/>
      <c r="H8" s="12"/>
      <c r="I8" s="13">
        <f t="shared" si="0"/>
        <v>0</v>
      </c>
    </row>
    <row r="9" spans="2:9" ht="24">
      <c r="B9" s="58" t="s">
        <v>224</v>
      </c>
      <c r="C9" s="59" t="s">
        <v>215</v>
      </c>
      <c r="D9" s="77" t="s">
        <v>350</v>
      </c>
      <c r="E9" s="77" t="s">
        <v>351</v>
      </c>
      <c r="F9" s="77" t="s">
        <v>314</v>
      </c>
      <c r="G9" s="12"/>
      <c r="H9" s="12"/>
      <c r="I9" s="13">
        <f t="shared" ref="I9" si="2">G9+H9</f>
        <v>0</v>
      </c>
    </row>
    <row r="10" spans="2:9" ht="24">
      <c r="B10" s="58" t="s">
        <v>224</v>
      </c>
      <c r="C10" s="59" t="s">
        <v>216</v>
      </c>
      <c r="D10" s="77" t="s">
        <v>350</v>
      </c>
      <c r="E10" s="77" t="s">
        <v>337</v>
      </c>
      <c r="F10" s="77" t="s">
        <v>314</v>
      </c>
      <c r="G10" s="12"/>
      <c r="H10" s="12"/>
      <c r="I10" s="13">
        <f t="shared" si="0"/>
        <v>0</v>
      </c>
    </row>
    <row r="11" spans="2:9" ht="24">
      <c r="B11" s="58" t="s">
        <v>224</v>
      </c>
      <c r="C11" s="59" t="s">
        <v>217</v>
      </c>
      <c r="D11" s="77" t="s">
        <v>350</v>
      </c>
      <c r="E11" s="77" t="s">
        <v>337</v>
      </c>
      <c r="F11" s="77" t="s">
        <v>314</v>
      </c>
      <c r="G11" s="12"/>
      <c r="H11" s="12"/>
      <c r="I11" s="13">
        <f t="shared" si="0"/>
        <v>0</v>
      </c>
    </row>
    <row r="12" spans="2:9" ht="24">
      <c r="B12" s="58" t="s">
        <v>224</v>
      </c>
      <c r="C12" s="59" t="s">
        <v>218</v>
      </c>
      <c r="D12" s="77" t="s">
        <v>350</v>
      </c>
      <c r="E12" s="77" t="s">
        <v>337</v>
      </c>
      <c r="F12" s="77" t="s">
        <v>314</v>
      </c>
      <c r="G12" s="12"/>
      <c r="H12" s="12"/>
      <c r="I12" s="13">
        <f t="shared" si="0"/>
        <v>0</v>
      </c>
    </row>
    <row r="13" spans="2:9" ht="24">
      <c r="B13" s="58" t="s">
        <v>224</v>
      </c>
      <c r="C13" s="59" t="s">
        <v>219</v>
      </c>
      <c r="D13" s="77" t="s">
        <v>350</v>
      </c>
      <c r="E13" s="77" t="s">
        <v>337</v>
      </c>
      <c r="F13" s="77" t="s">
        <v>314</v>
      </c>
      <c r="G13" s="12"/>
      <c r="H13" s="12"/>
      <c r="I13" s="13">
        <f t="shared" si="0"/>
        <v>0</v>
      </c>
    </row>
    <row r="14" spans="2:9" ht="24">
      <c r="B14" s="58" t="s">
        <v>224</v>
      </c>
      <c r="C14" s="59" t="s">
        <v>220</v>
      </c>
      <c r="D14" s="77" t="s">
        <v>128</v>
      </c>
      <c r="E14" s="77" t="s">
        <v>337</v>
      </c>
      <c r="F14" s="77" t="s">
        <v>314</v>
      </c>
      <c r="G14" s="12"/>
      <c r="H14" s="12"/>
      <c r="I14" s="13">
        <f t="shared" si="0"/>
        <v>0</v>
      </c>
    </row>
    <row r="15" spans="2:9" ht="24">
      <c r="B15" s="58" t="s">
        <v>224</v>
      </c>
      <c r="C15" s="59" t="s">
        <v>221</v>
      </c>
      <c r="D15" s="77" t="s">
        <v>128</v>
      </c>
      <c r="E15" s="77" t="s">
        <v>337</v>
      </c>
      <c r="F15" s="77" t="s">
        <v>314</v>
      </c>
      <c r="G15" s="12"/>
      <c r="H15" s="12"/>
      <c r="I15" s="13">
        <f t="shared" si="0"/>
        <v>0</v>
      </c>
    </row>
    <row r="16" spans="2:9" ht="24">
      <c r="B16" s="58" t="s">
        <v>224</v>
      </c>
      <c r="C16" s="59" t="s">
        <v>222</v>
      </c>
      <c r="D16" s="77" t="s">
        <v>128</v>
      </c>
      <c r="E16" s="77" t="s">
        <v>337</v>
      </c>
      <c r="F16" s="77" t="s">
        <v>314</v>
      </c>
      <c r="G16" s="12"/>
      <c r="H16" s="12"/>
      <c r="I16" s="13">
        <f t="shared" si="0"/>
        <v>0</v>
      </c>
    </row>
    <row r="17" spans="2:9" ht="24">
      <c r="B17" s="58" t="s">
        <v>224</v>
      </c>
      <c r="C17" s="59" t="s">
        <v>223</v>
      </c>
      <c r="D17" s="77" t="s">
        <v>128</v>
      </c>
      <c r="E17" s="77" t="s">
        <v>337</v>
      </c>
      <c r="F17" s="77" t="s">
        <v>314</v>
      </c>
      <c r="G17" s="12"/>
      <c r="H17" s="12"/>
      <c r="I17" s="13">
        <f t="shared" si="0"/>
        <v>0</v>
      </c>
    </row>
    <row r="18" spans="2:9" ht="24">
      <c r="B18" s="58" t="s">
        <v>347</v>
      </c>
      <c r="C18" s="59" t="s">
        <v>123</v>
      </c>
      <c r="D18" s="77" t="s">
        <v>128</v>
      </c>
      <c r="E18" s="77" t="s">
        <v>337</v>
      </c>
      <c r="F18" s="77" t="s">
        <v>314</v>
      </c>
      <c r="G18" s="12"/>
      <c r="H18" s="12"/>
      <c r="I18" s="13">
        <f t="shared" ref="I18:I19" si="3">G18+H18</f>
        <v>0</v>
      </c>
    </row>
    <row r="19" spans="2:9" ht="24">
      <c r="B19" s="58" t="s">
        <v>347</v>
      </c>
      <c r="C19" s="59" t="s">
        <v>123</v>
      </c>
      <c r="D19" s="77" t="s">
        <v>128</v>
      </c>
      <c r="E19" s="77" t="s">
        <v>337</v>
      </c>
      <c r="F19" s="77" t="s">
        <v>314</v>
      </c>
      <c r="G19" s="12"/>
      <c r="H19" s="12"/>
      <c r="I19" s="13">
        <f t="shared" si="3"/>
        <v>0</v>
      </c>
    </row>
    <row r="20" spans="2:9">
      <c r="B20" s="127" t="s">
        <v>209</v>
      </c>
      <c r="C20" s="127"/>
      <c r="D20" s="61"/>
      <c r="E20" s="61"/>
      <c r="F20" s="61"/>
      <c r="G20" s="61"/>
      <c r="H20" s="61"/>
      <c r="I20" s="63">
        <f>+SUM(I6:I19)</f>
        <v>0</v>
      </c>
    </row>
    <row r="22" spans="2:9" ht="24" customHeight="1">
      <c r="B22" s="101" t="s">
        <v>346</v>
      </c>
      <c r="C22" s="101"/>
      <c r="D22" s="101"/>
      <c r="E22" s="101"/>
      <c r="F22" s="101"/>
      <c r="G22" s="101"/>
      <c r="H22" s="101"/>
    </row>
    <row r="23" spans="2:9" ht="24" customHeight="1">
      <c r="B23" s="101" t="s">
        <v>348</v>
      </c>
      <c r="C23" s="101"/>
      <c r="D23" s="101"/>
      <c r="E23" s="101"/>
      <c r="F23" s="101"/>
      <c r="G23" s="101"/>
      <c r="H23" s="101"/>
    </row>
    <row r="24" spans="2:9" ht="24" customHeight="1">
      <c r="B24" s="101" t="s">
        <v>335</v>
      </c>
      <c r="C24" s="101"/>
      <c r="D24" s="101"/>
      <c r="E24" s="101"/>
      <c r="F24" s="101"/>
      <c r="G24" s="101"/>
      <c r="H24" s="101"/>
    </row>
  </sheetData>
  <mergeCells count="9">
    <mergeCell ref="B23:H23"/>
    <mergeCell ref="B24:H24"/>
    <mergeCell ref="G4:I4"/>
    <mergeCell ref="B20:C20"/>
    <mergeCell ref="B2:C2"/>
    <mergeCell ref="B4:B5"/>
    <mergeCell ref="C4:C5"/>
    <mergeCell ref="D4:F4"/>
    <mergeCell ref="B22:H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B657-5A5E-4EAA-9245-4ACA3B651BF0}">
  <sheetPr>
    <pageSetUpPr fitToPage="1"/>
  </sheetPr>
  <dimension ref="B1:I75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52" sqref="B52:C52"/>
    </sheetView>
  </sheetViews>
  <sheetFormatPr baseColWidth="10" defaultColWidth="11.44140625" defaultRowHeight="14.4"/>
  <cols>
    <col min="1" max="1" width="1.44140625" customWidth="1"/>
    <col min="2" max="2" width="17" customWidth="1"/>
    <col min="3" max="3" width="30.33203125" customWidth="1"/>
    <col min="4" max="4" width="12.109375" customWidth="1"/>
    <col min="5" max="5" width="19.5546875" customWidth="1"/>
    <col min="6" max="6" width="18.6640625" customWidth="1"/>
    <col min="7" max="7" width="23.33203125" customWidth="1"/>
  </cols>
  <sheetData>
    <row r="1" spans="2:9" ht="16.8">
      <c r="B1" s="41" t="s">
        <v>236</v>
      </c>
    </row>
    <row r="2" spans="2:9" ht="26.25" customHeight="1">
      <c r="B2" s="85" t="s">
        <v>60</v>
      </c>
      <c r="C2" s="85"/>
    </row>
    <row r="4" spans="2:9" ht="17.399999999999999">
      <c r="B4" s="27" t="s">
        <v>234</v>
      </c>
      <c r="C4" s="1"/>
      <c r="D4" s="32"/>
      <c r="E4" s="32"/>
      <c r="F4" s="32"/>
    </row>
    <row r="5" spans="2:9" ht="7.5" customHeight="1">
      <c r="B5" s="2"/>
      <c r="C5" s="2"/>
      <c r="D5" s="2"/>
      <c r="E5" s="2"/>
      <c r="F5" s="3"/>
    </row>
    <row r="6" spans="2:9">
      <c r="B6" s="86" t="s">
        <v>203</v>
      </c>
      <c r="C6" s="87"/>
      <c r="D6" s="40" t="s">
        <v>17</v>
      </c>
      <c r="E6" s="93" t="s">
        <v>18</v>
      </c>
      <c r="F6" s="94"/>
      <c r="G6" s="102" t="s">
        <v>80</v>
      </c>
      <c r="H6" s="103"/>
    </row>
    <row r="7" spans="2:9">
      <c r="B7" s="131" t="s">
        <v>240</v>
      </c>
      <c r="C7" s="132"/>
      <c r="D7" s="42">
        <v>1</v>
      </c>
      <c r="E7" s="139"/>
      <c r="F7" s="140"/>
      <c r="G7" s="139"/>
      <c r="H7" s="140"/>
      <c r="I7" s="73" t="s">
        <v>306</v>
      </c>
    </row>
    <row r="8" spans="2:9">
      <c r="B8" s="131" t="s">
        <v>34</v>
      </c>
      <c r="C8" s="132"/>
      <c r="D8" s="42">
        <v>1</v>
      </c>
      <c r="E8" s="139"/>
      <c r="F8" s="140"/>
      <c r="G8" s="139"/>
      <c r="H8" s="140"/>
      <c r="I8" s="73" t="s">
        <v>306</v>
      </c>
    </row>
    <row r="9" spans="2:9">
      <c r="B9" s="131" t="s">
        <v>35</v>
      </c>
      <c r="C9" s="132"/>
      <c r="D9" s="42">
        <v>1</v>
      </c>
      <c r="E9" s="139"/>
      <c r="F9" s="140"/>
      <c r="G9" s="139"/>
      <c r="H9" s="140"/>
      <c r="I9" s="73" t="s">
        <v>306</v>
      </c>
    </row>
    <row r="10" spans="2:9" ht="15" customHeight="1">
      <c r="B10" s="131" t="s">
        <v>72</v>
      </c>
      <c r="C10" s="132"/>
      <c r="D10" s="42">
        <v>1</v>
      </c>
      <c r="E10" s="139"/>
      <c r="F10" s="140"/>
      <c r="G10" s="139"/>
      <c r="H10" s="140"/>
      <c r="I10" s="73" t="s">
        <v>306</v>
      </c>
    </row>
    <row r="11" spans="2:9" ht="6.75" customHeight="1"/>
    <row r="12" spans="2:9" ht="33.75" customHeight="1">
      <c r="B12" s="101" t="s">
        <v>300</v>
      </c>
      <c r="C12" s="101"/>
      <c r="D12" s="101"/>
      <c r="E12" s="101"/>
      <c r="F12" s="101"/>
    </row>
    <row r="13" spans="2:9">
      <c r="B13" s="38"/>
      <c r="C13" s="38"/>
      <c r="D13" s="38"/>
      <c r="E13" s="38"/>
      <c r="F13" s="38"/>
    </row>
    <row r="14" spans="2:9">
      <c r="B14" s="137" t="s">
        <v>79</v>
      </c>
      <c r="C14" s="138"/>
      <c r="D14" s="46" t="s">
        <v>17</v>
      </c>
      <c r="E14" s="93" t="s">
        <v>18</v>
      </c>
      <c r="F14" s="94"/>
      <c r="G14" s="102" t="s">
        <v>80</v>
      </c>
      <c r="H14" s="103"/>
    </row>
    <row r="15" spans="2:9">
      <c r="B15" s="133" t="s">
        <v>81</v>
      </c>
      <c r="C15" s="134"/>
      <c r="D15" s="26">
        <v>1</v>
      </c>
      <c r="E15" s="139"/>
      <c r="F15" s="140"/>
      <c r="G15" s="139"/>
      <c r="H15" s="140"/>
      <c r="I15" s="73" t="s">
        <v>306</v>
      </c>
    </row>
    <row r="16" spans="2:9">
      <c r="B16" s="133" t="s">
        <v>82</v>
      </c>
      <c r="C16" s="134"/>
      <c r="D16" s="26">
        <v>1</v>
      </c>
      <c r="E16" s="139"/>
      <c r="F16" s="140"/>
      <c r="G16" s="139"/>
      <c r="H16" s="140"/>
      <c r="I16" s="73" t="s">
        <v>306</v>
      </c>
    </row>
    <row r="17" spans="2:9">
      <c r="B17" s="133" t="s">
        <v>83</v>
      </c>
      <c r="C17" s="134"/>
      <c r="D17" s="26">
        <v>1</v>
      </c>
      <c r="E17" s="139"/>
      <c r="F17" s="140"/>
      <c r="G17" s="139"/>
      <c r="H17" s="140"/>
      <c r="I17" s="73" t="s">
        <v>306</v>
      </c>
    </row>
    <row r="18" spans="2:9">
      <c r="B18" s="65" t="s">
        <v>84</v>
      </c>
      <c r="C18" s="66"/>
      <c r="D18" s="26">
        <v>1</v>
      </c>
      <c r="E18" s="139"/>
      <c r="F18" s="140"/>
      <c r="G18" s="139"/>
      <c r="H18" s="140"/>
      <c r="I18" s="73" t="s">
        <v>306</v>
      </c>
    </row>
    <row r="19" spans="2:9">
      <c r="B19" s="133" t="s">
        <v>246</v>
      </c>
      <c r="C19" s="134"/>
      <c r="D19" s="26">
        <v>1</v>
      </c>
      <c r="E19" s="139"/>
      <c r="F19" s="140"/>
      <c r="G19" s="139"/>
      <c r="H19" s="140"/>
      <c r="I19" s="73" t="s">
        <v>306</v>
      </c>
    </row>
    <row r="20" spans="2:9">
      <c r="B20" s="133" t="s">
        <v>317</v>
      </c>
      <c r="C20" s="134"/>
      <c r="D20" s="26">
        <v>1</v>
      </c>
      <c r="E20" s="75"/>
      <c r="F20" s="76"/>
      <c r="G20" s="75"/>
      <c r="H20" s="76"/>
      <c r="I20" s="73" t="s">
        <v>306</v>
      </c>
    </row>
    <row r="21" spans="2:9">
      <c r="B21" s="133" t="s">
        <v>85</v>
      </c>
      <c r="C21" s="134"/>
      <c r="D21" s="26">
        <v>1</v>
      </c>
      <c r="E21" s="139"/>
      <c r="F21" s="140"/>
      <c r="G21" s="139"/>
      <c r="H21" s="140"/>
      <c r="I21" s="73" t="s">
        <v>306</v>
      </c>
    </row>
    <row r="22" spans="2:9" ht="6.75" customHeight="1"/>
    <row r="23" spans="2:9" ht="31.5" customHeight="1">
      <c r="B23" s="101" t="s">
        <v>301</v>
      </c>
      <c r="C23" s="101"/>
      <c r="D23" s="101"/>
      <c r="E23" s="101"/>
      <c r="F23" s="101"/>
    </row>
    <row r="25" spans="2:9" ht="16.8">
      <c r="B25" s="27" t="s">
        <v>235</v>
      </c>
    </row>
    <row r="27" spans="2:9" ht="40.5" customHeight="1">
      <c r="B27" s="86" t="s">
        <v>205</v>
      </c>
      <c r="C27" s="87"/>
      <c r="D27" s="34" t="s">
        <v>17</v>
      </c>
      <c r="E27" s="93" t="s">
        <v>18</v>
      </c>
      <c r="F27" s="94"/>
      <c r="G27" s="102" t="s">
        <v>80</v>
      </c>
      <c r="H27" s="103"/>
    </row>
    <row r="28" spans="2:9" ht="15" customHeight="1">
      <c r="B28" s="141" t="s">
        <v>58</v>
      </c>
      <c r="C28" s="142"/>
      <c r="D28" s="37"/>
      <c r="E28" s="37"/>
      <c r="F28" s="37"/>
      <c r="G28" s="37"/>
      <c r="H28" s="37"/>
    </row>
    <row r="29" spans="2:9" ht="25.5" customHeight="1">
      <c r="B29" s="112" t="s">
        <v>55</v>
      </c>
      <c r="C29" s="113"/>
      <c r="D29" s="26">
        <v>1</v>
      </c>
      <c r="E29" s="139"/>
      <c r="F29" s="140"/>
      <c r="G29" s="139"/>
      <c r="H29" s="140"/>
      <c r="I29" s="73" t="s">
        <v>306</v>
      </c>
    </row>
    <row r="30" spans="2:9" ht="25.5" customHeight="1">
      <c r="B30" s="112" t="s">
        <v>56</v>
      </c>
      <c r="C30" s="113"/>
      <c r="D30" s="26">
        <v>1</v>
      </c>
      <c r="E30" s="139"/>
      <c r="F30" s="140"/>
      <c r="G30" s="139"/>
      <c r="H30" s="140"/>
      <c r="I30" s="73" t="s">
        <v>306</v>
      </c>
    </row>
    <row r="31" spans="2:9" ht="25.5" customHeight="1">
      <c r="B31" s="112" t="s">
        <v>288</v>
      </c>
      <c r="C31" s="113"/>
      <c r="D31" s="26">
        <v>1</v>
      </c>
      <c r="E31" s="139"/>
      <c r="F31" s="140"/>
      <c r="G31" s="139"/>
      <c r="H31" s="140"/>
      <c r="I31" s="73" t="s">
        <v>306</v>
      </c>
    </row>
    <row r="32" spans="2:9" ht="36.75" customHeight="1">
      <c r="B32" s="112" t="s">
        <v>53</v>
      </c>
      <c r="C32" s="113"/>
      <c r="D32" s="26">
        <v>1</v>
      </c>
      <c r="E32" s="139"/>
      <c r="F32" s="140"/>
      <c r="G32" s="139"/>
      <c r="H32" s="140"/>
      <c r="I32" s="73" t="s">
        <v>306</v>
      </c>
    </row>
    <row r="33" spans="2:9" ht="39.75" customHeight="1">
      <c r="B33" s="112" t="s">
        <v>110</v>
      </c>
      <c r="C33" s="113"/>
      <c r="D33" s="26">
        <v>1</v>
      </c>
      <c r="E33" s="139"/>
      <c r="F33" s="140"/>
      <c r="G33" s="139"/>
      <c r="H33" s="140"/>
      <c r="I33" s="73" t="s">
        <v>306</v>
      </c>
    </row>
    <row r="34" spans="2:9" ht="39.75" customHeight="1">
      <c r="B34" s="112" t="s">
        <v>54</v>
      </c>
      <c r="C34" s="113"/>
      <c r="D34" s="26">
        <v>1</v>
      </c>
      <c r="E34" s="139"/>
      <c r="F34" s="140"/>
      <c r="G34" s="139"/>
      <c r="H34" s="140"/>
      <c r="I34" s="73" t="s">
        <v>306</v>
      </c>
    </row>
    <row r="35" spans="2:9" ht="25.5" customHeight="1">
      <c r="B35" s="112" t="s">
        <v>307</v>
      </c>
      <c r="C35" s="113"/>
      <c r="D35" s="26">
        <v>1</v>
      </c>
      <c r="E35" s="139"/>
      <c r="F35" s="140"/>
      <c r="G35" s="139"/>
      <c r="H35" s="140"/>
      <c r="I35" s="73" t="s">
        <v>306</v>
      </c>
    </row>
    <row r="36" spans="2:9" ht="25.5" customHeight="1">
      <c r="B36" s="112" t="s">
        <v>308</v>
      </c>
      <c r="C36" s="113"/>
      <c r="D36" s="26">
        <v>1</v>
      </c>
      <c r="E36" s="139"/>
      <c r="F36" s="140"/>
      <c r="G36" s="139"/>
      <c r="H36" s="140"/>
      <c r="I36" s="73" t="s">
        <v>306</v>
      </c>
    </row>
    <row r="37" spans="2:9" ht="25.5" customHeight="1">
      <c r="B37" s="112" t="s">
        <v>309</v>
      </c>
      <c r="C37" s="113"/>
      <c r="D37" s="26">
        <v>1</v>
      </c>
      <c r="E37" s="139"/>
      <c r="F37" s="140"/>
      <c r="G37" s="139"/>
      <c r="H37" s="140"/>
      <c r="I37" s="73" t="s">
        <v>306</v>
      </c>
    </row>
    <row r="38" spans="2:9" ht="40.5" customHeight="1">
      <c r="B38" s="86" t="s">
        <v>204</v>
      </c>
      <c r="C38" s="87"/>
      <c r="D38" s="34" t="s">
        <v>17</v>
      </c>
      <c r="E38" s="93" t="s">
        <v>18</v>
      </c>
      <c r="F38" s="94"/>
      <c r="G38" s="102" t="s">
        <v>80</v>
      </c>
      <c r="H38" s="103"/>
    </row>
    <row r="39" spans="2:9" ht="15" customHeight="1">
      <c r="B39" s="141" t="s">
        <v>25</v>
      </c>
      <c r="C39" s="142"/>
      <c r="D39" s="37"/>
      <c r="E39" s="37"/>
      <c r="F39" s="37"/>
      <c r="G39" s="37"/>
      <c r="H39" s="37"/>
    </row>
    <row r="40" spans="2:9" ht="20.25" customHeight="1">
      <c r="B40" s="112" t="s">
        <v>303</v>
      </c>
      <c r="C40" s="113"/>
      <c r="D40" s="26">
        <v>1</v>
      </c>
      <c r="E40" s="139"/>
      <c r="F40" s="140"/>
      <c r="G40" s="139"/>
      <c r="H40" s="140"/>
      <c r="I40" s="73" t="s">
        <v>306</v>
      </c>
    </row>
    <row r="41" spans="2:9" ht="20.25" customHeight="1">
      <c r="B41" s="112" t="s">
        <v>302</v>
      </c>
      <c r="C41" s="113"/>
      <c r="D41" s="26">
        <v>1</v>
      </c>
      <c r="E41" s="139"/>
      <c r="F41" s="140"/>
      <c r="G41" s="139"/>
      <c r="H41" s="140"/>
      <c r="I41" s="73" t="s">
        <v>306</v>
      </c>
    </row>
    <row r="42" spans="2:9" ht="20.25" customHeight="1">
      <c r="B42" s="112" t="s">
        <v>62</v>
      </c>
      <c r="C42" s="113"/>
      <c r="D42" s="26">
        <v>1</v>
      </c>
      <c r="E42" s="139"/>
      <c r="F42" s="140"/>
      <c r="G42" s="139"/>
      <c r="H42" s="140"/>
      <c r="I42" s="73" t="s">
        <v>306</v>
      </c>
    </row>
    <row r="43" spans="2:9" ht="15" customHeight="1">
      <c r="B43" s="141" t="s">
        <v>57</v>
      </c>
      <c r="C43" s="142"/>
      <c r="D43" s="37"/>
      <c r="E43" s="37"/>
      <c r="F43" s="37"/>
      <c r="G43" s="37"/>
      <c r="H43" s="37"/>
    </row>
    <row r="44" spans="2:9" ht="15" customHeight="1">
      <c r="B44" s="112" t="s">
        <v>206</v>
      </c>
      <c r="C44" s="113"/>
      <c r="D44" s="26">
        <v>1</v>
      </c>
      <c r="E44" s="139"/>
      <c r="F44" s="140"/>
      <c r="G44" s="139"/>
      <c r="H44" s="140"/>
      <c r="I44" s="73" t="s">
        <v>306</v>
      </c>
    </row>
    <row r="45" spans="2:9" ht="15" customHeight="1">
      <c r="B45" s="112" t="s">
        <v>278</v>
      </c>
      <c r="C45" s="113"/>
      <c r="D45" s="26">
        <v>1</v>
      </c>
      <c r="E45" s="139"/>
      <c r="F45" s="140"/>
      <c r="G45" s="139"/>
      <c r="H45" s="140"/>
      <c r="I45" s="73" t="s">
        <v>306</v>
      </c>
    </row>
    <row r="46" spans="2:9" ht="15" customHeight="1">
      <c r="B46" s="112" t="s">
        <v>279</v>
      </c>
      <c r="C46" s="113"/>
      <c r="D46" s="26">
        <v>1</v>
      </c>
      <c r="E46" s="139"/>
      <c r="F46" s="140"/>
      <c r="G46" s="139"/>
      <c r="H46" s="140"/>
      <c r="I46" s="73" t="s">
        <v>306</v>
      </c>
    </row>
    <row r="47" spans="2:9" ht="15" customHeight="1">
      <c r="B47" s="112" t="s">
        <v>207</v>
      </c>
      <c r="C47" s="113"/>
      <c r="D47" s="26">
        <v>1</v>
      </c>
      <c r="E47" s="139"/>
      <c r="F47" s="140"/>
      <c r="G47" s="139"/>
      <c r="H47" s="140"/>
      <c r="I47" s="73" t="s">
        <v>306</v>
      </c>
    </row>
    <row r="48" spans="2:9" ht="15" customHeight="1">
      <c r="B48" s="112" t="s">
        <v>339</v>
      </c>
      <c r="C48" s="113"/>
      <c r="D48" s="26">
        <v>1</v>
      </c>
      <c r="E48" s="139"/>
      <c r="F48" s="140"/>
      <c r="G48" s="139"/>
      <c r="H48" s="140"/>
      <c r="I48" s="73" t="s">
        <v>306</v>
      </c>
    </row>
    <row r="49" spans="2:9" ht="15" customHeight="1">
      <c r="B49" s="112" t="s">
        <v>340</v>
      </c>
      <c r="C49" s="113"/>
      <c r="D49" s="26">
        <v>1</v>
      </c>
      <c r="E49" s="139"/>
      <c r="F49" s="140"/>
      <c r="G49" s="139"/>
      <c r="H49" s="140"/>
      <c r="I49" s="73" t="s">
        <v>306</v>
      </c>
    </row>
    <row r="50" spans="2:9" ht="15" customHeight="1">
      <c r="B50" s="112" t="s">
        <v>341</v>
      </c>
      <c r="C50" s="113"/>
      <c r="D50" s="26">
        <v>1</v>
      </c>
      <c r="E50" s="139"/>
      <c r="F50" s="140"/>
      <c r="G50" s="139"/>
      <c r="H50" s="140"/>
      <c r="I50" s="73" t="s">
        <v>306</v>
      </c>
    </row>
    <row r="51" spans="2:9" ht="15" customHeight="1">
      <c r="B51" s="112" t="s">
        <v>342</v>
      </c>
      <c r="C51" s="113"/>
      <c r="D51" s="26">
        <v>1</v>
      </c>
      <c r="E51" s="139"/>
      <c r="F51" s="140"/>
      <c r="G51" s="139"/>
      <c r="H51" s="140"/>
      <c r="I51" s="73" t="s">
        <v>306</v>
      </c>
    </row>
    <row r="52" spans="2:9" ht="15" customHeight="1">
      <c r="B52" s="112" t="s">
        <v>343</v>
      </c>
      <c r="C52" s="113"/>
      <c r="D52" s="26">
        <v>1</v>
      </c>
      <c r="E52" s="139"/>
      <c r="F52" s="140"/>
      <c r="G52" s="139"/>
      <c r="H52" s="140"/>
      <c r="I52" s="73" t="s">
        <v>306</v>
      </c>
    </row>
    <row r="53" spans="2:9" ht="6.75" customHeight="1"/>
    <row r="54" spans="2:9" ht="36" customHeight="1">
      <c r="B54" s="101" t="s">
        <v>300</v>
      </c>
      <c r="C54" s="101"/>
      <c r="D54" s="101"/>
      <c r="E54" s="101"/>
      <c r="F54" s="101"/>
    </row>
    <row r="55" spans="2:9" ht="36" customHeight="1">
      <c r="B55" s="38"/>
      <c r="C55" s="38"/>
      <c r="D55" s="38"/>
      <c r="E55" s="38"/>
      <c r="F55" s="38"/>
    </row>
    <row r="56" spans="2:9" ht="16.8">
      <c r="B56" s="27" t="s">
        <v>269</v>
      </c>
    </row>
    <row r="58" spans="2:9" ht="24" customHeight="1">
      <c r="B58" s="86" t="s">
        <v>270</v>
      </c>
      <c r="C58" s="87"/>
      <c r="D58" s="34" t="s">
        <v>17</v>
      </c>
      <c r="E58" s="102" t="s">
        <v>305</v>
      </c>
      <c r="F58" s="103"/>
      <c r="G58" s="102" t="s">
        <v>80</v>
      </c>
      <c r="H58" s="103"/>
    </row>
    <row r="59" spans="2:9" ht="15" customHeight="1">
      <c r="B59" s="112" t="s">
        <v>280</v>
      </c>
      <c r="C59" s="113"/>
      <c r="D59" s="26">
        <v>1</v>
      </c>
      <c r="E59" s="135"/>
      <c r="F59" s="136"/>
      <c r="G59" s="139"/>
      <c r="H59" s="140"/>
      <c r="I59" s="73" t="s">
        <v>306</v>
      </c>
    </row>
    <row r="60" spans="2:9" ht="15" customHeight="1">
      <c r="B60" s="112" t="s">
        <v>281</v>
      </c>
      <c r="C60" s="113"/>
      <c r="D60" s="26">
        <v>1</v>
      </c>
      <c r="E60" s="135"/>
      <c r="F60" s="136"/>
      <c r="G60" s="139"/>
      <c r="H60" s="140"/>
      <c r="I60" s="73" t="s">
        <v>306</v>
      </c>
    </row>
    <row r="61" spans="2:9" ht="15" customHeight="1">
      <c r="B61" s="69"/>
      <c r="C61" s="69"/>
      <c r="D61" s="69"/>
    </row>
    <row r="62" spans="2:9" ht="36" customHeight="1">
      <c r="B62" s="101" t="s">
        <v>304</v>
      </c>
      <c r="C62" s="101"/>
      <c r="D62" s="101"/>
      <c r="E62" s="101"/>
      <c r="F62" s="101"/>
    </row>
    <row r="63" spans="2:9" ht="15" customHeight="1">
      <c r="B63" s="69"/>
      <c r="C63" s="69"/>
      <c r="D63" s="69"/>
    </row>
    <row r="64" spans="2:9" ht="15" customHeight="1">
      <c r="B64" s="69"/>
      <c r="C64" s="69"/>
      <c r="D64" s="69"/>
    </row>
    <row r="65" spans="2:9" ht="15.6">
      <c r="B65" s="67" t="s">
        <v>86</v>
      </c>
    </row>
    <row r="67" spans="2:9">
      <c r="B67" s="86" t="s">
        <v>241</v>
      </c>
      <c r="C67" s="87"/>
      <c r="D67" s="34" t="s">
        <v>17</v>
      </c>
      <c r="E67" s="93" t="s">
        <v>18</v>
      </c>
      <c r="F67" s="94"/>
      <c r="G67" s="102" t="s">
        <v>80</v>
      </c>
      <c r="H67" s="103"/>
    </row>
    <row r="68" spans="2:9" ht="15" customHeight="1">
      <c r="B68" s="112" t="s">
        <v>273</v>
      </c>
      <c r="C68" s="113"/>
      <c r="D68" s="26">
        <v>1</v>
      </c>
      <c r="E68" s="139"/>
      <c r="F68" s="140"/>
      <c r="G68" s="139"/>
      <c r="H68" s="140"/>
      <c r="I68" s="73" t="s">
        <v>306</v>
      </c>
    </row>
    <row r="69" spans="2:9" ht="15" customHeight="1">
      <c r="B69" s="112" t="s">
        <v>274</v>
      </c>
      <c r="C69" s="113"/>
      <c r="D69" s="26">
        <v>1</v>
      </c>
      <c r="E69" s="139"/>
      <c r="F69" s="140"/>
      <c r="G69" s="139"/>
      <c r="H69" s="140"/>
      <c r="I69" s="73" t="s">
        <v>306</v>
      </c>
    </row>
    <row r="70" spans="2:9" ht="15" customHeight="1">
      <c r="B70" s="112" t="s">
        <v>275</v>
      </c>
      <c r="C70" s="113"/>
      <c r="D70" s="26">
        <v>1</v>
      </c>
      <c r="E70" s="139"/>
      <c r="F70" s="140"/>
      <c r="G70" s="139"/>
      <c r="H70" s="140"/>
      <c r="I70" s="73" t="s">
        <v>306</v>
      </c>
    </row>
    <row r="72" spans="2:9" ht="24" customHeight="1">
      <c r="B72" s="86" t="s">
        <v>242</v>
      </c>
      <c r="C72" s="87"/>
      <c r="D72" s="34" t="s">
        <v>17</v>
      </c>
      <c r="E72" s="93" t="s">
        <v>18</v>
      </c>
      <c r="F72" s="94"/>
      <c r="G72" s="102" t="s">
        <v>80</v>
      </c>
      <c r="H72" s="103"/>
    </row>
    <row r="73" spans="2:9" ht="15" customHeight="1">
      <c r="B73" s="112" t="s">
        <v>208</v>
      </c>
      <c r="C73" s="113"/>
      <c r="D73" s="26">
        <v>1</v>
      </c>
      <c r="E73" s="139"/>
      <c r="F73" s="140"/>
      <c r="G73" s="139"/>
      <c r="H73" s="140"/>
      <c r="I73" s="73" t="s">
        <v>306</v>
      </c>
    </row>
    <row r="75" spans="2:9" ht="38.25" customHeight="1">
      <c r="B75" s="101" t="s">
        <v>300</v>
      </c>
      <c r="C75" s="101"/>
      <c r="D75" s="101"/>
      <c r="E75" s="101"/>
      <c r="F75" s="101"/>
    </row>
  </sheetData>
  <mergeCells count="141">
    <mergeCell ref="E73:F73"/>
    <mergeCell ref="E67:F67"/>
    <mergeCell ref="E72:F72"/>
    <mergeCell ref="B70:C70"/>
    <mergeCell ref="B72:C72"/>
    <mergeCell ref="B73:C73"/>
    <mergeCell ref="B49:C49"/>
    <mergeCell ref="B50:C50"/>
    <mergeCell ref="B51:C51"/>
    <mergeCell ref="B52:C52"/>
    <mergeCell ref="G68:H68"/>
    <mergeCell ref="G69:H69"/>
    <mergeCell ref="G70:H70"/>
    <mergeCell ref="G72:H72"/>
    <mergeCell ref="G73:H73"/>
    <mergeCell ref="G47:H47"/>
    <mergeCell ref="G58:H58"/>
    <mergeCell ref="G59:H59"/>
    <mergeCell ref="G60:H60"/>
    <mergeCell ref="G67:H67"/>
    <mergeCell ref="G45:H45"/>
    <mergeCell ref="G46:H46"/>
    <mergeCell ref="G35:H35"/>
    <mergeCell ref="G36:H36"/>
    <mergeCell ref="G37:H37"/>
    <mergeCell ref="G38:H38"/>
    <mergeCell ref="G40:H40"/>
    <mergeCell ref="B48:C48"/>
    <mergeCell ref="E48:F48"/>
    <mergeCell ref="G48:H48"/>
    <mergeCell ref="G7:H7"/>
    <mergeCell ref="G8:H8"/>
    <mergeCell ref="G15:H15"/>
    <mergeCell ref="G16:H16"/>
    <mergeCell ref="G19:H19"/>
    <mergeCell ref="G27:H27"/>
    <mergeCell ref="G29:H29"/>
    <mergeCell ref="G30:H30"/>
    <mergeCell ref="G31:H31"/>
    <mergeCell ref="G21:H21"/>
    <mergeCell ref="G14:H14"/>
    <mergeCell ref="G17:H17"/>
    <mergeCell ref="G18:H18"/>
    <mergeCell ref="G32:H32"/>
    <mergeCell ref="G33:H33"/>
    <mergeCell ref="G34:H34"/>
    <mergeCell ref="E46:F46"/>
    <mergeCell ref="E47:F47"/>
    <mergeCell ref="E68:F68"/>
    <mergeCell ref="E69:F69"/>
    <mergeCell ref="E70:F70"/>
    <mergeCell ref="E40:F40"/>
    <mergeCell ref="E41:F41"/>
    <mergeCell ref="E42:F42"/>
    <mergeCell ref="E44:F44"/>
    <mergeCell ref="E45:F45"/>
    <mergeCell ref="E49:F49"/>
    <mergeCell ref="G49:H49"/>
    <mergeCell ref="E50:F50"/>
    <mergeCell ref="G50:H50"/>
    <mergeCell ref="E51:F51"/>
    <mergeCell ref="G51:H51"/>
    <mergeCell ref="E52:F52"/>
    <mergeCell ref="G52:H52"/>
    <mergeCell ref="G41:H41"/>
    <mergeCell ref="G42:H42"/>
    <mergeCell ref="G44:H44"/>
    <mergeCell ref="E6:F6"/>
    <mergeCell ref="E7:F7"/>
    <mergeCell ref="E8:F8"/>
    <mergeCell ref="E9:F9"/>
    <mergeCell ref="E10:F10"/>
    <mergeCell ref="E14:F14"/>
    <mergeCell ref="E15:F15"/>
    <mergeCell ref="E16:F16"/>
    <mergeCell ref="E17:F17"/>
    <mergeCell ref="E18:F18"/>
    <mergeCell ref="E19:F19"/>
    <mergeCell ref="E21:F21"/>
    <mergeCell ref="E27:F27"/>
    <mergeCell ref="B39:C39"/>
    <mergeCell ref="B43:C43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0:C20"/>
    <mergeCell ref="G6:H6"/>
    <mergeCell ref="G9:H9"/>
    <mergeCell ref="G10:H10"/>
    <mergeCell ref="B58:C58"/>
    <mergeCell ref="E58:F5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B46:C46"/>
    <mergeCell ref="B47:C47"/>
    <mergeCell ref="B41:C41"/>
    <mergeCell ref="B27:C27"/>
    <mergeCell ref="B40:C40"/>
    <mergeCell ref="B42:C42"/>
    <mergeCell ref="B44:C44"/>
    <mergeCell ref="B45:C45"/>
    <mergeCell ref="B28:C28"/>
    <mergeCell ref="B75:F75"/>
    <mergeCell ref="B2:C2"/>
    <mergeCell ref="B12:F12"/>
    <mergeCell ref="B23:F23"/>
    <mergeCell ref="B6:C6"/>
    <mergeCell ref="B7:C7"/>
    <mergeCell ref="B8:C8"/>
    <mergeCell ref="B9:C9"/>
    <mergeCell ref="B10:C10"/>
    <mergeCell ref="B21:C21"/>
    <mergeCell ref="B54:F54"/>
    <mergeCell ref="B62:F62"/>
    <mergeCell ref="B59:C59"/>
    <mergeCell ref="B60:C60"/>
    <mergeCell ref="E59:F59"/>
    <mergeCell ref="E60:F60"/>
    <mergeCell ref="B67:C67"/>
    <mergeCell ref="B68:C68"/>
    <mergeCell ref="B69:C69"/>
    <mergeCell ref="B15:C15"/>
    <mergeCell ref="B16:C16"/>
    <mergeCell ref="B17:C17"/>
    <mergeCell ref="B14:C14"/>
    <mergeCell ref="B19:C19"/>
  </mergeCells>
  <pageMargins left="0.35433070866141736" right="0.27559055118110237" top="0.6692913385826772" bottom="0.47244094488188981" header="0.31496062992125984" footer="0.31496062992125984"/>
  <pageSetup paperSize="9" fitToHeight="0" orientation="landscape" r:id="rId1"/>
  <headerFooter>
    <oddHeader>&amp;LBSM&amp;C&amp;F&amp;R&amp;A</oddHeader>
    <oddFooter>&amp;RPàg. &amp;P de &amp;N</oddFooter>
  </headerFooter>
  <rowBreaks count="1" manualBreakCount="1">
    <brk id="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 Costos</vt:lpstr>
      <vt:lpstr>Serveis i sistemes de veu fixa</vt:lpstr>
      <vt:lpstr>Serveis Internet i Dades</vt:lpstr>
      <vt:lpstr>Detall WAN primària BSM</vt:lpstr>
      <vt:lpstr>Detall WAN primària CBSA</vt:lpstr>
      <vt:lpstr>Costos d'ampliació i opcionals</vt:lpstr>
      <vt:lpstr>'Costos d''ampliació i opcionals'!Área_de_impresión</vt:lpstr>
      <vt:lpstr>'Resum Costos'!Área_de_impresión</vt:lpstr>
      <vt:lpstr>'Serveis i sistemes de veu fixa'!Área_de_impresión</vt:lpstr>
      <vt:lpstr>'Serveis Internet i Dades'!Área_de_impresión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Dolors Álvarez Perez</dc:creator>
  <cp:lastModifiedBy>Miquel Diéguez Torrella</cp:lastModifiedBy>
  <cp:lastPrinted>2020-07-10T12:39:05Z</cp:lastPrinted>
  <dcterms:created xsi:type="dcterms:W3CDTF">2016-08-10T11:22:01Z</dcterms:created>
  <dcterms:modified xsi:type="dcterms:W3CDTF">2025-09-29T09:38:26Z</dcterms:modified>
</cp:coreProperties>
</file>